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enahammoud/Desktop/Class/"/>
    </mc:Choice>
  </mc:AlternateContent>
  <xr:revisionPtr revIDLastSave="0" documentId="13_ncr:1_{688CDCE8-66C9-E24D-925E-E61528DAFFD3}" xr6:coauthVersionLast="47" xr6:coauthVersionMax="47" xr10:uidLastSave="{00000000-0000-0000-0000-000000000000}"/>
  <bookViews>
    <workbookView xWindow="0" yWindow="500" windowWidth="28800" windowHeight="16100" activeTab="6" xr2:uid="{00000000-000D-0000-FFFF-FFFF00000000}"/>
  </bookViews>
  <sheets>
    <sheet name="Crowdfunding" sheetId="1" r:id="rId1"/>
    <sheet name="Catergory" sheetId="2" r:id="rId2"/>
    <sheet name="Sub-Category" sheetId="6" r:id="rId3"/>
    <sheet name="Overall Visual" sheetId="8" r:id="rId4"/>
    <sheet name="Questions" sheetId="12" r:id="rId5"/>
    <sheet name="Goal Analysis" sheetId="14" r:id="rId6"/>
    <sheet name="Statistical Analysis" sheetId="15" r:id="rId7"/>
  </sheets>
  <definedNames>
    <definedName name="_xlnm._FilterDatabase" localSheetId="0" hidden="1">Crowdfunding!$A$1:$R$1001</definedName>
  </definedNames>
  <calcPr calcId="191029" concurrentCalc="0"/>
  <pivotCaches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5" l="1"/>
  <c r="J7" i="15"/>
  <c r="J6" i="15"/>
  <c r="J3" i="15"/>
  <c r="J4" i="15"/>
  <c r="J5" i="15"/>
  <c r="H5" i="15"/>
  <c r="H6" i="15"/>
  <c r="H7" i="15"/>
  <c r="H8" i="15"/>
  <c r="H4" i="15"/>
  <c r="H3" i="15"/>
  <c r="E13" i="14"/>
  <c r="H13" i="14"/>
  <c r="G13" i="14"/>
  <c r="F13" i="14"/>
  <c r="E12" i="14"/>
  <c r="H12" i="14"/>
  <c r="G12" i="14"/>
  <c r="F12" i="14"/>
  <c r="E11" i="14"/>
  <c r="H11" i="14"/>
  <c r="G11" i="14"/>
  <c r="F11" i="14"/>
  <c r="E10" i="14"/>
  <c r="H10" i="14"/>
  <c r="G10" i="14"/>
  <c r="F10" i="14"/>
  <c r="E9" i="14"/>
  <c r="H9" i="14"/>
  <c r="G9" i="14"/>
  <c r="F9" i="14"/>
  <c r="E8" i="14"/>
  <c r="H8" i="14"/>
  <c r="G8" i="14"/>
  <c r="F8" i="14"/>
  <c r="E7" i="14"/>
  <c r="H7" i="14"/>
  <c r="G7" i="14"/>
  <c r="F7" i="14"/>
  <c r="E6" i="14"/>
  <c r="H6" i="14"/>
  <c r="G6" i="14"/>
  <c r="F6" i="14"/>
  <c r="E5" i="14"/>
  <c r="H5" i="14"/>
  <c r="G5" i="14"/>
  <c r="F5" i="14"/>
  <c r="E4" i="14"/>
  <c r="H4" i="14"/>
  <c r="G4" i="14"/>
  <c r="F4" i="14"/>
  <c r="E3" i="14"/>
  <c r="H3" i="14"/>
  <c r="G3" i="14"/>
  <c r="F3" i="14"/>
  <c r="E2" i="14"/>
  <c r="H2" i="14"/>
  <c r="G2" i="14"/>
  <c r="F2" i="14"/>
  <c r="O8" i="1"/>
  <c r="N8" i="1"/>
  <c r="I13" i="1"/>
  <c r="F9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5" i="1"/>
  <c r="F996" i="1"/>
  <c r="F997" i="1"/>
  <c r="F998" i="1"/>
  <c r="F999" i="1"/>
  <c r="F1000" i="1"/>
  <c r="F1001" i="1"/>
  <c r="F2" i="1"/>
  <c r="I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4" i="1"/>
  <c r="N3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<sst xmlns="http://schemas.openxmlformats.org/spreadsheetml/2006/main" count="7077" uniqueCount="2126">
  <si>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</si>
  <si>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</si>
  <si>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</si>
  <si>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</si>
  <si>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</si>
  <si>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</si>
  <si>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</si>
  <si>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</si>
  <si>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</si>
  <si>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</si>
  <si>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</si>
  <si>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</si>
  <si>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</si>
  <si>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</si>
  <si>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</si>
  <si>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</si>
  <si>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</si>
  <si>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</si>
  <si>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</si>
  <si>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</si>
  <si>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</si>
  <si>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</si>
  <si>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</si>
  <si>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</si>
  <si>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</si>
  <si>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</si>
  <si>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</si>
  <si>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</si>
  <si>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</si>
  <si>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</si>
  <si>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</si>
  <si>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</si>
  <si>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</si>
  <si>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</si>
  <si>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</si>
  <si>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</si>
  <si>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</si>
  <si>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</si>
  <si>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</si>
  <si>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</si>
  <si>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</si>
  <si>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</si>
  <si>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</si>
  <si>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</si>
  <si>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</si>
  <si>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</si>
  <si>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</si>
  <si>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</si>
  <si>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</si>
  <si>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</si>
  <si>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</si>
  <si>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</si>
  <si>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</si>
  <si>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</si>
  <si>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</si>
  <si>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</si>
  <si>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</si>
  <si>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</si>
  <si>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</si>
  <si>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</si>
  <si>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</si>
  <si>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</si>
  <si>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</si>
  <si>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</si>
  <si>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</si>
  <si>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</si>
  <si>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</si>
  <si>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</si>
  <si>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</si>
  <si>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</si>
  <si>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</si>
  <si>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</si>
  <si>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</si>
  <si>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</si>
  <si>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</si>
  <si>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</si>
  <si>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</si>
  <si>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</si>
  <si>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</si>
  <si>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</si>
  <si>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</si>
  <si>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</si>
  <si>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</si>
  <si>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</si>
  <si>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</si>
  <si>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</si>
  <si>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</si>
  <si>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</si>
  <si>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</si>
  <si>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</si>
  <si>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</si>
  <si>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</si>
  <si>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</si>
  <si>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</si>
  <si>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</si>
  <si>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</si>
  <si>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</si>
  <si>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</si>
  <si>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</si>
  <si>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</si>
  <si>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</si>
  <si>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</si>
  <si>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</si>
  <si>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</si>
  <si>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</si>
  <si>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</si>
  <si>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</si>
  <si>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</si>
  <si>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</si>
  <si>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</si>
  <si>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</si>
  <si>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</si>
  <si>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</si>
  <si>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</si>
  <si>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</si>
  <si>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</si>
  <si>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</si>
  <si>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</si>
  <si>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</si>
  <si>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</si>
  <si>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</si>
  <si>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</si>
  <si>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</si>
  <si>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</si>
  <si>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</si>
  <si>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</si>
  <si>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</si>
  <si>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</si>
  <si>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</si>
  <si>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</si>
  <si>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</si>
  <si>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</si>
  <si>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</si>
  <si>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</si>
  <si>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</si>
  <si>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</si>
  <si>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</si>
  <si>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</si>
  <si>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</si>
  <si>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</si>
  <si>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</si>
  <si>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</si>
  <si>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</si>
  <si>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</si>
  <si>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</si>
  <si>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</si>
  <si>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</si>
  <si>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</si>
  <si>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</si>
  <si>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</si>
  <si>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</si>
  <si>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</si>
  <si>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</si>
  <si>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</si>
  <si>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</si>
  <si>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</si>
  <si>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</si>
  <si>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</si>
  <si>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</si>
  <si>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</si>
  <si>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</si>
  <si>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</si>
  <si>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</si>
  <si>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</si>
  <si>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</si>
  <si>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</si>
  <si>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</si>
  <si>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</si>
  <si>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</si>
  <si>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</si>
  <si>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</si>
  <si>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</si>
  <si>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</si>
  <si>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</si>
  <si>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</si>
  <si>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</si>
  <si>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</si>
  <si>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</si>
  <si>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</si>
  <si>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</si>
  <si>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</si>
  <si>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</si>
  <si>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</si>
  <si>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</si>
  <si>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</si>
  <si>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</si>
  <si>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</si>
  <si>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</si>
  <si>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</si>
  <si>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</si>
  <si>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</si>
  <si>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</si>
  <si>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</si>
  <si>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</si>
  <si>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</si>
  <si>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</si>
  <si>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</si>
  <si>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</si>
  <si>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</si>
  <si>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</si>
  <si>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</si>
  <si>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</si>
  <si>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</si>
  <si>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</si>
  <si>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</si>
  <si>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</si>
  <si>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</si>
  <si>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</si>
  <si>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</si>
  <si>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</si>
  <si>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</si>
  <si>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</si>
  <si>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</si>
  <si>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</si>
  <si>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</si>
  <si>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</si>
  <si>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</si>
  <si>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</si>
  <si>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</si>
  <si>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</si>
  <si>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</si>
  <si>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</si>
  <si>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</si>
  <si>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</si>
  <si>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</si>
  <si>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</si>
  <si>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</si>
  <si>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</si>
  <si>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</si>
  <si>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</si>
  <si>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</si>
  <si>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</si>
  <si>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</si>
  <si>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</si>
  <si>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</si>
  <si>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</si>
  <si>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</si>
  <si>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</si>
  <si>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</si>
  <si>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</si>
  <si>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</si>
  <si>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</si>
  <si>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</si>
  <si>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</si>
  <si>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</si>
  <si>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</si>
  <si>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</si>
  <si>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</si>
  <si>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</si>
  <si>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</si>
  <si>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</si>
  <si>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</si>
  <si>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</si>
  <si>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</si>
  <si>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</si>
  <si>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</si>
  <si>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</si>
  <si>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</si>
  <si>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</si>
  <si>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</si>
  <si>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</si>
  <si>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</si>
  <si>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</si>
  <si>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</si>
  <si>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</si>
  <si>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</si>
  <si>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</si>
  <si>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</si>
  <si>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</si>
  <si>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</si>
  <si>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</si>
  <si>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</si>
  <si>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</si>
  <si>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</si>
  <si>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</si>
  <si>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</si>
  <si>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</si>
  <si>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</si>
  <si>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</si>
  <si>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</si>
  <si>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</si>
  <si>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</si>
  <si>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</si>
  <si>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</si>
  <si>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</si>
  <si>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</si>
  <si>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</si>
  <si>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</si>
  <si>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</si>
  <si>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</si>
  <si>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</si>
  <si>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</si>
  <si>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</si>
  <si>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</si>
  <si>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</si>
  <si>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</si>
  <si>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</si>
  <si>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</si>
  <si>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</si>
  <si>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</si>
  <si>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</si>
  <si>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</si>
  <si>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</si>
  <si>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</si>
  <si>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</si>
  <si>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</si>
  <si>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</si>
  <si>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</si>
  <si>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</si>
  <si>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</si>
  <si>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</si>
  <si>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</si>
  <si>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</si>
  <si>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</si>
  <si>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</si>
  <si>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</si>
  <si>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</si>
  <si>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</si>
  <si>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</si>
  <si>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</si>
  <si>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</si>
  <si>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</si>
  <si>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</si>
  <si>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</si>
  <si>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</si>
  <si>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</si>
  <si>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</si>
  <si>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</si>
  <si>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</si>
  <si>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</si>
  <si>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</si>
  <si>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</si>
  <si>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</si>
  <si>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</si>
  <si>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</si>
  <si>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</si>
  <si>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</si>
  <si>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</si>
  <si>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</si>
  <si>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</si>
  <si>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</si>
  <si>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</si>
  <si>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</si>
  <si>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</si>
  <si>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</si>
  <si>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</si>
  <si>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</si>
  <si>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</si>
  <si>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</si>
  <si>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</si>
  <si>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</si>
  <si>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</si>
  <si>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</si>
  <si>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</si>
  <si>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</si>
  <si>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</si>
  <si>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</si>
  <si>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</si>
  <si>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</si>
  <si>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</si>
  <si>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</si>
  <si>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</si>
  <si>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</si>
  <si>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</si>
  <si>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</si>
  <si>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</si>
  <si>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</si>
  <si>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</si>
  <si>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</si>
  <si>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</si>
  <si>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</si>
  <si>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</si>
  <si>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</si>
  <si>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</si>
  <si>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</si>
  <si>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</si>
  <si>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</si>
  <si>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</si>
  <si>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</si>
  <si>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</si>
  <si>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</si>
  <si>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</si>
  <si>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</si>
  <si>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</si>
  <si>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</si>
  <si>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</si>
  <si>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</si>
  <si>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</si>
  <si>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</si>
  <si>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</si>
  <si>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</si>
  <si>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</si>
  <si>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</si>
  <si>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</si>
  <si>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</si>
  <si>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</si>
  <si>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</si>
  <si>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</si>
  <si>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</si>
  <si>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</si>
  <si>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</si>
  <si>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</si>
  <si>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</si>
  <si>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</si>
  <si>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</si>
  <si>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</si>
  <si>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</si>
  <si>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</si>
  <si>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</si>
  <si>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</si>
  <si>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</si>
  <si>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</si>
  <si>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</si>
  <si>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</si>
  <si>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</si>
  <si>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</si>
  <si>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</si>
  <si>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</si>
  <si>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</si>
  <si>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</si>
  <si>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</si>
  <si>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</si>
  <si>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</si>
  <si>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</si>
  <si>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</si>
  <si>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</si>
  <si>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</si>
  <si>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</si>
  <si>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</si>
  <si>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</si>
  <si>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</si>
  <si>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</si>
  <si>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</si>
  <si>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</si>
  <si>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</si>
  <si>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</si>
  <si>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</si>
  <si>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</si>
  <si>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</si>
  <si>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</si>
  <si>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</si>
  <si>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</si>
  <si>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</si>
  <si>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</si>
  <si>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</si>
  <si>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</si>
  <si>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</si>
  <si>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</si>
  <si>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</si>
  <si>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</si>
  <si>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</si>
  <si>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</si>
  <si>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</si>
  <si>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</si>
  <si>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</si>
  <si>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</si>
  <si>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</si>
  <si>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</si>
  <si>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</si>
  <si>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</si>
  <si>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</si>
  <si>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</si>
  <si>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</si>
  <si>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</si>
  <si>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</si>
  <si>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</si>
  <si>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</si>
  <si>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</si>
  <si>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</si>
  <si>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</si>
  <si>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</si>
  <si>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</si>
  <si>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</si>
  <si>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</si>
  <si>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</si>
  <si>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</si>
  <si>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</si>
  <si>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</si>
  <si>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</si>
  <si>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</si>
  <si>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</si>
  <si>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</si>
  <si>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</si>
  <si>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</si>
  <si>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</si>
  <si>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</si>
  <si>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</si>
  <si>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</si>
  <si>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</si>
  <si>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</si>
  <si>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</si>
  <si>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</si>
  <si>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</si>
  <si>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</si>
  <si>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</si>
  <si>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</si>
  <si>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</si>
  <si>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</si>
  <si>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</si>
  <si>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</si>
  <si>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</si>
  <si>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</si>
  <si>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</si>
  <si>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</si>
  <si>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</si>
  <si>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</si>
  <si>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</si>
  <si>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</si>
  <si>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</si>
  <si>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</si>
  <si>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</si>
  <si>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</si>
  <si>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</si>
  <si>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</si>
  <si>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</si>
  <si>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</si>
  <si>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</si>
  <si>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</si>
  <si>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</si>
  <si>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</si>
  <si>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</si>
  <si>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</si>
  <si>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</si>
  <si>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</si>
  <si>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</si>
  <si>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</si>
  <si>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</si>
  <si>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</si>
  <si>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</si>
  <si>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</si>
  <si>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</si>
  <si>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</si>
  <si>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</si>
  <si>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</si>
  <si>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</si>
  <si>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</si>
  <si>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</si>
  <si>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</si>
  <si>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</si>
  <si>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</si>
  <si>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</si>
  <si>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</si>
  <si>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</si>
  <si>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</si>
  <si>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</si>
  <si>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</si>
  <si>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</si>
  <si>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</si>
  <si>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</si>
  <si>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</si>
  <si>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</si>
  <si>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</si>
  <si>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</si>
  <si>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</si>
  <si>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</si>
  <si>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</si>
  <si>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</si>
  <si>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</si>
  <si>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</si>
  <si>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</si>
  <si>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</si>
  <si>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</si>
  <si>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</si>
  <si>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</si>
  <si>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</si>
  <si>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</si>
  <si>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</si>
  <si>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</si>
  <si>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</si>
  <si>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</si>
  <si>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</si>
  <si>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</si>
  <si>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</si>
  <si>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</si>
  <si>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</si>
  <si>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</si>
  <si>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</si>
  <si>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</si>
  <si>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</si>
  <si>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</si>
  <si>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</si>
  <si>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</si>
  <si>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</si>
  <si>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</si>
  <si>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</si>
  <si>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</si>
  <si>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</si>
  <si>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</si>
  <si>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</si>
  <si>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</si>
  <si>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</si>
  <si>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</si>
  <si>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</si>
  <si>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</si>
  <si>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</si>
  <si>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</si>
  <si>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</si>
  <si>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</si>
  <si>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</si>
  <si>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</si>
  <si>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</si>
  <si>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</si>
  <si>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</si>
  <si>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</si>
  <si>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</si>
  <si>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</si>
  <si>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</si>
  <si>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</si>
  <si>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</si>
  <si>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</si>
  <si>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</si>
  <si>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</si>
  <si>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</si>
  <si>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</si>
  <si>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</si>
  <si>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</si>
  <si>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</si>
  <si>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</si>
  <si>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</si>
  <si>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</si>
  <si>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</si>
  <si>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</si>
  <si>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</si>
  <si>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</si>
  <si>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</si>
  <si>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</si>
  <si>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</si>
  <si>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</si>
  <si>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</si>
  <si>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</si>
  <si>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</si>
  <si>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</si>
  <si>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</si>
  <si>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</si>
  <si>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</si>
  <si>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</si>
  <si>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</si>
  <si>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</si>
  <si>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</si>
  <si>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</si>
  <si>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</si>
  <si>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</si>
  <si>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</si>
  <si>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</si>
  <si>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</si>
  <si>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</si>
  <si>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</si>
  <si>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</si>
  <si>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</si>
  <si>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</si>
  <si>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</si>
  <si>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</si>
  <si>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</si>
  <si>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</si>
  <si>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</si>
  <si>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</si>
  <si>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</si>
  <si>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</si>
  <si>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</si>
  <si>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</si>
  <si>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</si>
  <si>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</si>
  <si>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</si>
  <si>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</si>
  <si>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</si>
  <si>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</si>
  <si>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</si>
  <si>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</si>
  <si>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</si>
  <si>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</si>
  <si>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</si>
  <si>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</si>
  <si>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</si>
  <si>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</si>
  <si>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</si>
  <si>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</si>
  <si>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</si>
  <si>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</si>
  <si>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</si>
  <si>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</si>
  <si>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</si>
  <si>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</si>
  <si>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</si>
  <si>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</si>
  <si>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</si>
  <si>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</si>
  <si>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</si>
  <si>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</si>
  <si>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</si>
  <si>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</si>
  <si>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</si>
  <si>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</si>
  <si>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</si>
  <si>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</si>
  <si>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</si>
  <si>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</si>
  <si>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</si>
  <si>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</si>
  <si>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</si>
  <si>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</si>
  <si>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</si>
  <si>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</si>
  <si>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</si>
  <si>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</si>
  <si>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</si>
  <si>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</si>
  <si>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</si>
  <si>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</si>
  <si>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</si>
  <si>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</si>
  <si>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</si>
  <si>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</si>
  <si>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</si>
  <si>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</si>
  <si>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</si>
  <si>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</si>
  <si>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</si>
  <si>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</si>
  <si>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</si>
  <si>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</si>
  <si>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</si>
  <si>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</si>
  <si>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</si>
  <si>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</si>
  <si>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</si>
  <si>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</si>
  <si>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</si>
  <si>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</si>
  <si>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</si>
  <si>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</si>
  <si>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</si>
  <si>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</si>
  <si>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</si>
  <si>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</si>
  <si>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</si>
  <si>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</si>
  <si>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</si>
  <si>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</si>
  <si>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</si>
  <si>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</si>
  <si>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</si>
  <si>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</si>
  <si>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</si>
  <si>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</si>
  <si>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</si>
  <si>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</si>
  <si>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</si>
  <si>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</si>
  <si>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</si>
  <si>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</si>
  <si>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</si>
  <si>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</si>
  <si>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</si>
  <si>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</si>
  <si>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</si>
  <si>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</si>
  <si>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</si>
  <si>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</si>
  <si>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</si>
  <si>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</si>
  <si>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</si>
  <si>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</si>
  <si>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</si>
  <si>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</si>
  <si>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</si>
  <si>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</si>
  <si>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</si>
  <si>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</si>
  <si>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</si>
  <si>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</si>
  <si>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</si>
  <si>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</si>
  <si>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</si>
  <si>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</si>
  <si>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</si>
  <si>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</si>
  <si>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</si>
  <si>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</si>
  <si>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</si>
  <si>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</si>
  <si>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</si>
  <si>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</si>
  <si>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</si>
  <si>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</si>
  <si>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</si>
  <si>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</si>
  <si>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</si>
  <si>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</si>
  <si>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</si>
  <si>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</si>
  <si>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</si>
  <si>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</si>
  <si>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</si>
  <si>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</si>
  <si>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</si>
  <si>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</si>
  <si>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</si>
  <si>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</si>
  <si>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</si>
  <si>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</si>
  <si>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</si>
  <si>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</si>
  <si>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</si>
  <si>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</si>
  <si>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</si>
  <si>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</si>
  <si>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</si>
  <si>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</si>
  <si>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</si>
  <si>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</si>
  <si>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</si>
  <si>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</si>
  <si>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</si>
  <si>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</si>
  <si>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</si>
  <si>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</si>
  <si>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</si>
  <si>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</si>
  <si>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</si>
  <si>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</si>
  <si>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</si>
  <si>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</si>
  <si>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</si>
  <si>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</si>
  <si>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</si>
  <si>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</si>
  <si>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</si>
  <si>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</si>
  <si>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</si>
  <si>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</si>
  <si>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</si>
  <si>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</si>
  <si>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</si>
  <si>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</si>
  <si>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</si>
  <si>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</si>
  <si>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</si>
  <si>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</si>
  <si>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</si>
  <si>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</si>
  <si>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</si>
  <si>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</si>
  <si>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</si>
  <si>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</si>
  <si>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</si>
  <si>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</si>
  <si>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</si>
  <si>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</si>
  <si>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</si>
  <si>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</si>
  <si>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</si>
  <si>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</si>
  <si>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</si>
  <si>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</si>
  <si>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</si>
  <si>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</si>
  <si>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</si>
  <si>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</si>
  <si>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</si>
  <si>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</si>
  <si>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</si>
  <si>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</si>
  <si>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</si>
  <si>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</si>
  <si>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</si>
  <si>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</si>
  <si>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</si>
  <si>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</si>
  <si>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</si>
  <si>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</si>
  <si>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</si>
  <si>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</si>
  <si>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</si>
  <si>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</si>
  <si>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</si>
  <si>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</si>
  <si>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</si>
  <si>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</si>
  <si>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</si>
  <si>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</si>
  <si>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</si>
  <si>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</si>
  <si>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</si>
  <si>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</si>
  <si>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</si>
  <si>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</si>
  <si>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</si>
  <si>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</si>
  <si>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</si>
  <si>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</si>
  <si>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</si>
  <si>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</si>
  <si>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</si>
  <si>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</si>
  <si>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</si>
  <si>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</si>
  <si>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</si>
  <si>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</si>
  <si>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</si>
  <si>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</si>
  <si>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</si>
  <si>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</si>
  <si>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</si>
  <si>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</si>
  <si>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</si>
  <si>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</si>
  <si>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</si>
  <si>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</si>
  <si>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</si>
  <si>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</si>
  <si>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</si>
  <si>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</si>
  <si>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</si>
  <si>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</si>
  <si>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</si>
  <si>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</si>
  <si>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</si>
  <si>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</si>
  <si>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</si>
  <si>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</si>
  <si>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</si>
  <si>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</si>
  <si>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</si>
  <si>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</si>
  <si>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</si>
  <si>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</si>
  <si>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</si>
  <si>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</si>
  <si>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</si>
  <si>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</si>
  <si>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</si>
  <si>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</si>
  <si>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</si>
  <si>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</si>
  <si>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</si>
  <si>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</si>
  <si>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</si>
  <si>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</si>
  <si>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</si>
  <si>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</si>
  <si>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</si>
  <si>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</si>
  <si>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</si>
  <si>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</si>
  <si>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</si>
  <si>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</si>
  <si>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</si>
  <si>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</si>
  <si>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</si>
  <si>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</si>
  <si>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</si>
  <si>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</si>
  <si>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</si>
  <si>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</si>
  <si>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</si>
  <si>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</si>
  <si>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</si>
  <si>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</si>
  <si>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</si>
  <si>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</si>
  <si>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</si>
  <si>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</si>
  <si>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</si>
  <si>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</si>
  <si>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</si>
  <si>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</si>
  <si>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</si>
  <si>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</si>
  <si>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</si>
  <si>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</si>
  <si>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</si>
  <si>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</si>
  <si>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</si>
  <si>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</si>
  <si>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</si>
  <si>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</si>
  <si>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</si>
  <si>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</si>
  <si>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</si>
  <si>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</si>
  <si>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</si>
  <si>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</si>
  <si>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</si>
  <si>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</si>
  <si>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</si>
  <si>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</si>
  <si>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</si>
  <si>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</si>
  <si>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</si>
  <si>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</si>
  <si>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</si>
  <si>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</si>
  <si>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</si>
  <si>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</si>
  <si>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</si>
  <si>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</si>
  <si>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</si>
  <si>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</si>
  <si>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</si>
  <si>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</si>
  <si>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</si>
  <si>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</si>
  <si>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</si>
  <si>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</si>
  <si>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</si>
  <si>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</si>
  <si>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</si>
  <si>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</si>
  <si>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</si>
  <si>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</si>
  <si>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</si>
  <si>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</si>
  <si>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</si>
  <si>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</si>
  <si>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</si>
  <si>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</si>
  <si>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</si>
  <si>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</si>
  <si>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</si>
  <si>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</si>
  <si>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</si>
  <si>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</si>
  <si>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</si>
  <si>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</si>
  <si>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</si>
  <si>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</si>
  <si>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</si>
  <si>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</si>
  <si>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</si>
  <si>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</si>
  <si>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</si>
  <si>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</si>
  <si>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</si>
  <si>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</si>
  <si>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</si>
  <si>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</si>
  <si>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</si>
  <si>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</si>
  <si>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</si>
  <si>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</si>
  <si>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</si>
  <si>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</si>
  <si>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</si>
  <si>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</si>
  <si>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</si>
  <si>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</si>
  <si>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</si>
  <si>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</si>
  <si>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</si>
  <si>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</si>
  <si>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</si>
  <si>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</si>
  <si>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</si>
  <si>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</si>
  <si>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</si>
  <si>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</si>
  <si>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</si>
  <si>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</si>
  <si>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</si>
  <si>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</si>
  <si>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</si>
  <si>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</si>
  <si>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</si>
  <si>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</si>
  <si>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</si>
  <si>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</si>
  <si>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</si>
  <si>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</si>
  <si>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</si>
  <si>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</si>
  <si>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</si>
  <si>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</si>
  <si>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</si>
  <si>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</si>
  <si>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</si>
  <si>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</si>
  <si>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</si>
  <si>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</si>
  <si>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</si>
  <si>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</si>
  <si>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</si>
  <si>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</si>
  <si>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</si>
  <si>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</si>
  <si>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</si>
  <si>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</si>
  <si>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</si>
  <si>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</si>
  <si>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</si>
  <si>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</si>
  <si>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</si>
  <si>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</si>
  <si>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</si>
  <si>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</si>
  <si>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</si>
  <si>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</si>
  <si>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</si>
  <si>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</si>
  <si>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</si>
  <si>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</si>
  <si>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</si>
  <si>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</si>
  <si>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</si>
  <si>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</si>
  <si>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</si>
  <si>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</si>
  <si>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</si>
  <si>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</si>
  <si>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</si>
  <si>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</si>
  <si>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</si>
  <si>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</si>
  <si>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</si>
  <si>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</si>
  <si>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</si>
  <si>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</si>
  <si>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</si>
  <si>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</si>
  <si>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</si>
  <si>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</si>
  <si>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</si>
  <si>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</si>
  <si>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</si>
  <si>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</si>
  <si>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</si>
  <si>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</si>
  <si>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</si>
  <si>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</si>
  <si>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</si>
  <si>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</si>
  <si>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</si>
  <si>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</si>
  <si>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</si>
  <si>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</si>
  <si>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</si>
  <si>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</si>
  <si>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</si>
  <si>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</si>
  <si>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</si>
  <si>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</si>
  <si>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</si>
  <si>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</si>
  <si>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</si>
  <si>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</si>
  <si>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</si>
  <si>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</si>
  <si>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</si>
  <si>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</si>
  <si>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</si>
  <si>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</si>
  <si>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</si>
  <si>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</si>
  <si>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</si>
  <si>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</si>
  <si>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</si>
  <si>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</si>
  <si>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</si>
  <si>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</si>
  <si>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</si>
  <si>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</si>
  <si>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</si>
  <si>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</si>
  <si>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</si>
  <si>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</si>
  <si>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</si>
  <si>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</si>
  <si>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</si>
  <si>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</si>
  <si>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</si>
  <si>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</si>
  <si>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</si>
  <si>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</si>
  <si>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</si>
  <si>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</si>
  <si>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</si>
  <si>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</si>
  <si>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</si>
  <si>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</si>
  <si>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</si>
  <si>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</si>
  <si>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</si>
  <si>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</si>
  <si>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</si>
  <si>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</si>
  <si>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</si>
  <si>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</si>
  <si>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</si>
  <si>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</si>
  <si>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</si>
  <si>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</si>
  <si>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</si>
  <si>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</si>
  <si>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</si>
  <si>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</si>
  <si>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</si>
  <si>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</si>
  <si>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</si>
  <si>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</si>
  <si>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</si>
  <si>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</si>
  <si>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</si>
  <si>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</si>
  <si>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</si>
  <si>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</si>
  <si>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</si>
  <si>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</si>
  <si>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</si>
  <si>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</si>
  <si>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</si>
  <si>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</si>
  <si>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</si>
  <si>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</si>
  <si>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</si>
  <si>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</si>
  <si>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</si>
  <si>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</si>
  <si>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</si>
  <si>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</si>
  <si>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</si>
  <si>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</si>
  <si>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</si>
  <si>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</si>
  <si>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</si>
  <si>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</si>
  <si>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</si>
  <si>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</si>
  <si>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</si>
  <si>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</si>
  <si>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</si>
  <si>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</si>
  <si>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</si>
  <si>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</si>
  <si>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</si>
  <si>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</si>
  <si>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</si>
  <si>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</si>
  <si>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</si>
  <si>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</si>
  <si>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</si>
  <si>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</si>
  <si>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</si>
  <si>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</si>
  <si>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</si>
  <si>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</si>
  <si>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</si>
  <si>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</si>
  <si>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</si>
  <si>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</si>
  <si>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</si>
  <si>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</si>
  <si>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</si>
  <si>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</si>
  <si>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</si>
  <si>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</si>
  <si>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</si>
  <si>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</si>
  <si>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</si>
  <si>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</si>
  <si>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</si>
  <si>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</si>
  <si>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</si>
  <si>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</si>
  <si>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</si>
  <si>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</si>
  <si>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</si>
  <si>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</si>
  <si>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</si>
  <si>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</si>
  <si>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</si>
  <si>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</si>
  <si>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</si>
  <si>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</si>
  <si>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</si>
  <si>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</si>
  <si>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</si>
  <si>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</si>
  <si>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</si>
  <si>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</si>
  <si>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</si>
  <si>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</si>
  <si>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</si>
  <si>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</si>
  <si>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</si>
  <si>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</si>
  <si>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</si>
  <si>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</si>
  <si>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</si>
  <si>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</si>
  <si>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</si>
  <si>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</si>
  <si>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</si>
  <si>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</si>
  <si>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</si>
  <si>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</si>
  <si>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</si>
  <si>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</si>
  <si>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</si>
  <si>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</si>
  <si>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</si>
  <si>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</si>
  <si>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</si>
  <si>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</si>
  <si>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</si>
  <si>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</si>
  <si>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</si>
  <si>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</si>
  <si>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</si>
  <si>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</si>
  <si>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</si>
  <si>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</si>
  <si>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</si>
  <si>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</si>
  <si>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</si>
  <si>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</si>
  <si>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</si>
  <si>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</si>
  <si>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</si>
  <si>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</si>
  <si>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</si>
  <si>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</si>
  <si>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</si>
  <si>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</si>
  <si>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</si>
  <si>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</si>
  <si>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</si>
  <si>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</si>
  <si>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</si>
  <si>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</si>
  <si>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</si>
  <si>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</si>
  <si>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</si>
  <si>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</si>
  <si>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</si>
  <si>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</si>
  <si>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</si>
  <si>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</si>
  <si>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</si>
  <si>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</si>
  <si>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</si>
  <si>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</si>
  <si>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</si>
  <si>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</si>
  <si>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</si>
  <si>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</si>
  <si>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</si>
  <si>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</si>
  <si>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</si>
  <si>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</si>
  <si>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</si>
  <si>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</si>
  <si>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</si>
  <si>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</si>
  <si>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</si>
  <si>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</si>
  <si>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</si>
  <si>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</si>
  <si>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</si>
  <si>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</si>
  <si>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</si>
  <si>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</si>
  <si>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</si>
  <si>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</si>
  <si>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</si>
  <si>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</si>
  <si>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</si>
  <si>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</si>
  <si>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</si>
  <si>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</si>
  <si>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</si>
  <si>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</si>
  <si>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</si>
  <si>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</si>
  <si>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</si>
  <si>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</si>
  <si>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</si>
  <si>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</si>
  <si>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</si>
  <si>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</si>
  <si>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</si>
  <si>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</si>
  <si>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</si>
  <si>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</si>
  <si>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</si>
  <si>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</si>
  <si>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</si>
  <si>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</si>
  <si>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</si>
  <si>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</si>
  <si>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</si>
  <si>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</si>
  <si>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</si>
  <si>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</si>
  <si>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</si>
  <si>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</si>
  <si>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</si>
  <si>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</si>
  <si>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</si>
  <si>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</si>
  <si>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</si>
  <si>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</si>
  <si>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</si>
  <si>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</si>
  <si>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</si>
  <si>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</si>
  <si>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</si>
  <si>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</si>
  <si>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</si>
  <si>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</si>
  <si>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</si>
  <si>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</si>
  <si>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</si>
  <si>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</si>
  <si>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</si>
  <si>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</si>
  <si>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</si>
  <si>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</si>
  <si>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</si>
  <si>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</si>
  <si>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</si>
  <si>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</si>
  <si>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</si>
  <si>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</si>
  <si>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</si>
  <si>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</si>
  <si>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</si>
  <si>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</si>
  <si>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</si>
  <si>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</si>
  <si>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</si>
  <si>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</si>
  <si>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</si>
  <si>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</si>
  <si>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</si>
  <si>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</si>
  <si>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</si>
  <si>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</si>
  <si>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</si>
  <si>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</si>
  <si>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</si>
  <si>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</si>
  <si>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</si>
  <si>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</si>
  <si>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</si>
  <si>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</si>
  <si>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</si>
  <si>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</si>
  <si>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</si>
  <si>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</si>
  <si>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</si>
  <si>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</si>
  <si>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</si>
  <si>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</si>
  <si>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</si>
  <si>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</si>
  <si>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</si>
  <si>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</si>
  <si>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</si>
  <si>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</si>
  <si>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</si>
  <si>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</si>
  <si>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</si>
  <si>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</si>
  <si>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</si>
  <si>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</si>
  <si>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</si>
  <si>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</si>
  <si>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</si>
  <si>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</si>
  <si>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</si>
  <si>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</si>
  <si>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</si>
  <si>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</si>
  <si>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</si>
  <si>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</si>
  <si>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</si>
  <si>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</si>
  <si>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</si>
  <si>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</si>
  <si>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</si>
  <si>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</si>
  <si>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</si>
  <si>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</si>
  <si>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</si>
  <si>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</si>
  <si>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</si>
  <si>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</si>
  <si>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</si>
  <si>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</si>
  <si>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</si>
  <si>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</si>
  <si>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</si>
  <si>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</si>
  <si>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</si>
  <si>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</si>
  <si>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</si>
  <si>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</si>
  <si>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</si>
  <si>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</si>
  <si>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</si>
  <si>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</si>
  <si>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</si>
  <si>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</si>
  <si>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</si>
  <si>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</si>
  <si>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</si>
  <si>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</si>
  <si>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</si>
  <si>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</si>
  <si>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</si>
  <si>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</si>
  <si>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</si>
  <si>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</si>
  <si>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</si>
  <si>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</si>
  <si>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</si>
  <si>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</si>
  <si>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</si>
  <si>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</si>
  <si>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</si>
  <si>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</si>
  <si>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</si>
  <si>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</si>
  <si>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</si>
  <si>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</si>
  <si>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</si>
  <si>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</si>
  <si>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</si>
  <si>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</si>
  <si>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</si>
  <si>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</si>
  <si>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</si>
  <si>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</si>
  <si>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</si>
  <si>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</si>
  <si>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</si>
  <si>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</si>
  <si>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</si>
  <si>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</si>
  <si>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</si>
  <si>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</si>
  <si>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</si>
  <si>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</si>
  <si>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</si>
  <si>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</si>
  <si>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</si>
  <si>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</si>
  <si>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</si>
  <si>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</si>
  <si>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</si>
  <si>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</si>
  <si>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</si>
  <si>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</si>
  <si>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</si>
  <si>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</si>
  <si>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</si>
  <si>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</si>
  <si>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</si>
  <si>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</si>
  <si>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</si>
  <si>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</si>
  <si>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</si>
  <si>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</si>
  <si>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</si>
  <si>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</si>
  <si>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</si>
  <si>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</si>
  <si>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</si>
  <si>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</si>
  <si>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</si>
  <si>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</si>
  <si>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</si>
  <si>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</si>
  <si>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</si>
  <si>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</si>
  <si>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</si>
  <si>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</si>
  <si>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</si>
  <si>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</si>
  <si>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</si>
  <si>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</si>
  <si>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</si>
  <si>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</si>
  <si>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</si>
  <si>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</si>
  <si>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</si>
  <si>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</si>
  <si>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</si>
  <si>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</si>
  <si>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</si>
  <si>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</si>
  <si>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</si>
  <si>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</si>
  <si>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</si>
  <si>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</si>
  <si>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</si>
  <si>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</si>
  <si>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</si>
  <si>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</si>
  <si>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</si>
  <si>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</si>
  <si>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</si>
  <si>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</si>
  <si>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</si>
  <si>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</si>
  <si>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</si>
  <si>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</si>
  <si>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</si>
  <si>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</si>
  <si>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</si>
  <si>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</si>
  <si>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</si>
  <si>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</si>
  <si>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</si>
  <si>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</si>
  <si>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</si>
  <si>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</si>
  <si>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</si>
  <si>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</si>
  <si>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</si>
  <si>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</si>
  <si>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</si>
  <si>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</si>
  <si>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</si>
  <si>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</si>
  <si>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</si>
  <si>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</si>
  <si>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</si>
  <si>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</si>
  <si>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</si>
  <si>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</si>
  <si>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</si>
  <si>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</si>
  <si>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</si>
  <si>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</si>
  <si>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</si>
  <si>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</si>
  <si>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</si>
  <si>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</si>
  <si>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</si>
  <si>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</si>
  <si>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</si>
  <si>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</si>
  <si>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</si>
  <si>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</si>
  <si>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</si>
  <si>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</si>
  <si>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</si>
  <si>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</si>
  <si>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</si>
  <si>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</si>
  <si>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</si>
  <si>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</si>
  <si>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</si>
  <si>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</si>
  <si>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</si>
  <si>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</si>
  <si>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</si>
  <si>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</si>
  <si>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</si>
  <si>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</si>
  <si>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</si>
  <si>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</si>
  <si>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</si>
  <si>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</si>
  <si>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</si>
  <si>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</si>
  <si>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</si>
  <si>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</si>
  <si>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</si>
  <si>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</si>
  <si>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</si>
  <si>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</si>
  <si>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</si>
  <si>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</si>
  <si>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</si>
  <si>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</si>
  <si>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</si>
  <si>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</si>
  <si>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</si>
  <si>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</si>
  <si>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</si>
  <si>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</si>
  <si>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</si>
  <si>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</si>
  <si>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</si>
  <si>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</si>
  <si>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</si>
  <si>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</si>
  <si>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</si>
  <si>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</si>
  <si>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</si>
  <si>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</si>
  <si>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</si>
  <si>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</si>
  <si>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</si>
  <si>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</si>
  <si>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</si>
  <si>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</si>
  <si>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</si>
  <si>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</si>
  <si>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</si>
  <si>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</si>
  <si>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</si>
  <si>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</si>
  <si>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</si>
  <si>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</si>
  <si>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</si>
  <si>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</si>
  <si>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</si>
  <si>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</si>
  <si>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</si>
  <si>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</si>
  <si>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</si>
  <si>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</si>
  <si>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</si>
  <si>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</si>
  <si>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</si>
  <si>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</si>
  <si>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</si>
  <si>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</si>
  <si>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</si>
  <si>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</si>
  <si>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</si>
  <si>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</si>
  <si>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</si>
  <si>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</si>
  <si>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</si>
  <si>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</si>
  <si>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</si>
  <si>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</si>
  <si>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</si>
  <si>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</si>
  <si>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</si>
  <si>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</si>
  <si>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</si>
  <si>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</si>
  <si>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</si>
  <si>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</si>
  <si>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</si>
  <si>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</si>
  <si>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</si>
  <si>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</si>
  <si>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</si>
  <si>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</si>
  <si>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</si>
  <si>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</si>
  <si>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</si>
  <si>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</si>
  <si>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</si>
  <si>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</si>
  <si>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</si>
  <si>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</si>
  <si>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</si>
  <si>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</si>
  <si>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</si>
  <si>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</si>
  <si>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</si>
  <si>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</si>
  <si>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</si>
  <si>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</si>
  <si>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</si>
  <si>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</si>
  <si>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</si>
  <si>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</si>
  <si>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</si>
  <si>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</si>
  <si>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</si>
  <si>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</si>
  <si>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</si>
  <si>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</si>
  <si>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</si>
  <si>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</si>
  <si>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</si>
  <si>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</si>
  <si>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</si>
  <si>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</si>
  <si>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</si>
  <si>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</si>
  <si>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</si>
  <si>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</si>
  <si>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</si>
  <si>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</si>
  <si>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</si>
  <si>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</si>
  <si>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</si>
  <si>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</si>
  <si>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</si>
  <si>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</si>
  <si>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</si>
  <si>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</si>
  <si>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</si>
  <si>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</si>
  <si>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</si>
  <si>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</si>
  <si>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</si>
  <si>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</si>
  <si>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</si>
  <si>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</si>
  <si>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</si>
  <si>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</si>
  <si>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</si>
  <si>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</si>
  <si>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</si>
  <si>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</si>
  <si>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</si>
  <si>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</si>
  <si>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</si>
  <si>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</si>
  <si>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</si>
  <si>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</si>
  <si>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</si>
  <si>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</si>
  <si>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</si>
  <si>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</si>
  <si>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</si>
  <si>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</si>
  <si>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</si>
  <si>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</si>
  <si>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</si>
  <si>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</si>
  <si>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</si>
  <si>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</si>
  <si>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</si>
  <si>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</si>
  <si>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</si>
  <si>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</si>
  <si>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</si>
  <si>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</si>
  <si>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</si>
  <si>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</si>
  <si>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</si>
  <si>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</si>
  <si>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</si>
  <si>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</si>
  <si>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</si>
  <si>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</si>
  <si>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</si>
  <si>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</si>
  <si>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</si>
  <si>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</si>
  <si>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</si>
  <si>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</si>
  <si>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</si>
  <si>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</si>
  <si>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</si>
  <si>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</si>
  <si>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</si>
  <si>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</si>
  <si>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</si>
  <si>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</si>
  <si>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</si>
  <si>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</si>
  <si>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</si>
  <si>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</si>
  <si>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</si>
  <si>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</si>
  <si>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</si>
  <si>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</si>
  <si>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</si>
  <si>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</si>
  <si>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</si>
  <si>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</si>
  <si>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</si>
  <si>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</si>
  <si>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</si>
  <si>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</si>
  <si>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</si>
  <si>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</si>
  <si>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</si>
  <si>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</si>
  <si>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</si>
  <si>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</si>
  <si>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</si>
  <si>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</si>
  <si>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</si>
  <si>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</si>
  <si>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</si>
  <si>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</si>
  <si>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</si>
  <si>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</si>
  <si>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</si>
  <si>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</si>
  <si>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</si>
  <si>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</si>
  <si>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</si>
  <si>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</si>
  <si>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</si>
  <si>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</si>
  <si>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</si>
  <si>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</si>
  <si>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</si>
  <si>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</si>
  <si>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</si>
  <si>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</si>
  <si>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</si>
  <si>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</si>
  <si>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</si>
  <si>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</si>
  <si>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</si>
  <si>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</si>
  <si>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</si>
  <si>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</si>
  <si>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</si>
  <si>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</si>
  <si>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</si>
  <si>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</si>
  <si>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</si>
  <si>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</si>
  <si>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</si>
  <si>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</si>
  <si>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</si>
  <si>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</si>
  <si>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</si>
  <si>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</si>
  <si>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</si>
  <si>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</si>
  <si>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</si>
  <si>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</si>
  <si>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</si>
  <si>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</si>
  <si>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</si>
  <si>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</si>
  <si>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</si>
  <si>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</si>
  <si>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</si>
  <si>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</si>
  <si>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</si>
  <si>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</si>
  <si>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</si>
  <si>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</si>
  <si>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</si>
  <si>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</si>
  <si>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</si>
  <si>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</si>
  <si>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</si>
  <si>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</si>
  <si>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</si>
  <si>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</si>
  <si>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</si>
  <si>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</si>
  <si>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</si>
  <si>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</si>
  <si>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</si>
  <si>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</si>
  <si>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</si>
  <si>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</si>
  <si>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</si>
  <si>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</si>
  <si>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</si>
  <si>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</si>
  <si>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</si>
  <si>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</si>
  <si>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</si>
  <si>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</si>
  <si>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</si>
  <si>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</si>
  <si>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</si>
  <si>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</si>
  <si>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</si>
  <si>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</si>
  <si>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</si>
  <si>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</si>
  <si>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</si>
  <si>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</si>
  <si>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</si>
  <si>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</si>
  <si>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</si>
  <si>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</si>
  <si>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</si>
  <si>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</si>
  <si>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</si>
  <si>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</si>
  <si>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</si>
  <si>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</si>
  <si>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</si>
  <si>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</si>
  <si>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</si>
  <si>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</si>
  <si>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</si>
  <si>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</si>
  <si>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</si>
  <si>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</si>
  <si>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</si>
  <si>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</si>
  <si>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</si>
  <si>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</si>
  <si>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</si>
  <si>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</si>
  <si>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</si>
  <si>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</si>
  <si>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</si>
  <si>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</si>
  <si>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</si>
  <si>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</si>
  <si>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</si>
  <si>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</si>
  <si>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</si>
  <si>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</si>
  <si>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</si>
  <si>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</si>
  <si>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</si>
  <si>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</si>
  <si>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</si>
  <si>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</si>
  <si>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</si>
  <si>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</si>
  <si>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</si>
  <si>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</si>
  <si>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</si>
  <si>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</si>
  <si>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</si>
  <si>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</si>
  <si>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</si>
  <si>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</si>
  <si>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</si>
  <si>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</si>
  <si>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</si>
  <si>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</si>
  <si>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</si>
  <si>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</si>
  <si>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</si>
  <si>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</si>
  <si>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</si>
  <si>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</si>
  <si>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</si>
  <si>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</si>
  <si>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</si>
  <si>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</si>
  <si>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</si>
  <si>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</si>
  <si>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Avarge Donation</t>
  </si>
  <si>
    <t>Parent Categoty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</si>
  <si>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</si>
  <si>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</si>
  <si>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</si>
  <si>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</si>
  <si>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</si>
  <si>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</si>
  <si>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</si>
  <si>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</si>
  <si>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</si>
  <si>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</si>
  <si>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</si>
  <si>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</si>
  <si>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</si>
  <si>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</si>
  <si>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</si>
  <si>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</si>
  <si>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</si>
  <si>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</si>
  <si>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</si>
  <si>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</si>
  <si>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</si>
  <si>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</si>
  <si>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</si>
  <si>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</si>
  <si>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</si>
  <si>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</si>
  <si>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</si>
  <si>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</si>
  <si>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</si>
  <si>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</si>
  <si>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</si>
  <si>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</si>
  <si>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</si>
  <si>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</si>
  <si>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</si>
  <si>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</si>
  <si>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</si>
  <si>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</si>
  <si>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</si>
  <si>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</si>
  <si>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</si>
  <si>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</si>
  <si>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</si>
  <si>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</si>
  <si>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</si>
  <si>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</si>
  <si>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</si>
  <si>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</si>
  <si>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</si>
  <si>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</si>
  <si>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</si>
  <si>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</si>
  <si>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</t>
  </si>
  <si>
    <t>Date Ended Conversion</t>
  </si>
  <si>
    <t>Given the provided data, what are three conclusions that we can draw about crowdfunding Campaigns?</t>
  </si>
  <si>
    <t>What are some limitaions of the dataset?</t>
  </si>
  <si>
    <t>What are some other possible tables and/ or graphs that we could create, and what additional value would they provide?</t>
  </si>
  <si>
    <t>Questions</t>
  </si>
  <si>
    <t>Answers</t>
  </si>
  <si>
    <t>One of the limitaions would be the fact that we don’t have much information as to the location of the failures.</t>
  </si>
  <si>
    <t>All the graph that we have created would be enough, we would need the additional information that would give us a better understanding as to why there were failures and cancelations.</t>
  </si>
  <si>
    <t>Goal</t>
  </si>
  <si>
    <t>Number Successful</t>
  </si>
  <si>
    <t>Number Failed</t>
  </si>
  <si>
    <t>Number Canceled</t>
  </si>
  <si>
    <t>Total Projects</t>
  </si>
  <si>
    <t>Percentage Failed</t>
  </si>
  <si>
    <t>1000 to 4999</t>
  </si>
  <si>
    <t>5000 to 9999</t>
  </si>
  <si>
    <t>Percentage Successful</t>
  </si>
  <si>
    <t>Percentage Canceled</t>
  </si>
  <si>
    <t>Less than 1000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</si>
  <si>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</si>
  <si>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</si>
  <si>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</si>
  <si>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</si>
  <si>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</si>
  <si>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</si>
  <si>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</si>
  <si>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</si>
  <si>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</si>
  <si>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>Outcome</t>
  </si>
  <si>
    <t>Backer_count</t>
  </si>
  <si>
    <t>Bakers_count</t>
  </si>
  <si>
    <t>Succuesful</t>
  </si>
  <si>
    <t>Failed</t>
  </si>
  <si>
    <t>Mean</t>
  </si>
  <si>
    <t>Median</t>
  </si>
  <si>
    <t>Minimum</t>
  </si>
  <si>
    <t>Maximum</t>
  </si>
  <si>
    <t>Variance</t>
  </si>
  <si>
    <t>Standard Deviation</t>
  </si>
  <si>
    <t>I think the Median summarizes the data better, as it is more simplified.</t>
  </si>
  <si>
    <t xml:space="preserve">1. Plays as wel as Film &amp; Video have gained the most success with a fair amount of fails. Although the success rate was above 50% which makes it succesful.                                                                                  2. High percentage of failed campaigns throughout the months.                                                                                      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</si>
</sst>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9" fontId="16" fillId="0" borderId="0" xfId="42" applyFont="1" applyAlignment="1">
      <alignment horizontal="center"/>
    </xf>
    <xf numFmtId="14" fontId="0" fillId="0" borderId="0" xfId="0" applyNumberFormat="1"/>
    <xf numFmtId="0" fontId="0" fillId="0" borderId="10" xfId="0" applyBorder="1" applyAlignment="1">
      <alignment horizontal="left" wrapText="1"/>
    </xf>
    <xf numFmtId="14" fontId="16" fillId="0" borderId="0" xfId="0" applyNumberFormat="1" applyFont="1" applyAlignment="1">
      <alignment horizontal="center"/>
    </xf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11" xfId="0" applyBorder="1"/>
    <xf numFmtId="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48300"/>
      <color rgb="FFFF3D43"/>
      <color rgb="FFFF6385"/>
      <color rgb="FF90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project.xlsx]Catergory!PivotTable5</c:name>
    <c:fmtId val="0"/>
  </c:pivotSource>
  <c:chart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16553061464346E-2"/>
          <c:y val="1.4303390647597622E-2"/>
          <c:w val="0.80327915907063341"/>
          <c:h val="0.83243294783464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Catergory!$B$3:$B$4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6B42-BED7-EB27F8B3E211}"/>
            </c:ext>
          </c:extLst>
        </c:ser>
        <c:ser>
          <c:idx val="1"/>
          <c:order val="1"/>
          <c:tx>
            <c:strRef>
              <c:f>Catergory!$C$3:$C$4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1-6B42-BED7-EB27F8B3E211}"/>
            </c:ext>
          </c:extLst>
        </c:ser>
        <c:ser>
          <c:idx val="2"/>
          <c:order val="2"/>
          <c:tx>
            <c:strRef>
              <c:f>Catergory!$D$3:$D$4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1-6B42-BED7-EB27F8B3E211}"/>
            </c:ext>
          </c:extLst>
        </c:ser>
        <c:ser>
          <c:idx val="3"/>
          <c:order val="3"/>
          <c:tx>
            <c:strRef>
              <c:f>Catergory!$E$3:$E$4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Catergory!$E$5:$E$14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1-6B42-BED7-EB27F8B3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3989535"/>
        <c:axId val="1464420975"/>
      </c:barChart>
      <c:catAx>
        <c:axId val="14639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20975"/>
        <c:crosses val="autoZero"/>
        <c:auto val="1"/>
        <c:lblAlgn val="ctr"/>
        <c:lblOffset val="100"/>
        <c:noMultiLvlLbl val="0"/>
      </c:catAx>
      <c:valAx>
        <c:axId val="1464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project.xlsx]Sub-Category!PivotTable7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008532797942099E-2"/>
          <c:y val="3.553299492385787E-2"/>
          <c:w val="0.91355013032383092"/>
          <c:h val="0.83108951806556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89-C743-A5BD-E2750937584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89-C743-A5BD-E2750937584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9-C743-A5BD-E2750937584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89-C743-A5BD-E27509375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302431"/>
        <c:axId val="1583242895"/>
      </c:barChart>
      <c:catAx>
        <c:axId val="15833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42895"/>
        <c:crosses val="autoZero"/>
        <c:auto val="1"/>
        <c:lblAlgn val="ctr"/>
        <c:lblOffset val="100"/>
        <c:noMultiLvlLbl val="0"/>
      </c:catAx>
      <c:valAx>
        <c:axId val="15832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789093737632932E-2"/>
          <c:y val="3.5238873066398613E-2"/>
          <c:w val="0.18770657350673453"/>
          <c:h val="0.24512495113642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project.xlsx]Overall Visual!PivotTable1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483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023841107960421E-2"/>
          <c:y val="3.8303382208514966E-2"/>
          <c:w val="0.80644233226642648"/>
          <c:h val="0.85918020641292925"/>
        </c:manualLayout>
      </c:layout>
      <c:lineChart>
        <c:grouping val="standard"/>
        <c:varyColors val="0"/>
        <c:ser>
          <c:idx val="0"/>
          <c:order val="0"/>
          <c:tx>
            <c:strRef>
              <c:f>'Overall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'Overall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544B-B952-1F6A6B8BD94A}"/>
            </c:ext>
          </c:extLst>
        </c:ser>
        <c:ser>
          <c:idx val="1"/>
          <c:order val="1"/>
          <c:tx>
            <c:strRef>
              <c:f>'Overall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48300"/>
              </a:solidFill>
              <a:round/>
            </a:ln>
            <a:effectLst/>
          </c:spPr>
          <c:marker>
            <c:symbol val="none"/>
          </c:marker>
          <c:cat>
            <c:strRef>
              <c:f>'Overall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544B-B952-1F6A6B8BD94A}"/>
            </c:ext>
          </c:extLst>
        </c:ser>
        <c:ser>
          <c:idx val="2"/>
          <c:order val="2"/>
          <c:tx>
            <c:strRef>
              <c:f>'Overall Visual'!$D$4:$D$5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'Overall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Visual'!$D$6:$D$18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544B-B952-1F6A6B8B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57424"/>
        <c:axId val="318059072"/>
      </c:lineChart>
      <c:catAx>
        <c:axId val="3180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9072"/>
        <c:crosses val="autoZero"/>
        <c:auto val="1"/>
        <c:lblAlgn val="ctr"/>
        <c:lblOffset val="100"/>
        <c:noMultiLvlLbl val="0"/>
      </c:catAx>
      <c:valAx>
        <c:axId val="318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B-F64A-B4AB-78B8B7FF6659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B-F64A-B4AB-78B8B7FF6659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B-F64A-B4AB-78B8B7FF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</xdr:row>
      <xdr:rowOff>228600</xdr:rowOff>
    </xdr:from>
    <xdr:to>
      <xdr:col>24</xdr:col>
      <xdr:colOff>698500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82967-9789-D6E0-EB9B-4134B42CD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152400</xdr:rowOff>
    </xdr:from>
    <xdr:to>
      <xdr:col>14</xdr:col>
      <xdr:colOff>762000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26E35-9E05-658A-154A-156652CEA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50800</xdr:rowOff>
    </xdr:from>
    <xdr:to>
      <xdr:col>19</xdr:col>
      <xdr:colOff>482600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5BAAA-D986-6A29-021F-F2623EACB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63499</xdr:rowOff>
    </xdr:from>
    <xdr:to>
      <xdr:col>9</xdr:col>
      <xdr:colOff>546100</xdr:colOff>
      <xdr:row>36</xdr:row>
      <xdr:rowOff>49803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778A8-FC25-E24A-A478-124597F9C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kareem" refreshedDate="44802.759313888891" createdVersion="8" refreshedVersion="8" minRefreshableVersion="3" recordCount="1001" xr:uid="{42E1704F-51F8-F044-9C07-B3D6C9C60343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4">
      <sharedItems containsNonDate="0" containsDate="1" containsString="0" containsBlank="1" minDate="2010-01-09T00:00:00" maxDate="2020-01-28T00:00:00" count="880">
        <d v="2015-11-28T00:00:00"/>
        <d v="2015-11-2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4-08-19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  <m/>
      </sharedItems>
      <fieldGroup par="19" base="11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"/>
        </groupItems>
      </fieldGroup>
    </cacheField>
    <cacheField name="deadline" numFmtId="14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t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0:00:00" endDate="2020-01-28T00:00:00"/>
        <groupItems count="6">
          <s v="&lt;1/9/10"/>
          <s v="Qtr1"/>
          <s v="Qtr2"/>
          <s v="Qtr3"/>
          <s v="Qtr4"/>
          <s v="&gt;1/28/20"/>
        </groupItems>
      </fieldGroup>
    </cacheField>
    <cacheField name="Years" numFmtId="0" databaseField="0">
      <fieldGroup base="11">
        <rangePr groupBy="years" startDate="2010-01-09T00:00:00" endDate="2020-01-28T00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kareem" refreshedDate="44803.710262731482" createdVersion="8" refreshedVersion="8" minRefreshableVersion="3" recordCount="1000" xr:uid="{0989EE62-6B4B-3D46-A358-25B4C6B5812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t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d v="2015-12-15T00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d v="2014-08-21T00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d v="2013-11-19T00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d v="2019-09-20T00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d v="2019-01-24T00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d v="2012-09-08T00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d v="2017-09-14T00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d v="2015-08-15T00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d v="2010-08-11T00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d v="2013-11-07T00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d v="2010-10-01T00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d v="2010-09-27T00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d v="2019-10-30T00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d v="2016-06-23T00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d v="2012-04-02T00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d v="2019-12-14T00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d v="2014-02-13T00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d v="2011-01-13T00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d v="2018-09-16T00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d v="2019-03-25T00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d v="2014-07-28T00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d v="2011-09-18T00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d v="2018-04-18T00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d v="2019-04-08T00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d v="2014-06-23T00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d v="2011-06-07T00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d v="2018-08-27T00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d v="2015-10-11T00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d v="2010-03-04T00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d v="2018-08-29T00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d v="2019-05-29T00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d v="2016-02-02T00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d v="2018-02-06T00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d v="2014-11-11T00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d v="2017-03-28T00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d v="2019-03-02T00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d v="2011-03-23T00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d v="2019-11-08T00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d v="2010-10-23T00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d v="2013-03-11T00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d v="2010-06-24T00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d v="2012-09-30T00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d v="2011-07-13T00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d v="2014-08-09T00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d v="2019-03-18T00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d v="2016-11-17T00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d v="2010-07-31T00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d v="2014-04-28T00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d v="2015-07-07T00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d v="2019-12-04T00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d v="2013-08-29T00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d v="2012-04-12T00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d v="2010-09-19T00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d v="2014-06-28T00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d v="2018-03-17T00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d v="2018-08-04T00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d v="2015-01-17T00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d v="2017-09-13T00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d v="2015-10-04T00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d v="2017-06-27T00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d v="2012-07-20T00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d v="2011-04-02T00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d v="2015-06-06T00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d v="2017-05-04T00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d v="2018-07-17T00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d v="2011-02-03T00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d v="2015-04-13T00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d v="2010-01-30T00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d v="2017-09-12T00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d v="2011-01-22T00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d v="2010-12-21T00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d v="2019-12-04T00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d v="2015-08-06T00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d v="2016-11-30T00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d v="2016-03-28T00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d v="2018-07-23T00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d v="2015-03-13T00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d v="2010-10-11T00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d v="2018-04-17T00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d v="2018-06-21T00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d v="2017-09-28T00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d v="2017-12-18T00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d v="2019-01-24T00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d v="2016-08-19T00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d v="2012-08-07T00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d v="2011-09-19T00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d v="2015-05-17T00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d v="2011-03-19T00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d v="2015-05-08T00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d v="2010-04-17T00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d v="2016-02-25T00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d v="2016-09-03T00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d v="2010-06-24T00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d v="2012-10-24T00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d v="2019-04-18T00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d v="2019-10-21T00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d v="2011-03-23T00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d v="2015-08-18T00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d v="2015-07-31T00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d v="2014-12-24T00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d v="2011-11-06T00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d v="2015-02-28T00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d v="2018-05-21T00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d v="2010-11-02T00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d v="2017-05-24T00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d v="2013-04-20T00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d v="2019-09-13T00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d v="2018-05-10T00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d v="2012-05-13T00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d v="2014-01-14T00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d v="2018-09-30T00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d v="2012-09-28T00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d v="2014-09-08T00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d v="2017-09-19T00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d v="2019-04-10T00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d v="2017-12-22T00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d v="2015-09-19T00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d v="2011-09-28T00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d v="2014-02-01T00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d v="2014-07-03T00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d v="2015-04-21T00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d v="2014-10-18T00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d v="2014-12-24T00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d v="2015-11-27T00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d v="2019-07-05T00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d v="2018-09-23T00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d v="2016-09-11T00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d v="2010-05-15T00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d v="2010-09-09T00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d v="2015-02-28T00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d v="2011-11-11T00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d v="2013-12-12T00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d v="2018-01-28T00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d v="2011-09-03T00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d v="2011-08-07T00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d v="2013-03-12T00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d v="2014-06-19T00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d v="2010-10-12T00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d v="2012-10-04T00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d v="2015-05-07T00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d v="2018-03-02T00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d v="2015-06-18T00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d v="2012-05-17T00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d v="2010-07-18T00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d v="2019-06-25T00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d v="2014-09-12T00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d v="2011-11-28T00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d v="2016-06-19T00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d v="2017-08-03T00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d v="2013-02-22T00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d v="2018-12-17T00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d v="2014-07-30T00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d v="2017-02-24T00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d v="2012-10-25T00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d v="2016-06-04T00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d v="2010-04-09T00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d v="2019-10-29T00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d v="2014-01-11T00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d v="2015-12-09T00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d v="2019-04-14T00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d v="2019-05-13T00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d v="2015-09-29T00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d v="2019-01-07T00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d v="2017-12-08T00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d v="2017-10-09T00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d v="2017-09-02T00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d v="2010-12-26T00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d v="2013-06-20T00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d v="2019-03-17T00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d v="2012-07-15T00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d v="2017-08-10T00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d v="2014-04-11T00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d v="2014-08-03T00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d v="2013-05-24T00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d v="2015-10-06T00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d v="2016-09-19T00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d v="2016-09-12T00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d v="2010-12-10T00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d v="2017-09-30T00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d v="2013-03-18T00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d v="2010-03-27T00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d v="2017-10-22T00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d v="2019-07-01T00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d v="2010-09-22T00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d v="2019-05-04T00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d v="2018-05-24T00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d v="2014-06-07T00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d v="2013-03-23T00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d v="2014-12-03T00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d v="2016-03-04T00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d v="2013-06-05T00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d v="2019-03-15T00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d v="2014-07-01T00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d v="2018-04-12T00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d v="2015-09-30T00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d v="2018-08-05T00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d v="2016-09-22T00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d v="2017-07-07T00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d v="2010-09-04T00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d v="2015-07-11T00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d v="2010-04-05T00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d v="2014-08-12T00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d v="2011-10-06T00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d v="2017-01-19T00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d v="2011-04-13T00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d v="2018-10-29T00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d v="2010-03-08T00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d v="2018-09-17T00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d v="2017-12-03T00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d v="2016-05-13T00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d v="2017-03-30T00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d v="2013-09-20T00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d v="2020-01-30T00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d v="2010-11-14T00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d v="2010-08-25T00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d v="2019-02-15T00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d v="2011-11-24T00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d v="2019-05-07T00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d v="2011-12-15T00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d v="2012-08-28T00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d v="2011-07-19T00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d v="2012-06-23T00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d v="2014-10-03T00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d v="2016-03-30T00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d v="2014-11-08T00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d v="2014-05-03T00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d v="2010-05-15T00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d v="2015-05-21T00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d v="2016-09-25T00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d v="2017-07-19T00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d v="2019-12-06T00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d v="2013-07-18T00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d v="2016-07-26T00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d v="2011-06-28T00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d v="2017-08-29T00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d v="2017-02-18T00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d v="2019-07-02T00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d v="2014-04-27T00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d v="2018-01-08T00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d v="2015-09-02T00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d v="2010-08-07T00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d v="2014-04-23T00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d v="2017-05-20T00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d v="2018-03-07T00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d v="2014-09-04T00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d v="2014-04-08T00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d v="2013-08-09T00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d v="2017-01-06T00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d v="2015-01-05T00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d v="2015-01-09T00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d v="2010-03-01T00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d v="2012-12-11T00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d v="2013-10-30T00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d v="2011-04-20T00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d v="2017-02-23T00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d v="2011-02-21T00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d v="2016-03-01T00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d v="2013-03-19T00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d v="2016-12-28T00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d v="2012-12-27T00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d v="2012-10-10T00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d v="2010-08-29T00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d v="2011-05-01T00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d v="2010-01-09T00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d v="2013-02-28T00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d v="2016-02-16T00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d v="2014-12-10T00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d v="2012-11-09T00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d v="2012-11-19T00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d v="2019-02-21T00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d v="2010-12-04T00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d v="2016-01-07T00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d v="2019-08-04T00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d v="2017-09-20T00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d v="2017-11-11T00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d v="2019-04-14T00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d v="2012-04-24T00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d v="2010-07-21T00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d v="2012-12-21T00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d v="2018-09-06T00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d v="2017-11-27T00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d v="2012-04-01T00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d v="2016-12-03T00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d v="2016-06-04T00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d v="2012-05-06T00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d v="2016-10-18T00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d v="2016-11-30T00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d v="2015-04-28T00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d v="2012-03-15T00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d v="2015-08-06T00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d v="2013-06-11T00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d v="2011-10-19T00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d v="2012-04-03T00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d v="2010-10-14T00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d v="2018-11-07T00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d v="2013-11-09T00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d v="2019-02-19T00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d v="2014-01-23T00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d v="2016-03-15T00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d v="2016-04-28T00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d v="2017-08-31T00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d v="2015-03-15T00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d v="2018-09-16T00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d v="2016-01-12T00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d v="2016-09-17T00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d v="2016-04-29T00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d v="2017-07-17T00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d v="2012-06-26T00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d v="2011-04-19T00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d v="2011-10-11T00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d v="2010-04-25T00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d v="2011-02-28T00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d v="2013-11-01T00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d v="2012-02-29T00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d v="2019-03-17T00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d v="2014-06-22T00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d v="2019-11-20T00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d v="2017-05-27T00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d v="2014-02-16T00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d v="2010-09-05T00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d v="2011-05-19T00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d v="2011-04-09T00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d v="2010-12-08T00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d v="2014-03-29T00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d v="2015-07-03T00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d v="2018-07-09T00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d v="2016-01-01T00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d v="2019-09-01T00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d v="2018-12-11T00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d v="2016-12-23T00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d v="2017-12-09T00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d v="2011-12-20T00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d v="2013-03-29T00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d v="2018-12-18T00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d v="2018-01-17T00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d v="2019-11-28T00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d v="2010-12-16T00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d v="2019-11-12T00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d v="2011-11-04T00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d v="2017-08-16T00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d v="2011-12-13T00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d v="2015-09-04T00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d v="2013-08-01T00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d v="2014-01-11T00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d v="2018-03-03T00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d v="2015-07-10T00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d v="2017-10-18T00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d v="2015-03-07T00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d v="2017-03-01T00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d v="2017-08-13T00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d v="2015-06-07T00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d v="2015-09-07T00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d v="2015-11-15T00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d v="2019-07-06T00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d v="2013-09-10T00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d v="2017-03-03T00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d v="2012-01-23T00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d v="2015-09-28T00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d v="2018-08-13T00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d v="2011-09-03T00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d v="2011-01-15T00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d v="2017-10-31T00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d v="2011-03-06T00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d v="2011-12-28T00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d v="2018-04-04T00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d v="2017-01-25T00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d v="2011-01-04T00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d v="2014-11-11T00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d v="2010-11-05T00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d v="2013-03-14T00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d v="2019-04-21T00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d v="2015-03-31T00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d v="2015-01-28T00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d v="2017-08-25T00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d v="2019-01-16T00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d v="2015-12-12T00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d v="2014-07-12T00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d v="2019-11-05T00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d v="2018-06-28T00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d v="2011-11-10T00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d v="2013-06-28T00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d v="2015-07-24T00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d v="2017-11-04T00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d v="2019-02-19T00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d v="2017-03-09T00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d v="2019-04-30T00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d v="2010-07-08T00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d v="2012-06-17T00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d v="2012-01-06T00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d v="2010-11-24T00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d v="2013-09-28T00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d v="2014-01-16T00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d v="2011-01-08T00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d v="2017-07-18T00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d v="2013-08-08T00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d v="2011-12-09T00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d v="2018-10-13T00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d v="2013-05-29T00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d v="2018-05-10T00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d v="2011-02-09T00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d v="2013-09-07T00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d v="2019-10-27T00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d v="2012-02-22T00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d v="2010-06-17T00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d v="2017-11-17T00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d v="2018-07-24T00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d v="2013-02-11T00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d v="2019-10-20T00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d v="2016-07-10T00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d v="2017-04-22T00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d v="2015-04-28T00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d v="2017-05-31T00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d v="2014-01-13T00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d v="2018-12-24T00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d v="2010-04-28T00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d v="2012-01-30T00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d v="2011-01-26T00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d v="2018-11-27T00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d v="2012-05-07T00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d v="2011-12-28T00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d v="2017-07-09T00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d v="2017-07-29T00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d v="2010-05-07T00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d v="2011-09-24T00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d v="2018-04-24T00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d v="2015-08-03T00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d v="2013-03-06T00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d v="2014-10-15T00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d v="2011-02-18T00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d v="2014-03-10T00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d v="2019-11-02T00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d v="2018-07-09T00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d v="2014-05-22T00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d v="2013-12-11T00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d v="2016-12-15T00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d v="2014-12-27T00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d v="2019-04-21T00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d v="2015-09-16T00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d v="2013-04-03T00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d v="2016-11-13T00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d v="2017-07-10T00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d v="2012-05-24T00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d v="2017-09-18T00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d v="2010-10-19T00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d v="2011-07-26T00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d v="2010-12-24T00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d v="2012-12-20T00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d v="2018-01-04T00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d v="2013-04-16T00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d v="2019-03-23T00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d v="2018-11-13T00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d v="2017-08-19T00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d v="2010-07-07T00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d v="2017-01-11T00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d v="2013-11-26T00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d v="2011-10-16T00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d v="2018-02-10T00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d v="2016-10-16T00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d v="2010-05-11T00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d v="2015-01-22T00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d v="2010-08-12T00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d v="2014-05-18T00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d v="2013-03-09T00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d v="2014-01-04T00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d v="2018-02-25T00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d v="2018-02-05T00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d v="2013-06-07T00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d v="2015-11-30T00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d v="2019-04-30T00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d v="2015-05-20T00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d v="2016-12-19T00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d v="2012-05-02T00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d v="2019-05-04T00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d v="2018-06-27T00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d v="2014-12-17T00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d v="2013-06-29T00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d v="2018-08-16T00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d v="2011-07-23T00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d v="2015-03-21T00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d v="2017-07-31T00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d v="2010-03-20T00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d v="2014-11-12T00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d v="2012-03-06T00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d v="2019-12-19T00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d v="2014-09-22T00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d v="2019-07-21T00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d v="2018-03-24T00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d v="2017-05-23T00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d v="2016-02-20T00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d v="2010-08-21T00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d v="2019-11-24T00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d v="2013-07-27T00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d v="2010-07-12T00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d v="2019-07-12T00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d v="2012-03-23T00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d v="2014-06-14T00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d v="2017-06-07T00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d v="2016-12-20T00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d v="2015-01-03T00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d v="2016-03-20T00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d v="2013-05-29T00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d v="2013-03-14T00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d v="2012-08-25T00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d v="2015-07-21T00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d v="2015-05-19T00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d v="2013-04-19T00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d v="2017-12-10T00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d v="2013-05-28T00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d v="2018-08-19T00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d v="2012-05-15T00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d v="2018-06-24T00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d v="2019-08-04T00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d v="2014-07-06T00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d v="2010-09-11T00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d v="2013-12-11T00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d v="2011-12-25T00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d v="2010-09-13T00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d v="2017-05-10T00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d v="2018-02-25T00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d v="2015-01-22T00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d v="2019-04-22T00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d v="2016-08-29T00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d v="2012-07-15T00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d v="2010-03-09T00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d v="2010-05-09T00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d v="2010-11-27T00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d v="2016-02-01T00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d v="2016-03-12T00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d v="2014-01-07T00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d v="2014-06-07T00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d v="2010-09-14T00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d v="2014-01-06T00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d v="2018-01-26T00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d v="2013-08-29T00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d v="2018-08-18T00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d v="2018-06-10T00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d v="2010-09-19T00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d v="2018-09-22T00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d v="2013-10-08T00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d v="2019-07-07T00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d v="2018-05-27T00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d v="2015-07-06T00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d v="2016-02-21T00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d v="2013-09-26T00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d v="2016-01-21T00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d v="2020-01-14T00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d v="2018-09-20T00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d v="2015-02-06T00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d v="2016-04-14T00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d v="2013-06-06T00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d v="2012-03-21T00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d v="2015-01-29T00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d v="2016-11-28T00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d v="2011-01-03T00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d v="2016-12-25T00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d v="2014-05-03T00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d v="2011-09-13T00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d v="2015-10-05T00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d v="2016-04-07T00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d v="2016-08-09T00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d v="2011-12-28T00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d v="2011-10-19T00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d v="2019-03-14T00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d v="2018-12-03T00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d v="2015-03-23T00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d v="2011-12-05T00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d v="2016-03-18T00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d v="2014-07-12T00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d v="2010-08-29T00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d v="2011-01-23T00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d v="2014-12-26T00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d v="2015-08-05T00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d v="2015-10-14T00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d v="2014-05-04T00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d v="2019-12-17T00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d v="2014-05-23T00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d v="2017-11-18T00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d v="2011-04-06T00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d v="2011-12-04T00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d v="2011-08-19T00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d v="2014-03-06T00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d v="2011-05-14T00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d v="2015-06-15T00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d v="2012-03-08T00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d v="2012-05-09T00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d v="2010-03-28T00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d v="2010-12-06T00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d v="2019-03-12T00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d v="2010-04-25T00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d v="2015-07-12T00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d v="2015-01-01T00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d v="2010-07-24T00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d v="2014-06-08T00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d v="2014-04-08T00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d v="2016-06-30T00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d v="2010-04-06T00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d v="2016-03-12T00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d v="2019-12-05T00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d v="2010-07-14T00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d v="2015-02-20T00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d v="2013-08-11T00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d v="2014-06-16T00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d v="2015-06-16T00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d v="2019-05-15T00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d v="2011-02-12T00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d v="2015-11-13T00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d v="2016-03-18T00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d v="2014-03-25T00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d v="2019-03-10T00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d v="2019-02-02T00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d v="2012-12-30T00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d v="2013-08-06T00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d v="2010-11-15T00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d v="2017-09-04T00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d v="2017-01-29T00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d v="2016-05-09T00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d v="2013-09-21T00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d v="2014-06-14T00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d v="2013-05-23T00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d v="2011-05-07T00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d v="2016-07-12T00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d v="2016-09-18T00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d v="2018-05-11T00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d v="2015-07-21T00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d v="2015-01-31T00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d v="2020-02-10T00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d v="2010-10-07T00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d v="2010-07-10T00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d v="2010-10-07T00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d v="2016-07-08T00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d v="2019-05-12T00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d v="2019-03-30T00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d v="2014-11-20T00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d v="2015-11-11T00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d v="2017-04-08T00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d v="2013-03-13T00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d v="2012-03-03T00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d v="2016-11-22T00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d v="2010-08-08T00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d v="2018-07-28T00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d v="2016-01-21T00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d v="2017-03-20T00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d v="2018-12-26T00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d v="2017-03-19T00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d v="2019-01-03T00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d v="2018-10-17T00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d v="2013-03-24T00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d v="2018-05-03T00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d v="2017-07-24T00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d v="2010-10-31T00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d v="2014-08-04T00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d v="2014-03-09T00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d v="2016-09-17T00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d v="2016-04-10T00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d v="2015-08-29T00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d v="2017-03-15T00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d v="2018-01-02T00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d v="2018-01-12T00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d v="2015-09-22T00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d v="2011-01-28T00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d v="2015-08-30T00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d v="2012-04-27T00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d v="2018-12-13T00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d v="2010-10-30T00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d v="2012-03-01T00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d v="2011-07-23T00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d v="2013-09-05T00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d v="2014-09-19T00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d v="2012-08-13T00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d v="2017-07-05T00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d v="2016-03-08T00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d v="2010-08-04T00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d v="2018-03-31T00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d v="2016-05-06T00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d v="2011-10-05T00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d v="2019-09-18T00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d v="2012-10-05T00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d v="2016-08-29T00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d v="2019-01-21T00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d v="2019-10-23T00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d v="2019-12-16T00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d v="2011-12-27T00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d v="2013-12-20T00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d v="2018-09-18T00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d v="2010-07-19T00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d v="2015-09-16T00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d v="2018-04-07T00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d v="2017-03-15T00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d v="2019-01-26T00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d v="2013-11-10T00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d v="2011-12-03T00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d v="2012-10-20T00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d v="2019-07-27T00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d v="2017-11-03T00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d v="2018-01-03T00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d v="2015-11-30T00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d v="2015-04-21T00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d v="2018-04-02T00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d v="2011-12-08T00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d v="2019-06-26T00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d v="2010-02-09T00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d v="2011-04-03T00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d v="2013-07-27T00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d v="2012-05-08T00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d v="2016-07-19T00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d v="2013-12-15T00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d v="2019-01-14T00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d v="2019-01-13T00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d v="2017-06-01T00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d v="2012-04-26T00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d v="2018-07-21T00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d v="2016-01-26T00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d v="2016-08-18T00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d v="2016-09-03T00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651"/>
    <d v="2014-08-20T00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2"/>
    <d v="2010-08-12T00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3"/>
    <d v="2013-08-07T00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4"/>
    <d v="2011-09-12T00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5"/>
    <d v="2013-07-13T00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6"/>
    <d v="2012-06-09T00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7"/>
    <d v="2018-03-07T00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8"/>
    <d v="2018-04-10T00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d v="2017-12-03T00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9"/>
    <d v="2016-03-23T00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60"/>
    <d v="2014-10-24T00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1"/>
    <d v="2014-11-17T00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2"/>
    <d v="2010-10-31T00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d v="2019-03-19T00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3"/>
    <d v="2016-06-05T00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4"/>
    <d v="2013-02-06T00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5"/>
    <d v="2015-05-29T00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6"/>
    <d v="2017-07-24T00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7"/>
    <d v="2017-04-14T00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d v="2014-08-06T00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8"/>
    <d v="2017-02-09T00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9"/>
    <d v="2016-04-06T00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70"/>
    <d v="2015-02-24T00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1"/>
    <d v="2016-11-23T00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2"/>
    <d v="2014-12-08T00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3"/>
    <d v="2012-06-30T00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4"/>
    <d v="2017-02-06T00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5"/>
    <d v="2010-05-24T00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6"/>
    <d v="2010-03-02T00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7"/>
    <d v="2015-10-27T00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d v="2018-08-12T00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8"/>
    <d v="2010-06-26T00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9"/>
    <d v="2011-10-14T00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80"/>
    <d v="2010-09-13T00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1"/>
    <d v="2010-03-26T00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2"/>
    <d v="2014-10-20T00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3"/>
    <d v="2010-07-26T00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4"/>
    <d v="2016-04-01T00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5"/>
    <d v="2010-08-23T00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5"/>
    <d v="2010-06-07T00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6"/>
    <d v="2012-12-20T00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d v="2018-01-08T00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7"/>
    <d v="2015-01-26T00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8"/>
    <d v="2011-05-16T00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9"/>
    <d v="2014-11-02T00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90"/>
    <d v="2018-03-07T00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1"/>
    <d v="2019-08-30T00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2"/>
    <d v="2017-07-27T00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3"/>
    <d v="2012-12-09T00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4"/>
    <d v="2012-06-12T00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5"/>
    <d v="2011-05-21T00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6"/>
    <d v="2017-05-10T00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d v="2018-09-20T00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7"/>
    <d v="2015-11-20T00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d v="2013-12-26T00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8"/>
    <d v="2013-09-10T00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9"/>
    <d v="2014-04-21T00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700"/>
    <d v="2019-02-22T00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1"/>
    <d v="2019-02-13T00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2"/>
    <d v="2017-04-23T00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3"/>
    <d v="2016-07-03T00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4"/>
    <d v="2014-11-16T00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5"/>
    <d v="2019-07-22T00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d v="2011-10-22T00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6"/>
    <d v="2011-08-18T00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7"/>
    <d v="2015-08-23T00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8"/>
    <d v="2016-08-10T00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9"/>
    <d v="2010-12-21T00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10"/>
    <d v="2011-03-29T00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1"/>
    <d v="2013-12-24T00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2"/>
    <d v="2016-03-17T00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d v="2019-05-31T00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d v="2018-04-03T00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3"/>
    <d v="2011-05-30T00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d v="2012-11-10T00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4"/>
    <d v="2014-07-03T00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5"/>
    <d v="2010-02-20T00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6"/>
    <d v="2016-12-27T00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7"/>
    <d v="2013-07-24T00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d v="2013-06-29T00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8"/>
    <d v="2018-01-03T00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9"/>
    <d v="2016-11-04T00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20"/>
    <d v="2014-08-15T00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1"/>
    <d v="2019-01-22T00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2"/>
    <d v="2012-06-28T00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3"/>
    <d v="2016-02-03T00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d v="2015-06-16T00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4"/>
    <d v="2020-01-22T00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5"/>
    <d v="2019-07-06T00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5"/>
    <d v="2019-03-02T00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6"/>
    <d v="2018-01-22T00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1"/>
    <d v="2015-01-05T00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7"/>
    <d v="2012-03-29T00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8"/>
    <d v="2019-11-28T00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9"/>
    <d v="2016-06-03T00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30"/>
    <d v="2012-08-15T00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1"/>
    <d v="2017-12-08T00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2"/>
    <d v="2016-01-11T00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d v="2018-04-21T00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3"/>
    <d v="2012-09-06T00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4"/>
    <d v="2016-05-29T00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5"/>
    <d v="2017-12-25T00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d v="2014-02-12T00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6"/>
    <d v="2019-06-01T00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7"/>
    <d v="2019-02-03T00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8"/>
    <d v="2012-12-09T00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d v="2018-08-11T00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9"/>
    <d v="2017-03-13T00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40"/>
    <d v="2014-03-17T00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d v="2014-10-05T00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1"/>
    <d v="2010-07-21T00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d v="2017-08-06T00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2"/>
    <d v="2011-01-10T00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3"/>
    <d v="2011-05-15T00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d v="2018-09-22T00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4"/>
    <d v="2015-06-24T00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5"/>
    <d v="2018-03-03T00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6"/>
    <d v="2012-04-29T00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7"/>
    <d v="2015-11-25T00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8"/>
    <d v="2011-02-25T00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d v="2013-06-29T00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9"/>
    <d v="2015-03-06T00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50"/>
    <d v="2010-02-16T00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d v="2011-05-20T00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1"/>
    <d v="2018-10-06T00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2"/>
    <d v="2014-05-01T00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3"/>
    <d v="2014-07-18T00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4"/>
    <d v="2016-03-06T00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5"/>
    <d v="2018-06-18T00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6"/>
    <d v="2018-09-01T00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7"/>
    <d v="2012-01-25T00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8"/>
    <d v="2018-06-21T00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9"/>
    <d v="2018-08-26T00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60"/>
    <d v="2018-01-10T00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1"/>
    <d v="2010-06-21T00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2"/>
    <d v="2012-02-12T00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3"/>
    <d v="2011-12-04T00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d v="2012-06-04T00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4"/>
    <d v="2011-07-26T00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5"/>
    <d v="2011-06-25T00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6"/>
    <d v="2019-12-15T00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7"/>
    <d v="2011-07-19T00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8"/>
    <d v="2012-05-11T00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9"/>
    <d v="2012-02-28T00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70"/>
    <d v="2018-04-28T00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1"/>
    <d v="2013-03-19T00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2"/>
    <d v="2019-03-01T00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3"/>
    <d v="2010-03-29T00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4"/>
    <d v="2011-08-05T00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5"/>
    <d v="2015-07-10T00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6"/>
    <d v="2016-08-24T00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7"/>
    <d v="2014-09-24T00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8"/>
    <d v="2011-05-09T00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9"/>
    <d v="2018-10-15T00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80"/>
    <d v="2013-10-23T00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1"/>
    <d v="2010-07-05T00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d v="2015-09-18T00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d v="2017-11-19T00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d v="2018-09-08T00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2"/>
    <d v="2014-01-13T00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3"/>
    <d v="2010-05-31T00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4"/>
    <d v="2011-01-14T00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5"/>
    <d v="2019-07-02T00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6"/>
    <d v="2016-07-27T00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7"/>
    <d v="2020-02-08T00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8"/>
    <d v="2017-03-03T00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9"/>
    <d v="2019-07-23T00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d v="2015-08-07T00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90"/>
    <d v="2015-01-25T00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1"/>
    <d v="2010-06-30T00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2"/>
    <d v="2014-05-06T00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3"/>
    <d v="2010-07-14T00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4"/>
    <d v="2010-09-13T00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5"/>
    <d v="2015-09-02T00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6"/>
    <d v="2017-04-30T00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7"/>
    <d v="2014-03-19T00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8"/>
    <d v="2019-06-25T00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9"/>
    <d v="2012-01-16T00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800"/>
    <d v="2010-07-01T00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1"/>
    <d v="2015-06-19T00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2"/>
    <d v="2013-08-10T00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3"/>
    <d v="2018-02-12T00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4"/>
    <d v="2011-07-17T00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d v="2019-04-30T00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5"/>
    <d v="2019-12-22T00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6"/>
    <d v="2013-10-25T00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7"/>
    <d v="2014-09-20T00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8"/>
    <d v="2018-08-19T00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3"/>
    <d v="2016-03-12T00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d v="2012-05-20T00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d v="2012-10-08T00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d v="2013-09-22T00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9"/>
    <d v="2017-06-18T00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10"/>
    <d v="2011-05-04T00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d v="2012-05-13T00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d v="2018-07-01T00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1"/>
    <d v="2015-01-23T00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2"/>
    <d v="2019-09-11T00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3"/>
    <d v="2012-09-18T00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4"/>
    <d v="2019-05-25T00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5"/>
    <d v="2013-08-16T00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d v="2017-09-07T00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6"/>
    <d v="2014-12-27T00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7"/>
    <d v="2011-07-22T00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d v="2012-08-07T00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8"/>
    <d v="2017-11-15T00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9"/>
    <d v="2019-02-27T00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20"/>
    <d v="2012-02-26T00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d v="2018-12-18T00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d v="2010-07-15T00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1"/>
    <d v="2019-11-11T00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2"/>
    <d v="2017-10-04T00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d v="2016-05-16T00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3"/>
    <d v="2012-08-10T00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4"/>
    <d v="2014-01-07T00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5"/>
    <d v="2017-05-17T00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6"/>
    <d v="2015-03-04T00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7"/>
    <d v="2014-06-30T00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8"/>
    <d v="2014-03-14T00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9"/>
    <d v="2013-04-21T00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30"/>
    <d v="2016-02-28T00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1"/>
    <d v="2015-07-31T00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2"/>
    <d v="2019-07-25T00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3"/>
    <d v="2015-12-05T00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4"/>
    <d v="2018-07-18T00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5"/>
    <d v="2011-05-24T00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6"/>
    <d v="2012-12-23T00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7"/>
    <d v="2011-02-13T00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8"/>
    <d v="2011-01-28T00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d v="2014-10-29T00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d v="2017-03-01T00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9"/>
    <d v="2012-04-20T00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40"/>
    <d v="2011-06-18T00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1"/>
    <d v="2014-10-03T00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2"/>
    <d v="2014-12-22T00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3"/>
    <d v="2015-05-07T00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4"/>
    <d v="2019-04-21T00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5"/>
    <d v="2016-12-27T00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6"/>
    <d v="2016-08-23T00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7"/>
    <d v="2016-01-25T00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d v="2012-10-16T00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8"/>
    <d v="2012-11-27T00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9"/>
    <d v="2015-12-26T00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50"/>
    <d v="2012-02-19T00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1"/>
    <d v="2010-07-13T00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d v="2010-07-26T00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1"/>
    <d v="2016-03-16T00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2"/>
    <d v="2011-02-21T00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3"/>
    <d v="2013-12-05T00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4"/>
    <d v="2011-03-11T00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5"/>
    <d v="2015-05-16T00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d v="2010-03-06T00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6"/>
    <d v="2017-06-17T00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d v="2012-05-13T00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d v="2011-01-16T00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7"/>
    <d v="2019-12-29T00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8"/>
    <d v="2011-05-10T00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9"/>
    <d v="2013-10-14T00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60"/>
    <d v="2014-06-11T00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1"/>
    <d v="2010-12-12T00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d v="2013-05-19T00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1"/>
    <d v="2016-01-07T00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d v="2011-02-03T00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d v="2018-03-11T00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d v="2016-12-04T00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d v="2015-03-21T00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d v="2015-11-04T00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d v="2018-01-27T00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d v="2011-07-21T00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d v="2019-08-19T00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d v="2019-10-04T00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d v="2014-01-01T00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d v="2011-04-19T00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d v="2017-05-11T00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d v="2016-12-03T00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4"/>
    <d v="2019-04-21T00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d v="2016-03-25T00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d v="2014-09-29T00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d v="2018-05-21T00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d v="2016-01-10T00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d v="2014-10-23T00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d v="2018-12-03T00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d v="2013-02-01T00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d v="2014-01-25T00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d v="2010-02-25T00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d v="2016-07-06T00:00: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x v="1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x v="2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x v="3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x v="4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x v="5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x v="6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x v="7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x v="8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x v="9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x v="1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x v="11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x v="12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x v="13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x v="14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x v="15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x v="16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x v="17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x v="18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x v="19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x v="2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x v="21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x v="22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x v="23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x v="24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x v="25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x v="26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x v="27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x v="28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x v="29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x v="3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x v="31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x v="32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x v="33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x v="34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x v="35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x v="36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x v="37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x v="38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x v="39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x v="4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x v="41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x v="42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x v="43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x v="44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x v="45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x v="46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x v="47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x v="48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x v="49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x v="5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x v="51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x v="52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x v="53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x v="54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x v="55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x v="56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x v="57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x v="58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x v="59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x v="6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x v="61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x v="62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x v="63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x v="64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x v="65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x v="66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x v="67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x v="68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x v="69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x v="7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x v="71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x v="72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x v="73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x v="74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x v="75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x v="76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x v="77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x v="78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x v="79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x v="8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x v="81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x v="82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x v="83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x v="84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x v="85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x v="86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x v="87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x v="88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x v="89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x v="9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x v="91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x v="92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x v="93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x v="94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x v="95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x v="96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x v="48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x v="97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x v="98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x v="99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x v="1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x v="101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x v="102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x v="103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x v="104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x v="105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x v="106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x v="107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x v="108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x v="109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x v="11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x v="111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x v="112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x v="113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x v="114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x v="115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x v="116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x v="117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x v="118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x v="119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x v="33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x v="12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x v="121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x v="122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x v="123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x v="124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x v="125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x v="126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x v="127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x v="128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x v="129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x v="13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x v="131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x v="132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x v="133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x v="134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x v="135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x v="136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x v="137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x v="138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x v="139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x v="107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x v="14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x v="141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x v="142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x v="143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x v="144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x v="145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x v="146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x v="147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x v="148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x v="149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x v="15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x v="151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x v="152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x v="153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x v="154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x v="155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x v="156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x v="157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x v="158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x v="159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x v="16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x v="161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x v="162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x v="163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x v="164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x v="165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x v="166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x v="167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x v="168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x v="169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x v="17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x v="171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x v="172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x v="173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x v="174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x v="175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x v="176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x v="177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x v="178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x v="179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x v="18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x v="181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x v="182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x v="183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x v="184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x v="185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x v="186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x v="187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x v="188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x v="189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x v="19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x v="191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x v="192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x v="173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x v="193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x v="194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x v="195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x v="152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x v="196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x v="197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x v="198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x v="199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x v="2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x v="201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x v="202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x v="203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x v="204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x v="205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x v="206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x v="207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x v="208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x v="209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x v="21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x v="211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x v="212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x v="213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x v="214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x v="215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x v="216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x v="217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x v="218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x v="219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x v="22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x v="221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x v="222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x v="172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x v="223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x v="224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x v="225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x v="226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x v="227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x v="228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x v="229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x v="23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x v="231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x v="232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x v="233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x v="194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x v="234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x v="235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x v="236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x v="237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x v="238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x v="239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x v="24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x v="241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x v="242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x v="67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x v="243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x v="244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x v="245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x v="246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x v="247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x v="248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x v="249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x v="25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x v="251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x v="136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x v="252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x v="253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x v="254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x v="255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x v="256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x v="257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x v="258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x v="259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x v="26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x v="261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x v="262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x v="263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x v="264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x v="265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x v="266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x v="267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x v="268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x v="269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x v="27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x v="271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x v="272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x v="73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x v="273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x v="274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x v="275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x v="276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x v="277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x v="278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x v="279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x v="28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x v="281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x v="282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x v="283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x v="284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x v="285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x v="286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x v="287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x v="288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x v="289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x v="29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x v="291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x v="292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x v="293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x v="294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x v="295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x v="296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x v="297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x v="298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x v="299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x v="3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x v="247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x v="244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x v="301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x v="188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x v="302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x v="303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x v="304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x v="305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x v="306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x v="307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x v="308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x v="309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x v="31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x v="311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x v="79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x v="312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x v="313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x v="314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x v="315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x v="316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x v="317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x v="318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x v="319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x v="32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x v="32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x v="321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x v="322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x v="323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x v="324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x v="325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x v="326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x v="327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x v="328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x v="329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x v="33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x v="331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x v="332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x v="333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x v="296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x v="334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x v="335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x v="336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x v="337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x v="338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x v="339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x v="34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x v="341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x v="342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x v="343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x v="344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x v="345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x v="65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x v="346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x v="347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x v="348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x v="349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x v="35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x v="351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x v="352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x v="353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x v="354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x v="355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x v="356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x v="357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x v="358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x v="359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x v="12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x v="36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x v="361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x v="362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x v="363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x v="364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x v="21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x v="365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x v="366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x v="367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x v="368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x v="369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x v="37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x v="371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x v="287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x v="372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x v="373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x v="374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x v="375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x v="376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x v="377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x v="378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x v="379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x v="38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x v="381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x v="382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x v="125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x v="383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x v="384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x v="385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x v="386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x v="387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x v="388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x v="277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x v="389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x v="39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x v="391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x v="392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x v="393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x v="394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x v="395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x v="396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x v="397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x v="398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x v="399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x v="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x v="116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x v="401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x v="402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x v="403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x v="404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x v="405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x v="406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x v="407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x v="408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x v="409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x v="41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x v="411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x v="412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x v="413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x v="414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x v="415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x v="416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x v="417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x v="418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x v="419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x v="42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x v="421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x v="422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x v="423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x v="424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x v="425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x v="426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x v="427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x v="428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x v="429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x v="411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x v="43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x v="431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x v="432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x v="433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x v="434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x v="435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x v="8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x v="436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x v="385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x v="437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x v="438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x v="439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x v="44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x v="441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x v="442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x v="443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x v="315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x v="444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x v="445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x v="446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x v="447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x v="448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x v="342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x v="449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x v="45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x v="451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x v="452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x v="453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x v="454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x v="455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x v="456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x v="457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x v="458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x v="459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x v="46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x v="461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x v="462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x v="463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x v="464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x v="465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x v="466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x v="467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x v="468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x v="469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x v="47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x v="471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x v="473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x v="474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x v="72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x v="443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x v="475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x v="81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x v="476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x v="192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x v="477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x v="478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x v="479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x v="48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x v="18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x v="481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x v="482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x v="194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x v="483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x v="484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x v="355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x v="485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x v="486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x v="487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x v="488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x v="489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x v="49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x v="312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x v="491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x v="492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x v="493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x v="494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x v="495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x v="496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x v="497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x v="498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x v="499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x v="5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x v="501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x v="502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x v="503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x v="504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x v="505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x v="506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x v="507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x v="508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x v="509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x v="51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x v="511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x v="512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x v="513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x v="514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x v="515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x v="516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x v="517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x v="518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x v="519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x v="52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x v="521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x v="522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x v="523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x v="524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x v="525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x v="188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x v="526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x v="527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x v="528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x v="522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x v="529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x v="53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x v="531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x v="515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x v="532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x v="533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x v="409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x v="534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x v="53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x v="535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x v="536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x v="537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x v="538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x v="539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x v="54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x v="505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x v="541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x v="542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x v="543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x v="544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x v="35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x v="152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x v="545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x v="546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x v="547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x v="548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x v="549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x v="55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x v="551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x v="552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x v="462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x v="553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x v="554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x v="555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x v="548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x v="62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x v="556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x v="557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x v="27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x v="558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x v="559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x v="426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x v="56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x v="561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x v="562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x v="563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x v="564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x v="565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x v="566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x v="567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x v="568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x v="569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x v="57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x v="571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x v="572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x v="573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x v="574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x v="511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x v="575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x v="576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x v="577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x v="578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x v="579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x v="58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x v="581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x v="582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x v="336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x v="583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x v="584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x v="585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x v="586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x v="587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x v="588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x v="589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x v="59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x v="591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x v="592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x v="593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x v="594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x v="595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x v="596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x v="597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x v="598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x v="599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x v="6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x v="601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x v="602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x v="335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x v="603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x v="604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x v="605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x v="606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x v="65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x v="607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x v="608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x v="609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x v="61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x v="541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x v="611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x v="612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x v="613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x v="614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x v="615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x v="9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x v="616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x v="617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x v="618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x v="619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x v="62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x v="621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x v="622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x v="35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x v="623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x v="624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x v="625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x v="626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x v="627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x v="628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x v="629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x v="63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x v="631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x v="632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x v="633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x v="634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x v="635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x v="636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x v="637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x v="638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x v="639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x v="64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x v="641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x v="642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x v="23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x v="67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x v="643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x v="644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x v="645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x v="646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x v="626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x v="647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x v="159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x v="648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x v="267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x v="649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x v="248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x v="571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x v="65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x v="1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x v="651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x v="652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x v="653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x v="654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x v="655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x v="656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x v="657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x v="265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x v="658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x v="659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x v="66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x v="661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x v="4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x v="662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x v="663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x v="664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x v="665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x v="666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x v="43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x v="667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x v="668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x v="669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x v="67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x v="671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x v="672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x v="673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x v="674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x v="675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x v="676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x v="342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x v="677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x v="678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x v="679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x v="68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x v="681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x v="682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x v="683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x v="684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x v="674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x v="685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x v="605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x v="686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x v="687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x v="688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x v="689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x v="69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x v="691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x v="692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x v="693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x v="694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x v="695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x v="123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x v="696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x v="626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x v="697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x v="698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x v="699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x v="7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x v="701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x v="702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x v="703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x v="704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x v="431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x v="705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x v="706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x v="707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x v="708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x v="709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x v="71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x v="711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x v="157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x v="63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x v="712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x v="93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x v="713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x v="714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x v="715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x v="716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x v="448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x v="717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x v="718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x v="719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x v="72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x v="721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x v="722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x v="139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x v="723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x v="704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x v="724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x v="725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x v="66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x v="726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x v="727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x v="728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x v="729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x v="73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x v="731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x v="78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x v="732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x v="733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x v="734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x v="406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x v="735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x v="736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x v="737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x v="192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x v="738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x v="739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x v="613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x v="74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x v="145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x v="741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x v="742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x v="202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x v="743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x v="744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x v="745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x v="746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x v="747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x v="362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x v="748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x v="749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x v="643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x v="75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x v="751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x v="752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x v="753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x v="754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x v="755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x v="756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x v="757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x v="758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x v="759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x v="76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x v="761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x v="762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x v="444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x v="763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x v="764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x v="765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x v="766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x v="767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x v="768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x v="769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x v="77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x v="771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x v="772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x v="773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x v="774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x v="775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x v="776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x v="777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x v="778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x v="779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x v="78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x v="335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x v="535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x v="27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x v="781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x v="782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x v="783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x v="784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x v="785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x v="786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x v="787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x v="788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x v="33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x v="789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x v="79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x v="791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x v="792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x v="793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x v="794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x v="795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x v="796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x v="797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x v="798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x v="799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x v="8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x v="801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x v="802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x v="803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x v="212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x v="804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x v="805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x v="806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x v="807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x v="722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x v="477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x v="259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x v="9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x v="808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x v="809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x v="444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x v="384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x v="81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x v="811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x v="812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x v="813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x v="814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x v="8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x v="815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x v="816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x v="474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x v="817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x v="818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x v="819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x v="609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x v="547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x v="82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x v="821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x v="151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x v="822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x v="823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x v="824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x v="825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x v="826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x v="827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x v="828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x v="829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x v="83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x v="831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x v="832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x v="833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x v="834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x v="835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x v="836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x v="837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x v="219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x v="365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x v="838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x v="839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x v="84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x v="841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x v="842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x v="843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x v="844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x v="845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x v="846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x v="11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x v="847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x v="848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x v="849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x v="78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x v="14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x v="85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x v="851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x v="852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x v="853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x v="854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x v="67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x v="855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x v="107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x v="344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x v="856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x v="857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x v="858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x v="859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x v="86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x v="17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x v="861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x v="862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x v="863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x v="864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x v="527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x v="865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x v="866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x v="867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x v="868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x v="105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x v="481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x v="253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x v="869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x v="864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x v="843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x v="289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x v="87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x v="871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x v="872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x v="873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x v="874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x v="875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x v="876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x v="877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x v="878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E2C88-CE08-A844-AE1B-A5F64E68CF4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1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6" type="button" dataOnly="0" labelOnly="1" outline="0" axis="axisRow" fieldPosition="0"/>
    </format>
    <format dxfId="31">
      <pivotArea dataOnly="0" labelOnly="1" fieldPosition="0">
        <references count="1">
          <reference field="16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  <format dxfId="28">
      <pivotArea dataOnly="0" labelOnly="1" grandCol="1" outline="0" fieldPosition="0"/>
    </format>
    <format dxfId="27">
      <pivotArea outline="0" collapsedLevelsAreSubtotals="1" fieldPosition="0"/>
    </format>
  </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7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AC723-95D7-4E4F-942D-5F6572E56743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7" type="button" dataOnly="0" labelOnly="1" outline="0" axis="axisRow" fieldPosition="0"/>
    </format>
    <format dxfId="20">
      <pivotArea dataOnly="0" labelOnly="1" fieldPosition="0">
        <references count="1">
          <reference field="17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  <format dxfId="16">
      <pivotArea collapsedLevelsAreSubtotals="1" fieldPosition="0">
        <references count="1">
          <reference field="17" count="0"/>
        </references>
      </pivotArea>
    </format>
    <format dxfId="15">
      <pivotArea outline="0" collapsedLevelsAreSubtotals="1" fieldPosition="0"/>
    </format>
  </formats>
  <chartFormats count="8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97E0E-9786-7A4E-9E8B-5EA3E497E7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1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6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3" type="button" dataOnly="0" labelOnly="1" outline="0" axis="axisRow" fieldPosition="0"/>
    </format>
    <format dxfId="8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6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G1" sqref="G1:H1048576"/>
    </sheetView>
  </sheetViews>
  <sheetFormatPr baseColWidth="10" defaultRowHeight="16" x14ac:dyDescent="0.2"/>
  <cols>
    <col min="1" max="1" width="7.1640625" customWidth="1"/>
    <col min="2" max="2" width="30.6640625" bestFit="1" customWidth="1"/>
    <col min="3" max="3" width="33.5" style="3" customWidth="1"/>
    <col min="6" max="6" width="20" style="4" customWidth="1"/>
    <col min="7" max="7" width="16.33203125" customWidth="1"/>
    <col min="8" max="8" width="18" bestFit="1" customWidth="1"/>
    <col min="9" max="9" width="20" bestFit="1" customWidth="1"/>
    <col min="12" max="13" width="11.1640625" bestFit="1" customWidth="1"/>
    <col min="14" max="14" width="23.1640625" style="7" customWidth="1"/>
    <col min="15" max="15" width="22.5" style="7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2084</v>
      </c>
      <c r="O1" s="9" t="s">
        <v>2085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RIGHT(R2,LEN(R2)-SEARCH("/",R2,1))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LEFT(R3,FIND("/",R3,1)-1)</f>
        <v>music</v>
      </c>
      <c r="T3" t="str">
        <f t="shared" ref="T3:T66" si="1">RIGHT(R3,LEN(R3)-SEARCH("/",R3,1))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ref="I4:I67" si="2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>(((L4/60)/60)/24)+DATE(1970,1,1)</f>
        <v>41595.25</v>
      </c>
      <c r="O4" s="7">
        <f t="shared" ref="O4:O67" si="3">(((M4/60)/60)/24)+DATE(1970,1,1)</f>
        <v>41597.25</v>
      </c>
      <c r="P4" t="b">
        <v>0</v>
      </c>
      <c r="Q4" t="b">
        <v>0</v>
      </c>
      <c r="R4" t="s">
        <v>28</v>
      </c>
      <c r="S4" t="str">
        <f>LEFT(R4,FIND("/",R4,1)-1)</f>
        <v>technology</v>
      </c>
      <c r="T4" t="str">
        <f t="shared" si="1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>(((L5/60)/60)/24)+DATE(1970,1,1)</f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ref="S5:S68" si="4">LEFT(R5,FIND("/",R5,1)-1)</f>
        <v>music</v>
      </c>
      <c r="T5" t="str">
        <f t="shared" si="1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ref="N6:N69" si="5">(((L6/60)/60)/24)+DATE(1970,1,1)</f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1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5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1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>(((L8/60)/60)/24)+DATE(1970,1,1)</f>
        <v>42991.208333333328</v>
      </c>
      <c r="O8" s="7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1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5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1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5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1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5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1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5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1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>AVERAGE(E13/H13)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5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1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5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1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5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1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5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1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5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1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5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1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5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1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5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1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5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1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5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1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5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1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5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1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5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1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5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1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5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1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5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1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5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1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5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1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5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1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5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1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5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1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5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1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5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1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5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1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5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1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5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1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5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1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5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1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5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1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5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1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5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1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5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1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5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1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5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1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5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1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5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1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5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1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5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1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5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1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5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1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5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1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5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1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5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1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5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1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5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1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5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1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5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1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5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1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5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1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5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1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5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1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5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1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5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1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5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1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si="5"/>
        <v>40570.25</v>
      </c>
      <c r="O67" s="7">
        <f t="shared" si="3"/>
        <v>40577.25</v>
      </c>
      <c r="P67" t="b">
        <v>0</v>
      </c>
      <c r="Q67" t="b">
        <v>0</v>
      </c>
      <c r="R67" t="s">
        <v>33</v>
      </c>
      <c r="S67" t="str">
        <f t="shared" si="4"/>
        <v>theater</v>
      </c>
      <c r="T67" t="str">
        <f t="shared" ref="T67:T130" si="7">RIGHT(R67,LEN(R67)-SEARCH("/",R67,1))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ref="I68:I131" si="8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ref="O68:O131" si="9"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4"/>
        <v>theater</v>
      </c>
      <c r="T68" t="str">
        <f t="shared" si="7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ref="S69:S132" si="10">LEFT(R69,FIND("/",R69,1)-1)</f>
        <v>technology</v>
      </c>
      <c r="T69" t="str">
        <f t="shared" si="7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ref="N70:N133" si="11">(((L70/60)/60)/24)+DATE(1970,1,1)</f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7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11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7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11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7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11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7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11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7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11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7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11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7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11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7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11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7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11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7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11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7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11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7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11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7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11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7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11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7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11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7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11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7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11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7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11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7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11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7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11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7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11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7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11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7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11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7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11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7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11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7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11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7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11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7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11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7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11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7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11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7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11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7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11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7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11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7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11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7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11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7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11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7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11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7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11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7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11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7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11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7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11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7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11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7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11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7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11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7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11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7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11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7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11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7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11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7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11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7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11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7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11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7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11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7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11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7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11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7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11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7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11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7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11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7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11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7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11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7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11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7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si="11"/>
        <v>42038.25</v>
      </c>
      <c r="O131" s="7">
        <f t="shared" si="9"/>
        <v>42063.25</v>
      </c>
      <c r="P131" t="b">
        <v>0</v>
      </c>
      <c r="Q131" t="b">
        <v>0</v>
      </c>
      <c r="R131" t="s">
        <v>17</v>
      </c>
      <c r="S131" t="str">
        <f t="shared" si="10"/>
        <v>food</v>
      </c>
      <c r="T131" t="str">
        <f t="shared" ref="T131:T194" si="13">RIGHT(R131,LEN(R131)-SEARCH("/",R131,1))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ref="I132:I195" si="14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1"/>
        <v>40842.208333333336</v>
      </c>
      <c r="O132" s="7">
        <f t="shared" ref="O132:O195" si="15"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10"/>
        <v>film &amp; video</v>
      </c>
      <c r="T132" t="str">
        <f t="shared" si="13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1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ref="S133:S196" si="16">LEFT(R133,FIND("/",R133,1)-1)</f>
        <v>technology</v>
      </c>
      <c r="T133" t="str">
        <f t="shared" si="13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ref="N134:N197" si="17">(((L134/60)/60)/24)+DATE(1970,1,1)</f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3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7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3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7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3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7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3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7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3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7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3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7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3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7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3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7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3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7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3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7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3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7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3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7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3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7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3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7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3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7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3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7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3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7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3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7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3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7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3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7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3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7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3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7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3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7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3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7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3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7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3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7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3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7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3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7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3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7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3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7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3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7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3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7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3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7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3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7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3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7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3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7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3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7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3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7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3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7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3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7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3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7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3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7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3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7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3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7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3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7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3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7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3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7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3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7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3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7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3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7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3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7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3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7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3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7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3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7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3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7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3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7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3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7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3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7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3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7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3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7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3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si="14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si="17"/>
        <v>43198.208333333328</v>
      </c>
      <c r="O195" s="7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si="16"/>
        <v>music</v>
      </c>
      <c r="T195" t="str">
        <f t="shared" ref="T195:T258" si="19">RIGHT(R195,LEN(R195)-SEARCH("/",R195,1))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ref="I196:I259" si="20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7"/>
        <v>42261.208333333328</v>
      </c>
      <c r="O196" s="7">
        <f t="shared" ref="O196:O259" si="21"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6"/>
        <v>music</v>
      </c>
      <c r="T196" t="str">
        <f t="shared" si="19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7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ref="S197:S260" si="22">LEFT(R197,FIND("/",R197,1)-1)</f>
        <v>music</v>
      </c>
      <c r="T197" t="str">
        <f t="shared" si="19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ref="N198:N261" si="23">(((L198/60)/60)/24)+DATE(1970,1,1)</f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19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3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19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3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19"/>
        <v>electric music</v>
      </c>
    </row>
    <row r="201" spans="1:20" ht="17" x14ac:dyDescent="0.2">
      <c r="A201">
        <v>199</v>
      </c>
      <c r="B201" t="s">
        <v>450</v>
      </c>
      <c r="C201" s="8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3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3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19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3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19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3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3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19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3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3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19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3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19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3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19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3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19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3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19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3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3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3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19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3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19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3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3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3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19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3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19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3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19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3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3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19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3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19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3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3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19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3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19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3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19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3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19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3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19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3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19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3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19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3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3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3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19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3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19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3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19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3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19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3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19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3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3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19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3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3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19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3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19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3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3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3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3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19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3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19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3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19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3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19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3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19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3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3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3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19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3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19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3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19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3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19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3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si="20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si="23"/>
        <v>41338.25</v>
      </c>
      <c r="O259" s="7">
        <f t="shared" si="21"/>
        <v>41352.208333333336</v>
      </c>
      <c r="P259" t="b">
        <v>0</v>
      </c>
      <c r="Q259" t="b">
        <v>0</v>
      </c>
      <c r="R259" t="s">
        <v>33</v>
      </c>
      <c r="S259" t="str">
        <f t="shared" si="22"/>
        <v>theater</v>
      </c>
      <c r="T259" t="str">
        <f t="shared" ref="T259:T322" si="25">RIGHT(R259,LEN(R259)-SEARCH("/",R259,1))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ref="I260:I323" si="26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3"/>
        <v>42712.25</v>
      </c>
      <c r="O260" s="7">
        <f t="shared" ref="O260:O323" si="27"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5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3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ref="S261:S324" si="28">LEFT(R261,FIND("/",R261,1)-1)</f>
        <v>photography</v>
      </c>
      <c r="T261" t="str">
        <f t="shared" si="25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ref="N262:N325" si="29">(((L262/60)/60)/24)+DATE(1970,1,1)</f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5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9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5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9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5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9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5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9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5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9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5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9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5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9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5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9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5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9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5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9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5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9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5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9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5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9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5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9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5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9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5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9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5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9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5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9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5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9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5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9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5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9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5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9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5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9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5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9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5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9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5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9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5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9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5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9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5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9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5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9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5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9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5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9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5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9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5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9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5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9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5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9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5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9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5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9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5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9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5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9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5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9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5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9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5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9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5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9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5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9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5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9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5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9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5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9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5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9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5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9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5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9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5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9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5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9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5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9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5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9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5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9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5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9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5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9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5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9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5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9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5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si="26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si="29"/>
        <v>40634.208333333336</v>
      </c>
      <c r="O323" s="7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si="28"/>
        <v>film &amp; video</v>
      </c>
      <c r="T323" t="str">
        <f t="shared" ref="T323:T386" si="31">RIGHT(R323,LEN(R323)-SEARCH("/",R323,1))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ref="I324:I387" si="32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9"/>
        <v>40507.25</v>
      </c>
      <c r="O324" s="7">
        <f t="shared" ref="O324:O387" si="33"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31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9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ref="S325:S388" si="34">LEFT(R325,FIND("/",R325,1)-1)</f>
        <v>film &amp; video</v>
      </c>
      <c r="T325" t="str">
        <f t="shared" si="31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ref="N326:N389" si="35">(((L326/60)/60)/24)+DATE(1970,1,1)</f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1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5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1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5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1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5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1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5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1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5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1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5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1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5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1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5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1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5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1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5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1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5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1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5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1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5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1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5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1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5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1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5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1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5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1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5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1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5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1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5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1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5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1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5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1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5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1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5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1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5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1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5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1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5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1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5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1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5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1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5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1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5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1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5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1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5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1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5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1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5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1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5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1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5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1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5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1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5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1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5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1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5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1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5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1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5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1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5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1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5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1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5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1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5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1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5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1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5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1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5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1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5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1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5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1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5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1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5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1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5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1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5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1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5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1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5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1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5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1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5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1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si="3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si="35"/>
        <v>43553.208333333328</v>
      </c>
      <c r="O387" s="7">
        <f t="shared" si="33"/>
        <v>43585.208333333328</v>
      </c>
      <c r="P387" t="b">
        <v>0</v>
      </c>
      <c r="Q387" t="b">
        <v>0</v>
      </c>
      <c r="R387" t="s">
        <v>68</v>
      </c>
      <c r="S387" t="str">
        <f t="shared" si="34"/>
        <v>publishing</v>
      </c>
      <c r="T387" t="str">
        <f t="shared" ref="T387:T450" si="37">RIGHT(R387,LEN(R387)-SEARCH("/",R387,1))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ref="I388:I451" si="38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5"/>
        <v>40355.208333333336</v>
      </c>
      <c r="O388" s="7">
        <f t="shared" ref="O388:O451" si="39"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34"/>
        <v>theater</v>
      </c>
      <c r="T388" t="str">
        <f t="shared" si="37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5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ref="S389:S452" si="40">LEFT(R389,FIND("/",R389,1)-1)</f>
        <v>technology</v>
      </c>
      <c r="T389" t="str">
        <f t="shared" si="37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ref="N390:N453" si="41">(((L390/60)/60)/24)+DATE(1970,1,1)</f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37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41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37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41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37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41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37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41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37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41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37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41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37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41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37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41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37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41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37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41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37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41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37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41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37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41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37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41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37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41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37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41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37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41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37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41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37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41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37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41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37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41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37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41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37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41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37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41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37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41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37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41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37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41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37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41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37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41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37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41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37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41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37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41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37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41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37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41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37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41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37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41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37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41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37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41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37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41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37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41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37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41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37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41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37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41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37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41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37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41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37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41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37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41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37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41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37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41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37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41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37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41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37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41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37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41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37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41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37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41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37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41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37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41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37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41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37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41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37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41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37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si="3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si="41"/>
        <v>43530.25</v>
      </c>
      <c r="O451" s="7">
        <f t="shared" si="39"/>
        <v>43547.208333333328</v>
      </c>
      <c r="P451" t="b">
        <v>0</v>
      </c>
      <c r="Q451" t="b">
        <v>0</v>
      </c>
      <c r="R451" t="s">
        <v>89</v>
      </c>
      <c r="S451" t="str">
        <f t="shared" si="40"/>
        <v>games</v>
      </c>
      <c r="T451" t="str">
        <f t="shared" ref="T451:T514" si="43">RIGHT(R451,LEN(R451)-SEARCH("/",R451,1))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ref="I452:I515" si="44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1"/>
        <v>43394.208333333328</v>
      </c>
      <c r="O452" s="7">
        <f t="shared" ref="O452:O515" si="45"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40"/>
        <v>film &amp; video</v>
      </c>
      <c r="T452" t="str">
        <f t="shared" si="43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1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ref="S453:S516" si="46">LEFT(R453,FIND("/",R453,1)-1)</f>
        <v>music</v>
      </c>
      <c r="T453" t="str">
        <f t="shared" si="43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ref="N454:N517" si="47">(((L454/60)/60)/24)+DATE(1970,1,1)</f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3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7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3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7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3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7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3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7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3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7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3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7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3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7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3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7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3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7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3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7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3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7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3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7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3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7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3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7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3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7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3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7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3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7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3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7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3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7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3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7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3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7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3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7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3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7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3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7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3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7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3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7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3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7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3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7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3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7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3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7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3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7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3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7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3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7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3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7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3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7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3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7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3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7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3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7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3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7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3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7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3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7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3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7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3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7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3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7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3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7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3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7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3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7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3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7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3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7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3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7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3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7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3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7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3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7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3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7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3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7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3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7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3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7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3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7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3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7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3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7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3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si="4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si="47"/>
        <v>40430.208333333336</v>
      </c>
      <c r="O515" s="7">
        <f t="shared" si="45"/>
        <v>40432.208333333336</v>
      </c>
      <c r="P515" t="b">
        <v>0</v>
      </c>
      <c r="Q515" t="b">
        <v>0</v>
      </c>
      <c r="R515" t="s">
        <v>269</v>
      </c>
      <c r="S515" t="str">
        <f t="shared" si="46"/>
        <v>film &amp; video</v>
      </c>
      <c r="T515" t="str">
        <f t="shared" ref="T515:T578" si="49">RIGHT(R515,LEN(R515)-SEARCH("/",R515,1))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ref="I516:I579" si="50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7"/>
        <v>41614.25</v>
      </c>
      <c r="O516" s="7">
        <f t="shared" ref="O516:O579" si="51"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46"/>
        <v>music</v>
      </c>
      <c r="T516" t="str">
        <f t="shared" si="49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7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ref="S517:S580" si="52">LEFT(R517,FIND("/",R517,1)-1)</f>
        <v>theater</v>
      </c>
      <c r="T517" t="str">
        <f t="shared" si="49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ref="N518:N581" si="53">(((L518/60)/60)/24)+DATE(1970,1,1)</f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49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3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49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3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49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3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49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3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49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3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49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3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49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3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49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3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49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3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49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3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49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3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49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3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49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3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49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3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49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3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49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3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49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3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49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3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49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3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49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3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49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3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49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3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49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3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49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3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49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3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49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3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49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3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49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3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49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3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49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3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49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3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49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3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49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3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49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3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49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3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49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3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49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3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49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3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49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3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49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3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49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3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49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3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49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3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49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3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49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3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49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3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49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3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49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3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49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3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49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3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49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3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49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3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49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3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49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3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49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3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49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3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49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3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49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3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49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3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49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3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49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si="50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si="53"/>
        <v>40613.25</v>
      </c>
      <c r="O579" s="7">
        <f t="shared" si="51"/>
        <v>40639.208333333336</v>
      </c>
      <c r="P579" t="b">
        <v>0</v>
      </c>
      <c r="Q579" t="b">
        <v>0</v>
      </c>
      <c r="R579" t="s">
        <v>159</v>
      </c>
      <c r="S579" t="str">
        <f t="shared" si="52"/>
        <v>music</v>
      </c>
      <c r="T579" t="str">
        <f t="shared" ref="T579:T642" si="55">RIGHT(R579,LEN(R579)-SEARCH("/",R579,1))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ref="I580:I643" si="56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3"/>
        <v>40878.25</v>
      </c>
      <c r="O580" s="7">
        <f t="shared" ref="O580:O643" si="57"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52"/>
        <v>film &amp; video</v>
      </c>
      <c r="T580" t="str">
        <f t="shared" si="55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3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ref="S581:S644" si="58">LEFT(R581,FIND("/",R581,1)-1)</f>
        <v>music</v>
      </c>
      <c r="T581" t="str">
        <f t="shared" si="55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ref="N582:N645" si="59">(((L582/60)/60)/24)+DATE(1970,1,1)</f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5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9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5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9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5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9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5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9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5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9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5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9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5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9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5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9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5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9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5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9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5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9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5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9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5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9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5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9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5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9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5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9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5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9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5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9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5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9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5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9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5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9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5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9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5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9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5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9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5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9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5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9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5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9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5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9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5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9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5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9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5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9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5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9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5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9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5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9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5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9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5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9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5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9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5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9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5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9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5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9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5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9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5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9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5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9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5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9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5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9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5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9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5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9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5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9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5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9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5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9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5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9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5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9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5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9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5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9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5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9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5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9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5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9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5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9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5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9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5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9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5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si="56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si="59"/>
        <v>42786.25</v>
      </c>
      <c r="O643" s="7">
        <f t="shared" si="57"/>
        <v>42814.208333333328</v>
      </c>
      <c r="P643" t="b">
        <v>0</v>
      </c>
      <c r="Q643" t="b">
        <v>0</v>
      </c>
      <c r="R643" t="s">
        <v>33</v>
      </c>
      <c r="S643" t="str">
        <f t="shared" si="58"/>
        <v>theater</v>
      </c>
      <c r="T643" t="str">
        <f t="shared" ref="T643:T706" si="61">RIGHT(R643,LEN(R643)-SEARCH("/",R643,1))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ref="I644:I707" si="62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59"/>
        <v>43451.25</v>
      </c>
      <c r="O644" s="7">
        <f t="shared" ref="O644:O707" si="63"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58"/>
        <v>technology</v>
      </c>
      <c r="T644" t="str">
        <f t="shared" si="61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59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ref="S645:S708" si="64">LEFT(R645,FIND("/",R645,1)-1)</f>
        <v>theater</v>
      </c>
      <c r="T645" t="str">
        <f t="shared" si="61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ref="N646:N709" si="65">(((L646/60)/60)/24)+DATE(1970,1,1)</f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1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5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1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5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1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5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1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5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1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5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1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5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1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5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1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5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1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5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1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5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1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5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1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5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1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5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1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5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1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5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1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5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1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5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1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5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1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5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1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5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1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5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1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5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1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5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1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5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1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5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1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5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1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5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1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5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1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5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1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5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1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5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1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5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1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5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1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5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1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5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1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5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1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5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1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5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1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5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1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5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1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5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1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5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1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5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1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5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1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5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1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5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1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5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1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5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1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5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1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5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1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5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1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5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1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5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1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5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1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5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1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5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1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5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1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5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1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5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1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5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1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si="6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si="65"/>
        <v>41619.25</v>
      </c>
      <c r="O707" s="7">
        <f t="shared" si="63"/>
        <v>41623.25</v>
      </c>
      <c r="P707" t="b">
        <v>0</v>
      </c>
      <c r="Q707" t="b">
        <v>0</v>
      </c>
      <c r="R707" t="s">
        <v>68</v>
      </c>
      <c r="S707" t="str">
        <f t="shared" si="64"/>
        <v>publishing</v>
      </c>
      <c r="T707" t="str">
        <f t="shared" ref="T707:T770" si="67">RIGHT(R707,LEN(R707)-SEARCH("/",R707,1))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ref="I708:I771" si="68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5"/>
        <v>43471.25</v>
      </c>
      <c r="O708" s="7">
        <f t="shared" ref="O708:O771" si="69"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64"/>
        <v>technology</v>
      </c>
      <c r="T708" t="str">
        <f t="shared" si="67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5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ref="S709:S772" si="70">LEFT(R709,FIND("/",R709,1)-1)</f>
        <v>film &amp; video</v>
      </c>
      <c r="T709" t="str">
        <f t="shared" si="67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ref="N710:N773" si="71">(((L710/60)/60)/24)+DATE(1970,1,1)</f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67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71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67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71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67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71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67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71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67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71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67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71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67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71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67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71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67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71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67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71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67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71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67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71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67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71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67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71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67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71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67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71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67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71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67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71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67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71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67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71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67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71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67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71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67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71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67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71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67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71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67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71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67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71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67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71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67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71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67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71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67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71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67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71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67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71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67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71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67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71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67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71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67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71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67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71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67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71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67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71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67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71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67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71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67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71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67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71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67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71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67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71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67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71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67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71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67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71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67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71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67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71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67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71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67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71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67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71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67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71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67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71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67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71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67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71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67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71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67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71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67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si="6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si="71"/>
        <v>41501.208333333336</v>
      </c>
      <c r="O771" s="7">
        <f t="shared" si="69"/>
        <v>41527.208333333336</v>
      </c>
      <c r="P771" t="b">
        <v>0</v>
      </c>
      <c r="Q771" t="b">
        <v>0</v>
      </c>
      <c r="R771" t="s">
        <v>89</v>
      </c>
      <c r="S771" t="str">
        <f t="shared" si="70"/>
        <v>games</v>
      </c>
      <c r="T771" t="str">
        <f t="shared" ref="T771:T834" si="73">RIGHT(R771,LEN(R771)-SEARCH("/",R771,1))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ref="I772:I835" si="74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1"/>
        <v>41743.208333333336</v>
      </c>
      <c r="O772" s="7">
        <f t="shared" ref="O772:O835" si="75"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70"/>
        <v>theater</v>
      </c>
      <c r="T772" t="str">
        <f t="shared" si="73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1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ref="S773:S836" si="76">LEFT(R773,FIND("/",R773,1)-1)</f>
        <v>theater</v>
      </c>
      <c r="T773" t="str">
        <f t="shared" si="73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ref="N774:N837" si="77">(((L774/60)/60)/24)+DATE(1970,1,1)</f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3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7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3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7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3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7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3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7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3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7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3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7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3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7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3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7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3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7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3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7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3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7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3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7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3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7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3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7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3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7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3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7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3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7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3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7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3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7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3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7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3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7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3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7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3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7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3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7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3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7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3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7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3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7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3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7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3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7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3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7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3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7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3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7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3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7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3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7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3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7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3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7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3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7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3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7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3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7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3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7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3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7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3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7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3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7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3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7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3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7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3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7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3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7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3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7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3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7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3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7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3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7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3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7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3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7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3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7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3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7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3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7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3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7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3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7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3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7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3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7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3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si="74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si="77"/>
        <v>40588.25</v>
      </c>
      <c r="O835" s="7">
        <f t="shared" si="75"/>
        <v>40599.25</v>
      </c>
      <c r="P835" t="b">
        <v>0</v>
      </c>
      <c r="Q835" t="b">
        <v>0</v>
      </c>
      <c r="R835" t="s">
        <v>206</v>
      </c>
      <c r="S835" t="str">
        <f t="shared" si="76"/>
        <v>publishing</v>
      </c>
      <c r="T835" t="str">
        <f t="shared" ref="T835:T898" si="79">RIGHT(R835,LEN(R835)-SEARCH("/",R835,1))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ref="I836:I899" si="80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7"/>
        <v>41448.208333333336</v>
      </c>
      <c r="O836" s="7">
        <f t="shared" ref="O836:O899" si="81"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76"/>
        <v>theater</v>
      </c>
      <c r="T836" t="str">
        <f t="shared" si="79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7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ref="S837:S900" si="82">LEFT(R837,FIND("/",R837,1)-1)</f>
        <v>technology</v>
      </c>
      <c r="T837" t="str">
        <f t="shared" si="79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ref="N838:N901" si="83">(((L838/60)/60)/24)+DATE(1970,1,1)</f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79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3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79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3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79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3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79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3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79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3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79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3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79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3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79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3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79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3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79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3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79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3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79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3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79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3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79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3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79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3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79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3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79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3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79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3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79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3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79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3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79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3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79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3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79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3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79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3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79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3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79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3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79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3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79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3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79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3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79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3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79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3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79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3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79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3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79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3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79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3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79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3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79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3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79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3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79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3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79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3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79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3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79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3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79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3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79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3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79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3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79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3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79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3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79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3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79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3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79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3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79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3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79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3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79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3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79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3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79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3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79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3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79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3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79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3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79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3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79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3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79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si="80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83"/>
        <v>43583.208333333328</v>
      </c>
      <c r="O899" s="7">
        <f t="shared" si="81"/>
        <v>43585.208333333328</v>
      </c>
      <c r="P899" t="b">
        <v>0</v>
      </c>
      <c r="Q899" t="b">
        <v>0</v>
      </c>
      <c r="R899" t="s">
        <v>33</v>
      </c>
      <c r="S899" t="str">
        <f t="shared" si="82"/>
        <v>theater</v>
      </c>
      <c r="T899" t="str">
        <f t="shared" ref="T899:T962" si="85">RIGHT(R899,LEN(R899)-SEARCH("/",R899,1))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ref="I900:I963" si="86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3"/>
        <v>43815.25</v>
      </c>
      <c r="O900" s="7">
        <f t="shared" ref="O900:O963" si="87"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82"/>
        <v>film &amp; video</v>
      </c>
      <c r="T900" t="str">
        <f t="shared" si="85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3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ref="S901:S964" si="88">LEFT(R901,FIND("/",R901,1)-1)</f>
        <v>music</v>
      </c>
      <c r="T901" t="str">
        <f t="shared" si="85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ref="N902:N965" si="89">(((L902/60)/60)/24)+DATE(1970,1,1)</f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5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9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5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9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5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9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5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9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5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9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5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9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5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9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5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9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5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9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5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9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5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9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5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9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5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9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5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9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5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9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5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9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5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9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5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9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5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9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5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9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5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9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5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9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5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9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5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9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5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9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5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9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5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9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5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9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5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9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5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9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5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9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5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9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5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9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5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9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5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9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5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9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5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9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5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9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5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9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5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9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5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9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5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9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5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9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5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9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5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9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5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9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5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9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5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9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5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9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5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9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5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9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5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9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5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9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5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9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5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9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5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9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5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9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5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9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5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9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5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9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5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si="86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89"/>
        <v>40591.25</v>
      </c>
      <c r="O963" s="7">
        <f t="shared" si="87"/>
        <v>40595.25</v>
      </c>
      <c r="P963" t="b">
        <v>0</v>
      </c>
      <c r="Q963" t="b">
        <v>0</v>
      </c>
      <c r="R963" t="s">
        <v>206</v>
      </c>
      <c r="S963" t="str">
        <f t="shared" si="88"/>
        <v>publishing</v>
      </c>
      <c r="T963" t="str">
        <f t="shared" ref="T963:T1001" si="91">RIGHT(R963,LEN(R963)-SEARCH("/",R963,1))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ref="I964:I1001" si="92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89"/>
        <v>41592.25</v>
      </c>
      <c r="O964" s="7">
        <f t="shared" ref="O964:O1001" si="93"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88"/>
        <v>food</v>
      </c>
      <c r="T964" t="str">
        <f t="shared" si="91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89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ref="S965:S1001" si="94">LEFT(R965,FIND("/",R965,1)-1)</f>
        <v>photography</v>
      </c>
      <c r="T965" t="str">
        <f t="shared" si="91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ref="N966:N1001" si="95">(((L966/60)/60)/24)+DATE(1970,1,1)</f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1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5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1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5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1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5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1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5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1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5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1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5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1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5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1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5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1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5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1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5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1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5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1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5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1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5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1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5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1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5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1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5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1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5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1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5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1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5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1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5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1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5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1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5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1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5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1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5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1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5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1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5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1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5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1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E994/D994</f>
        <v>4.2654838709677421</v>
      </c>
      <c r="G994" t="s">
        <v>20</v>
      </c>
      <c r="H994">
        <v>132</v>
      </c>
      <c r="I994" s="5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5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1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5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1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5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1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5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1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5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1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5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1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5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1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5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1"/>
        <v>food trucks</v>
      </c>
    </row>
  </sheetData>
  <autoFilter ref="A1:R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conditionalFormatting sqref="G1:G1048576">
    <cfRule type="containsText" dxfId="41" priority="3" stopIfTrue="1" operator="containsText" text="live">
      <formula>NOT(ISERROR(SEARCH("live",G1)))</formula>
    </cfRule>
    <cfRule type="containsText" dxfId="40" priority="4" operator="containsText" text="canceled">
      <formula>NOT(ISERROR(SEARCH("canceled",G1)))</formula>
    </cfRule>
    <cfRule type="containsText" dxfId="39" priority="5" operator="containsText" text="successful">
      <formula>NOT(ISERROR(SEARCH("successful",G1)))</formula>
    </cfRule>
    <cfRule type="containsText" dxfId="38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FF36-144C-8040-8039-CF865E35C345}">
  <sheetPr codeName="Sheet2"/>
  <dimension ref="A1:F14"/>
  <sheetViews>
    <sheetView workbookViewId="0">
      <selection activeCell="B28" sqref="B28"/>
    </sheetView>
  </sheetViews>
  <sheetFormatPr baseColWidth="10" defaultRowHeight="19" x14ac:dyDescent="0.25"/>
  <cols>
    <col min="1" max="1" width="15.6640625" style="11" bestFit="1" customWidth="1"/>
    <col min="2" max="2" width="15.5" style="11" bestFit="1" customWidth="1"/>
    <col min="3" max="3" width="5.83203125" style="11" bestFit="1" customWidth="1"/>
    <col min="4" max="4" width="4.1640625" style="11" bestFit="1" customWidth="1"/>
    <col min="5" max="5" width="11.1640625" style="11" customWidth="1"/>
    <col min="6" max="6" width="14.6640625" style="11" customWidth="1"/>
    <col min="7" max="7" width="10.83203125" bestFit="1" customWidth="1"/>
    <col min="8" max="8" width="3.5" bestFit="1" customWidth="1"/>
    <col min="9" max="9" width="13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  <col min="33" max="33" width="9.1640625" bestFit="1" customWidth="1"/>
    <col min="34" max="34" width="11.6640625" bestFit="1" customWidth="1"/>
  </cols>
  <sheetData>
    <row r="1" spans="1:6" x14ac:dyDescent="0.25">
      <c r="A1" s="10" t="s">
        <v>6</v>
      </c>
      <c r="B1" s="11" t="s">
        <v>2045</v>
      </c>
    </row>
    <row r="3" spans="1:6" x14ac:dyDescent="0.25">
      <c r="A3" s="10" t="s">
        <v>2044</v>
      </c>
      <c r="B3" s="10" t="s">
        <v>2046</v>
      </c>
    </row>
    <row r="4" spans="1:6" x14ac:dyDescent="0.25">
      <c r="A4" s="10" t="s">
        <v>2033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2034</v>
      </c>
    </row>
    <row r="5" spans="1:6" x14ac:dyDescent="0.25">
      <c r="A5" s="12" t="s">
        <v>2035</v>
      </c>
      <c r="B5" s="25">
        <v>11</v>
      </c>
      <c r="C5" s="25">
        <v>60</v>
      </c>
      <c r="D5" s="25">
        <v>5</v>
      </c>
      <c r="E5" s="25">
        <v>102</v>
      </c>
      <c r="F5" s="25">
        <v>178</v>
      </c>
    </row>
    <row r="6" spans="1:6" x14ac:dyDescent="0.25">
      <c r="A6" s="12" t="s">
        <v>2036</v>
      </c>
      <c r="B6" s="25">
        <v>4</v>
      </c>
      <c r="C6" s="25">
        <v>20</v>
      </c>
      <c r="D6" s="25"/>
      <c r="E6" s="25">
        <v>22</v>
      </c>
      <c r="F6" s="25">
        <v>46</v>
      </c>
    </row>
    <row r="7" spans="1:6" x14ac:dyDescent="0.25">
      <c r="A7" s="12" t="s">
        <v>2037</v>
      </c>
      <c r="B7" s="25">
        <v>1</v>
      </c>
      <c r="C7" s="25">
        <v>23</v>
      </c>
      <c r="D7" s="25">
        <v>3</v>
      </c>
      <c r="E7" s="25">
        <v>21</v>
      </c>
      <c r="F7" s="25">
        <v>48</v>
      </c>
    </row>
    <row r="8" spans="1:6" x14ac:dyDescent="0.25">
      <c r="A8" s="12" t="s">
        <v>2038</v>
      </c>
      <c r="B8" s="25"/>
      <c r="C8" s="25"/>
      <c r="D8" s="25"/>
      <c r="E8" s="25">
        <v>4</v>
      </c>
      <c r="F8" s="25">
        <v>4</v>
      </c>
    </row>
    <row r="9" spans="1:6" x14ac:dyDescent="0.25">
      <c r="A9" s="12" t="s">
        <v>2039</v>
      </c>
      <c r="B9" s="25">
        <v>10</v>
      </c>
      <c r="C9" s="25">
        <v>66</v>
      </c>
      <c r="D9" s="25"/>
      <c r="E9" s="25">
        <v>99</v>
      </c>
      <c r="F9" s="25">
        <v>175</v>
      </c>
    </row>
    <row r="10" spans="1:6" x14ac:dyDescent="0.25">
      <c r="A10" s="12" t="s">
        <v>2040</v>
      </c>
      <c r="B10" s="25">
        <v>4</v>
      </c>
      <c r="C10" s="25">
        <v>11</v>
      </c>
      <c r="D10" s="25">
        <v>1</v>
      </c>
      <c r="E10" s="25">
        <v>26</v>
      </c>
      <c r="F10" s="25">
        <v>42</v>
      </c>
    </row>
    <row r="11" spans="1:6" x14ac:dyDescent="0.25">
      <c r="A11" s="12" t="s">
        <v>2041</v>
      </c>
      <c r="B11" s="25">
        <v>2</v>
      </c>
      <c r="C11" s="25">
        <v>24</v>
      </c>
      <c r="D11" s="25">
        <v>1</v>
      </c>
      <c r="E11" s="25">
        <v>40</v>
      </c>
      <c r="F11" s="25">
        <v>67</v>
      </c>
    </row>
    <row r="12" spans="1:6" x14ac:dyDescent="0.25">
      <c r="A12" s="12" t="s">
        <v>2042</v>
      </c>
      <c r="B12" s="25">
        <v>2</v>
      </c>
      <c r="C12" s="25">
        <v>28</v>
      </c>
      <c r="D12" s="25">
        <v>2</v>
      </c>
      <c r="E12" s="25">
        <v>64</v>
      </c>
      <c r="F12" s="25">
        <v>96</v>
      </c>
    </row>
    <row r="13" spans="1:6" x14ac:dyDescent="0.25">
      <c r="A13" s="12" t="s">
        <v>2043</v>
      </c>
      <c r="B13" s="25">
        <v>23</v>
      </c>
      <c r="C13" s="25">
        <v>132</v>
      </c>
      <c r="D13" s="25">
        <v>2</v>
      </c>
      <c r="E13" s="25">
        <v>187</v>
      </c>
      <c r="F13" s="25">
        <v>344</v>
      </c>
    </row>
    <row r="14" spans="1:6" x14ac:dyDescent="0.25">
      <c r="A14" s="12" t="s">
        <v>2034</v>
      </c>
      <c r="B14" s="25">
        <v>57</v>
      </c>
      <c r="C14" s="25">
        <v>364</v>
      </c>
      <c r="D14" s="25">
        <v>14</v>
      </c>
      <c r="E14" s="25">
        <v>565</v>
      </c>
      <c r="F14" s="2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259-A2BB-FB44-9DEA-DC68267A690B}">
  <sheetPr codeName="Sheet3"/>
  <dimension ref="A1:F30"/>
  <sheetViews>
    <sheetView workbookViewId="0">
      <selection activeCell="D21" sqref="D21"/>
    </sheetView>
  </sheetViews>
  <sheetFormatPr baseColWidth="10" defaultRowHeight="19" x14ac:dyDescent="0.25"/>
  <cols>
    <col min="1" max="1" width="23.1640625" style="11" customWidth="1"/>
    <col min="2" max="2" width="19.83203125" style="11" customWidth="1"/>
    <col min="3" max="3" width="5.83203125" style="11" bestFit="1" customWidth="1"/>
    <col min="4" max="4" width="4.1640625" style="11" bestFit="1" customWidth="1"/>
    <col min="5" max="5" width="14.6640625" style="11" customWidth="1"/>
    <col min="6" max="6" width="15.33203125" style="11" customWidth="1"/>
  </cols>
  <sheetData>
    <row r="1" spans="1:6" x14ac:dyDescent="0.25">
      <c r="A1" s="10" t="s">
        <v>6</v>
      </c>
      <c r="B1" s="11" t="s">
        <v>2045</v>
      </c>
    </row>
    <row r="2" spans="1:6" x14ac:dyDescent="0.25">
      <c r="A2" s="10" t="s">
        <v>2031</v>
      </c>
      <c r="B2" s="11" t="s">
        <v>2045</v>
      </c>
    </row>
    <row r="4" spans="1:6" x14ac:dyDescent="0.25">
      <c r="A4" s="10" t="s">
        <v>2044</v>
      </c>
      <c r="B4" s="10" t="s">
        <v>2046</v>
      </c>
    </row>
    <row r="5" spans="1:6" x14ac:dyDescent="0.25">
      <c r="A5" s="10" t="s">
        <v>2033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2034</v>
      </c>
    </row>
    <row r="6" spans="1:6" x14ac:dyDescent="0.25">
      <c r="A6" s="12" t="s">
        <v>2047</v>
      </c>
      <c r="B6" s="25">
        <v>1</v>
      </c>
      <c r="C6" s="25">
        <v>10</v>
      </c>
      <c r="D6" s="25">
        <v>2</v>
      </c>
      <c r="E6" s="25">
        <v>21</v>
      </c>
      <c r="F6" s="25">
        <v>34</v>
      </c>
    </row>
    <row r="7" spans="1:6" x14ac:dyDescent="0.25">
      <c r="A7" s="12" t="s">
        <v>2048</v>
      </c>
      <c r="B7" s="25"/>
      <c r="C7" s="25"/>
      <c r="D7" s="25"/>
      <c r="E7" s="25">
        <v>4</v>
      </c>
      <c r="F7" s="25">
        <v>4</v>
      </c>
    </row>
    <row r="8" spans="1:6" x14ac:dyDescent="0.25">
      <c r="A8" s="12" t="s">
        <v>2049</v>
      </c>
      <c r="B8" s="25">
        <v>4</v>
      </c>
      <c r="C8" s="25">
        <v>21</v>
      </c>
      <c r="D8" s="25">
        <v>1</v>
      </c>
      <c r="E8" s="25">
        <v>34</v>
      </c>
      <c r="F8" s="25">
        <v>60</v>
      </c>
    </row>
    <row r="9" spans="1:6" x14ac:dyDescent="0.25">
      <c r="A9" s="12" t="s">
        <v>2050</v>
      </c>
      <c r="B9" s="25">
        <v>2</v>
      </c>
      <c r="C9" s="25">
        <v>12</v>
      </c>
      <c r="D9" s="25">
        <v>1</v>
      </c>
      <c r="E9" s="25">
        <v>22</v>
      </c>
      <c r="F9" s="25">
        <v>37</v>
      </c>
    </row>
    <row r="10" spans="1:6" x14ac:dyDescent="0.25">
      <c r="A10" s="12" t="s">
        <v>2051</v>
      </c>
      <c r="B10" s="25"/>
      <c r="C10" s="25">
        <v>8</v>
      </c>
      <c r="D10" s="25"/>
      <c r="E10" s="25">
        <v>10</v>
      </c>
      <c r="F10" s="25">
        <v>18</v>
      </c>
    </row>
    <row r="11" spans="1:6" x14ac:dyDescent="0.25">
      <c r="A11" s="12" t="s">
        <v>2052</v>
      </c>
      <c r="B11" s="25">
        <v>1</v>
      </c>
      <c r="C11" s="25">
        <v>7</v>
      </c>
      <c r="D11" s="25"/>
      <c r="E11" s="25">
        <v>9</v>
      </c>
      <c r="F11" s="25">
        <v>17</v>
      </c>
    </row>
    <row r="12" spans="1:6" x14ac:dyDescent="0.25">
      <c r="A12" s="12" t="s">
        <v>2053</v>
      </c>
      <c r="B12" s="25">
        <v>4</v>
      </c>
      <c r="C12" s="25">
        <v>20</v>
      </c>
      <c r="D12" s="25"/>
      <c r="E12" s="25">
        <v>22</v>
      </c>
      <c r="F12" s="25">
        <v>46</v>
      </c>
    </row>
    <row r="13" spans="1:6" x14ac:dyDescent="0.25">
      <c r="A13" s="12" t="s">
        <v>2054</v>
      </c>
      <c r="B13" s="25">
        <v>3</v>
      </c>
      <c r="C13" s="25">
        <v>19</v>
      </c>
      <c r="D13" s="25"/>
      <c r="E13" s="25">
        <v>23</v>
      </c>
      <c r="F13" s="25">
        <v>45</v>
      </c>
    </row>
    <row r="14" spans="1:6" x14ac:dyDescent="0.25">
      <c r="A14" s="12" t="s">
        <v>2055</v>
      </c>
      <c r="B14" s="25">
        <v>1</v>
      </c>
      <c r="C14" s="25">
        <v>6</v>
      </c>
      <c r="D14" s="25"/>
      <c r="E14" s="25">
        <v>10</v>
      </c>
      <c r="F14" s="25">
        <v>17</v>
      </c>
    </row>
    <row r="15" spans="1:6" x14ac:dyDescent="0.25">
      <c r="A15" s="12" t="s">
        <v>2056</v>
      </c>
      <c r="B15" s="25"/>
      <c r="C15" s="25">
        <v>3</v>
      </c>
      <c r="D15" s="25"/>
      <c r="E15" s="25">
        <v>4</v>
      </c>
      <c r="F15" s="25">
        <v>7</v>
      </c>
    </row>
    <row r="16" spans="1:6" x14ac:dyDescent="0.25">
      <c r="A16" s="12" t="s">
        <v>2057</v>
      </c>
      <c r="B16" s="25"/>
      <c r="C16" s="25">
        <v>8</v>
      </c>
      <c r="D16" s="25">
        <v>1</v>
      </c>
      <c r="E16" s="25">
        <v>4</v>
      </c>
      <c r="F16" s="25">
        <v>13</v>
      </c>
    </row>
    <row r="17" spans="1:6" x14ac:dyDescent="0.25">
      <c r="A17" s="12" t="s">
        <v>2058</v>
      </c>
      <c r="B17" s="25">
        <v>1</v>
      </c>
      <c r="C17" s="25">
        <v>6</v>
      </c>
      <c r="D17" s="25">
        <v>1</v>
      </c>
      <c r="E17" s="25">
        <v>13</v>
      </c>
      <c r="F17" s="25">
        <v>21</v>
      </c>
    </row>
    <row r="18" spans="1:6" x14ac:dyDescent="0.25">
      <c r="A18" s="12" t="s">
        <v>2059</v>
      </c>
      <c r="B18" s="25">
        <v>4</v>
      </c>
      <c r="C18" s="25">
        <v>11</v>
      </c>
      <c r="D18" s="25">
        <v>1</v>
      </c>
      <c r="E18" s="25">
        <v>26</v>
      </c>
      <c r="F18" s="25">
        <v>42</v>
      </c>
    </row>
    <row r="19" spans="1:6" x14ac:dyDescent="0.25">
      <c r="A19" s="12" t="s">
        <v>2060</v>
      </c>
      <c r="B19" s="25">
        <v>23</v>
      </c>
      <c r="C19" s="25">
        <v>132</v>
      </c>
      <c r="D19" s="25">
        <v>2</v>
      </c>
      <c r="E19" s="25">
        <v>187</v>
      </c>
      <c r="F19" s="25">
        <v>344</v>
      </c>
    </row>
    <row r="20" spans="1:6" x14ac:dyDescent="0.25">
      <c r="A20" s="12" t="s">
        <v>2061</v>
      </c>
      <c r="B20" s="25"/>
      <c r="C20" s="25">
        <v>4</v>
      </c>
      <c r="D20" s="25"/>
      <c r="E20" s="25">
        <v>4</v>
      </c>
      <c r="F20" s="25">
        <v>8</v>
      </c>
    </row>
    <row r="21" spans="1:6" x14ac:dyDescent="0.25">
      <c r="A21" s="12" t="s">
        <v>2062</v>
      </c>
      <c r="B21" s="25">
        <v>6</v>
      </c>
      <c r="C21" s="25">
        <v>30</v>
      </c>
      <c r="D21" s="25"/>
      <c r="E21" s="25">
        <v>49</v>
      </c>
      <c r="F21" s="25">
        <v>85</v>
      </c>
    </row>
    <row r="22" spans="1:6" x14ac:dyDescent="0.25">
      <c r="A22" s="12" t="s">
        <v>2063</v>
      </c>
      <c r="B22" s="25"/>
      <c r="C22" s="25">
        <v>9</v>
      </c>
      <c r="D22" s="25"/>
      <c r="E22" s="25">
        <v>5</v>
      </c>
      <c r="F22" s="25">
        <v>14</v>
      </c>
    </row>
    <row r="23" spans="1:6" x14ac:dyDescent="0.25">
      <c r="A23" s="12" t="s">
        <v>2064</v>
      </c>
      <c r="B23" s="25">
        <v>1</v>
      </c>
      <c r="C23" s="25">
        <v>5</v>
      </c>
      <c r="D23" s="25">
        <v>1</v>
      </c>
      <c r="E23" s="25">
        <v>9</v>
      </c>
      <c r="F23" s="25">
        <v>16</v>
      </c>
    </row>
    <row r="24" spans="1:6" x14ac:dyDescent="0.25">
      <c r="A24" s="12" t="s">
        <v>2065</v>
      </c>
      <c r="B24" s="25">
        <v>3</v>
      </c>
      <c r="C24" s="25">
        <v>3</v>
      </c>
      <c r="D24" s="25"/>
      <c r="E24" s="25">
        <v>11</v>
      </c>
      <c r="F24" s="25">
        <v>17</v>
      </c>
    </row>
    <row r="25" spans="1:6" x14ac:dyDescent="0.25">
      <c r="A25" s="12" t="s">
        <v>2066</v>
      </c>
      <c r="B25" s="25"/>
      <c r="C25" s="25">
        <v>7</v>
      </c>
      <c r="D25" s="25"/>
      <c r="E25" s="25">
        <v>14</v>
      </c>
      <c r="F25" s="25">
        <v>21</v>
      </c>
    </row>
    <row r="26" spans="1:6" x14ac:dyDescent="0.25">
      <c r="A26" s="12" t="s">
        <v>2067</v>
      </c>
      <c r="B26" s="25">
        <v>1</v>
      </c>
      <c r="C26" s="25">
        <v>15</v>
      </c>
      <c r="D26" s="25">
        <v>2</v>
      </c>
      <c r="E26" s="25">
        <v>17</v>
      </c>
      <c r="F26" s="25">
        <v>35</v>
      </c>
    </row>
    <row r="27" spans="1:6" x14ac:dyDescent="0.25">
      <c r="A27" s="12" t="s">
        <v>2068</v>
      </c>
      <c r="B27" s="25"/>
      <c r="C27" s="25">
        <v>16</v>
      </c>
      <c r="D27" s="25">
        <v>1</v>
      </c>
      <c r="E27" s="25">
        <v>28</v>
      </c>
      <c r="F27" s="25">
        <v>45</v>
      </c>
    </row>
    <row r="28" spans="1:6" x14ac:dyDescent="0.25">
      <c r="A28" s="12" t="s">
        <v>2069</v>
      </c>
      <c r="B28" s="25">
        <v>2</v>
      </c>
      <c r="C28" s="25">
        <v>12</v>
      </c>
      <c r="D28" s="25">
        <v>1</v>
      </c>
      <c r="E28" s="25">
        <v>36</v>
      </c>
      <c r="F28" s="25">
        <v>51</v>
      </c>
    </row>
    <row r="29" spans="1:6" x14ac:dyDescent="0.25">
      <c r="A29" s="12" t="s">
        <v>2070</v>
      </c>
      <c r="B29" s="25"/>
      <c r="C29" s="25"/>
      <c r="D29" s="25"/>
      <c r="E29" s="25">
        <v>3</v>
      </c>
      <c r="F29" s="25">
        <v>3</v>
      </c>
    </row>
    <row r="30" spans="1:6" x14ac:dyDescent="0.25">
      <c r="A30" s="12" t="s">
        <v>2034</v>
      </c>
      <c r="B30" s="25">
        <v>57</v>
      </c>
      <c r="C30" s="25">
        <v>364</v>
      </c>
      <c r="D30" s="25">
        <v>14</v>
      </c>
      <c r="E30" s="25">
        <v>565</v>
      </c>
      <c r="F30" s="2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940A-AE7F-FD45-8098-530CC8A4AB01}">
  <sheetPr codeName="Sheet4"/>
  <dimension ref="A1:E18"/>
  <sheetViews>
    <sheetView workbookViewId="0">
      <selection activeCell="B6" sqref="B6"/>
    </sheetView>
  </sheetViews>
  <sheetFormatPr baseColWidth="10" defaultRowHeight="19" x14ac:dyDescent="0.25"/>
  <cols>
    <col min="1" max="1" width="23" style="11" customWidth="1"/>
    <col min="2" max="2" width="18.83203125" style="11" customWidth="1"/>
    <col min="3" max="3" width="8" style="11" customWidth="1"/>
    <col min="4" max="4" width="14" style="11" customWidth="1"/>
    <col min="5" max="5" width="14.5" style="11" customWidth="1"/>
    <col min="6" max="6" width="6.83203125" bestFit="1" customWidth="1"/>
    <col min="7" max="8" width="7.83203125" bestFit="1" customWidth="1"/>
    <col min="9" max="9" width="6.83203125" bestFit="1" customWidth="1"/>
    <col min="10" max="11" width="7.83203125" bestFit="1" customWidth="1"/>
    <col min="12" max="13" width="8.83203125" bestFit="1" customWidth="1"/>
    <col min="14" max="14" width="7.83203125" bestFit="1" customWidth="1"/>
    <col min="15" max="15" width="8.83203125" bestFit="1" customWidth="1"/>
    <col min="16" max="16" width="7.83203125" bestFit="1" customWidth="1"/>
    <col min="17" max="17" width="6.83203125" bestFit="1" customWidth="1"/>
    <col min="18" max="21" width="7.83203125" bestFit="1" customWidth="1"/>
    <col min="22" max="22" width="6.83203125" bestFit="1" customWidth="1"/>
    <col min="23" max="24" width="7.83203125" bestFit="1" customWidth="1"/>
    <col min="25" max="25" width="8.83203125" bestFit="1" customWidth="1"/>
    <col min="26" max="31" width="7.83203125" bestFit="1" customWidth="1"/>
    <col min="32" max="32" width="6.83203125" bestFit="1" customWidth="1"/>
    <col min="33" max="33" width="8.83203125" bestFit="1" customWidth="1"/>
    <col min="34" max="34" width="7.83203125" bestFit="1" customWidth="1"/>
    <col min="35" max="35" width="6.83203125" bestFit="1" customWidth="1"/>
    <col min="36" max="38" width="7.83203125" bestFit="1" customWidth="1"/>
    <col min="39" max="40" width="8.83203125" bestFit="1" customWidth="1"/>
    <col min="41" max="41" width="6.83203125" bestFit="1" customWidth="1"/>
    <col min="42" max="42" width="7.83203125" bestFit="1" customWidth="1"/>
    <col min="43" max="43" width="6.83203125" bestFit="1" customWidth="1"/>
    <col min="44" max="44" width="8.83203125" bestFit="1" customWidth="1"/>
    <col min="45" max="46" width="7.83203125" bestFit="1" customWidth="1"/>
    <col min="47" max="47" width="6.83203125" bestFit="1" customWidth="1"/>
    <col min="48" max="48" width="7.83203125" bestFit="1" customWidth="1"/>
    <col min="49" max="49" width="6.83203125" bestFit="1" customWidth="1"/>
    <col min="50" max="50" width="8.83203125" bestFit="1" customWidth="1"/>
    <col min="51" max="51" width="7.83203125" bestFit="1" customWidth="1"/>
    <col min="52" max="52" width="6.83203125" bestFit="1" customWidth="1"/>
    <col min="53" max="53" width="7.83203125" bestFit="1" customWidth="1"/>
    <col min="54" max="54" width="6.83203125" bestFit="1" customWidth="1"/>
    <col min="55" max="56" width="7.83203125" bestFit="1" customWidth="1"/>
    <col min="57" max="57" width="6.83203125" bestFit="1" customWidth="1"/>
    <col min="58" max="58" width="7.83203125" bestFit="1" customWidth="1"/>
    <col min="59" max="59" width="13" bestFit="1" customWidth="1"/>
    <col min="60" max="60" width="8" bestFit="1" customWidth="1"/>
    <col min="61" max="61" width="6.83203125" bestFit="1" customWidth="1"/>
    <col min="62" max="63" width="7.83203125" bestFit="1" customWidth="1"/>
    <col min="64" max="64" width="6.83203125" bestFit="1" customWidth="1"/>
    <col min="65" max="71" width="7.83203125" bestFit="1" customWidth="1"/>
    <col min="72" max="73" width="6.83203125" bestFit="1" customWidth="1"/>
    <col min="74" max="74" width="7.83203125" bestFit="1" customWidth="1"/>
    <col min="75" max="76" width="6.83203125" bestFit="1" customWidth="1"/>
    <col min="77" max="79" width="7.83203125" bestFit="1" customWidth="1"/>
    <col min="80" max="80" width="6.83203125" bestFit="1" customWidth="1"/>
    <col min="81" max="84" width="7.83203125" bestFit="1" customWidth="1"/>
    <col min="85" max="89" width="8.83203125" bestFit="1" customWidth="1"/>
    <col min="90" max="92" width="6.83203125" bestFit="1" customWidth="1"/>
    <col min="93" max="96" width="7.83203125" bestFit="1" customWidth="1"/>
    <col min="97" max="97" width="6.83203125" bestFit="1" customWidth="1"/>
    <col min="98" max="99" width="7.83203125" bestFit="1" customWidth="1"/>
    <col min="100" max="105" width="6.83203125" bestFit="1" customWidth="1"/>
    <col min="106" max="108" width="7.83203125" bestFit="1" customWidth="1"/>
    <col min="109" max="111" width="6.83203125" bestFit="1" customWidth="1"/>
    <col min="112" max="116" width="7.83203125" bestFit="1" customWidth="1"/>
    <col min="117" max="117" width="6.83203125" bestFit="1" customWidth="1"/>
    <col min="118" max="122" width="7.83203125" bestFit="1" customWidth="1"/>
    <col min="123" max="125" width="8.83203125" bestFit="1" customWidth="1"/>
    <col min="126" max="126" width="7.83203125" bestFit="1" customWidth="1"/>
    <col min="127" max="129" width="8.83203125" bestFit="1" customWidth="1"/>
    <col min="130" max="130" width="6.83203125" bestFit="1" customWidth="1"/>
    <col min="131" max="136" width="7.83203125" bestFit="1" customWidth="1"/>
    <col min="137" max="137" width="6.83203125" bestFit="1" customWidth="1"/>
    <col min="138" max="142" width="7.83203125" bestFit="1" customWidth="1"/>
    <col min="143" max="143" width="6.83203125" bestFit="1" customWidth="1"/>
    <col min="144" max="145" width="7.83203125" bestFit="1" customWidth="1"/>
    <col min="146" max="148" width="6.83203125" bestFit="1" customWidth="1"/>
    <col min="149" max="151" width="7.83203125" bestFit="1" customWidth="1"/>
    <col min="152" max="152" width="6.83203125" bestFit="1" customWidth="1"/>
    <col min="153" max="153" width="7.83203125" bestFit="1" customWidth="1"/>
    <col min="154" max="154" width="6.83203125" bestFit="1" customWidth="1"/>
    <col min="155" max="157" width="7.83203125" bestFit="1" customWidth="1"/>
    <col min="158" max="159" width="8.83203125" bestFit="1" customWidth="1"/>
    <col min="160" max="160" width="7.83203125" bestFit="1" customWidth="1"/>
    <col min="161" max="161" width="8.83203125" bestFit="1" customWidth="1"/>
    <col min="162" max="162" width="6.83203125" bestFit="1" customWidth="1"/>
    <col min="163" max="164" width="7.83203125" bestFit="1" customWidth="1"/>
    <col min="165" max="167" width="6.83203125" bestFit="1" customWidth="1"/>
    <col min="168" max="169" width="7.83203125" bestFit="1" customWidth="1"/>
    <col min="170" max="170" width="6.83203125" bestFit="1" customWidth="1"/>
    <col min="171" max="171" width="7.83203125" bestFit="1" customWidth="1"/>
    <col min="172" max="173" width="6.83203125" bestFit="1" customWidth="1"/>
    <col min="174" max="174" width="7.83203125" bestFit="1" customWidth="1"/>
    <col min="175" max="175" width="6.83203125" bestFit="1" customWidth="1"/>
    <col min="176" max="179" width="7.83203125" bestFit="1" customWidth="1"/>
    <col min="180" max="181" width="6.83203125" bestFit="1" customWidth="1"/>
    <col min="182" max="188" width="7.83203125" bestFit="1" customWidth="1"/>
    <col min="189" max="193" width="8.83203125" bestFit="1" customWidth="1"/>
    <col min="194" max="194" width="7.83203125" bestFit="1" customWidth="1"/>
    <col min="195" max="196" width="8.83203125" bestFit="1" customWidth="1"/>
    <col min="197" max="202" width="7.83203125" bestFit="1" customWidth="1"/>
    <col min="203" max="204" width="6.83203125" bestFit="1" customWidth="1"/>
    <col min="205" max="210" width="7.83203125" bestFit="1" customWidth="1"/>
    <col min="211" max="211" width="6.83203125" bestFit="1" customWidth="1"/>
    <col min="212" max="213" width="7.83203125" bestFit="1" customWidth="1"/>
    <col min="214" max="214" width="6.83203125" bestFit="1" customWidth="1"/>
    <col min="215" max="215" width="7.83203125" bestFit="1" customWidth="1"/>
    <col min="216" max="216" width="6.83203125" bestFit="1" customWidth="1"/>
    <col min="217" max="219" width="7.83203125" bestFit="1" customWidth="1"/>
    <col min="220" max="221" width="8.83203125" bestFit="1" customWidth="1"/>
    <col min="222" max="223" width="7.83203125" bestFit="1" customWidth="1"/>
    <col min="224" max="226" width="8.83203125" bestFit="1" customWidth="1"/>
    <col min="227" max="227" width="7.83203125" bestFit="1" customWidth="1"/>
    <col min="228" max="231" width="8.83203125" bestFit="1" customWidth="1"/>
    <col min="232" max="232" width="6.83203125" bestFit="1" customWidth="1"/>
    <col min="233" max="233" width="7.83203125" bestFit="1" customWidth="1"/>
    <col min="234" max="234" width="6.83203125" bestFit="1" customWidth="1"/>
    <col min="235" max="237" width="7.83203125" bestFit="1" customWidth="1"/>
    <col min="238" max="238" width="6.83203125" bestFit="1" customWidth="1"/>
    <col min="239" max="242" width="7.83203125" bestFit="1" customWidth="1"/>
    <col min="243" max="243" width="6.83203125" bestFit="1" customWidth="1"/>
    <col min="244" max="246" width="7.83203125" bestFit="1" customWidth="1"/>
    <col min="247" max="249" width="6.83203125" bestFit="1" customWidth="1"/>
    <col min="250" max="261" width="7.83203125" bestFit="1" customWidth="1"/>
    <col min="262" max="264" width="8.83203125" bestFit="1" customWidth="1"/>
    <col min="265" max="265" width="7.83203125" bestFit="1" customWidth="1"/>
    <col min="266" max="270" width="8.83203125" bestFit="1" customWidth="1"/>
    <col min="271" max="272" width="6.83203125" bestFit="1" customWidth="1"/>
    <col min="273" max="276" width="7.83203125" bestFit="1" customWidth="1"/>
    <col min="277" max="278" width="6.83203125" bestFit="1" customWidth="1"/>
    <col min="279" max="280" width="7.83203125" bestFit="1" customWidth="1"/>
    <col min="281" max="282" width="6.83203125" bestFit="1" customWidth="1"/>
    <col min="283" max="291" width="7.83203125" bestFit="1" customWidth="1"/>
    <col min="292" max="292" width="6.83203125" bestFit="1" customWidth="1"/>
    <col min="293" max="295" width="7.83203125" bestFit="1" customWidth="1"/>
    <col min="296" max="296" width="6.83203125" bestFit="1" customWidth="1"/>
    <col min="297" max="298" width="7.83203125" bestFit="1" customWidth="1"/>
    <col min="299" max="299" width="6.83203125" bestFit="1" customWidth="1"/>
    <col min="300" max="300" width="8.83203125" bestFit="1" customWidth="1"/>
    <col min="301" max="302" width="7.83203125" bestFit="1" customWidth="1"/>
    <col min="303" max="305" width="8.83203125" bestFit="1" customWidth="1"/>
    <col min="306" max="306" width="7.83203125" bestFit="1" customWidth="1"/>
    <col min="307" max="308" width="8.83203125" bestFit="1" customWidth="1"/>
    <col min="309" max="309" width="6.83203125" bestFit="1" customWidth="1"/>
    <col min="310" max="312" width="7.83203125" bestFit="1" customWidth="1"/>
    <col min="313" max="313" width="6.83203125" bestFit="1" customWidth="1"/>
    <col min="314" max="320" width="7.83203125" bestFit="1" customWidth="1"/>
    <col min="321" max="321" width="6.83203125" bestFit="1" customWidth="1"/>
    <col min="322" max="326" width="7.83203125" bestFit="1" customWidth="1"/>
    <col min="327" max="329" width="8.83203125" bestFit="1" customWidth="1"/>
    <col min="330" max="331" width="7.83203125" bestFit="1" customWidth="1"/>
    <col min="332" max="335" width="8.83203125" bestFit="1" customWidth="1"/>
    <col min="336" max="336" width="6.83203125" bestFit="1" customWidth="1"/>
    <col min="337" max="338" width="7.83203125" bestFit="1" customWidth="1"/>
    <col min="339" max="341" width="6.83203125" bestFit="1" customWidth="1"/>
    <col min="342" max="342" width="7.83203125" bestFit="1" customWidth="1"/>
    <col min="343" max="343" width="6.83203125" bestFit="1" customWidth="1"/>
    <col min="344" max="345" width="7.83203125" bestFit="1" customWidth="1"/>
    <col min="346" max="347" width="6.83203125" bestFit="1" customWidth="1"/>
    <col min="348" max="352" width="7.83203125" bestFit="1" customWidth="1"/>
    <col min="353" max="353" width="6.83203125" bestFit="1" customWidth="1"/>
    <col min="354" max="354" width="7.83203125" bestFit="1" customWidth="1"/>
    <col min="355" max="355" width="6.83203125" bestFit="1" customWidth="1"/>
    <col min="356" max="359" width="7.83203125" bestFit="1" customWidth="1"/>
    <col min="360" max="360" width="6.83203125" bestFit="1" customWidth="1"/>
    <col min="361" max="363" width="7.83203125" bestFit="1" customWidth="1"/>
    <col min="364" max="364" width="8.83203125" bestFit="1" customWidth="1"/>
    <col min="365" max="366" width="7.83203125" bestFit="1" customWidth="1"/>
    <col min="367" max="368" width="8.83203125" bestFit="1" customWidth="1"/>
    <col min="369" max="374" width="7.83203125" bestFit="1" customWidth="1"/>
    <col min="375" max="375" width="6.83203125" bestFit="1" customWidth="1"/>
    <col min="376" max="381" width="7.83203125" bestFit="1" customWidth="1"/>
    <col min="382" max="382" width="6.83203125" bestFit="1" customWidth="1"/>
    <col min="383" max="384" width="7.83203125" bestFit="1" customWidth="1"/>
    <col min="385" max="387" width="6.83203125" bestFit="1" customWidth="1"/>
    <col min="388" max="389" width="7.83203125" bestFit="1" customWidth="1"/>
    <col min="390" max="390" width="6.83203125" bestFit="1" customWidth="1"/>
    <col min="391" max="393" width="7.83203125" bestFit="1" customWidth="1"/>
    <col min="394" max="400" width="8.83203125" bestFit="1" customWidth="1"/>
    <col min="401" max="402" width="7.83203125" bestFit="1" customWidth="1"/>
    <col min="403" max="403" width="10.5" bestFit="1" customWidth="1"/>
    <col min="404" max="404" width="11.6640625" bestFit="1" customWidth="1"/>
    <col min="405" max="406" width="7.83203125" bestFit="1" customWidth="1"/>
    <col min="407" max="408" width="6.83203125" bestFit="1" customWidth="1"/>
    <col min="409" max="414" width="7.83203125" bestFit="1" customWidth="1"/>
    <col min="415" max="415" width="6.83203125" bestFit="1" customWidth="1"/>
    <col min="416" max="421" width="7.83203125" bestFit="1" customWidth="1"/>
    <col min="422" max="423" width="6.83203125" bestFit="1" customWidth="1"/>
    <col min="424" max="431" width="7.83203125" bestFit="1" customWidth="1"/>
    <col min="432" max="432" width="6.83203125" bestFit="1" customWidth="1"/>
    <col min="433" max="436" width="7.83203125" bestFit="1" customWidth="1"/>
    <col min="437" max="438" width="6.83203125" bestFit="1" customWidth="1"/>
    <col min="439" max="442" width="7.83203125" bestFit="1" customWidth="1"/>
    <col min="443" max="443" width="6.83203125" bestFit="1" customWidth="1"/>
    <col min="444" max="446" width="7.83203125" bestFit="1" customWidth="1"/>
    <col min="447" max="450" width="8.83203125" bestFit="1" customWidth="1"/>
    <col min="451" max="452" width="7.83203125" bestFit="1" customWidth="1"/>
    <col min="453" max="455" width="8.83203125" bestFit="1" customWidth="1"/>
    <col min="456" max="456" width="7.83203125" bestFit="1" customWidth="1"/>
    <col min="457" max="458" width="8.83203125" bestFit="1" customWidth="1"/>
    <col min="459" max="460" width="6.83203125" bestFit="1" customWidth="1"/>
    <col min="461" max="469" width="7.83203125" bestFit="1" customWidth="1"/>
    <col min="470" max="470" width="6.83203125" bestFit="1" customWidth="1"/>
    <col min="471" max="472" width="7.83203125" bestFit="1" customWidth="1"/>
    <col min="473" max="474" width="6.83203125" bestFit="1" customWidth="1"/>
    <col min="475" max="480" width="7.83203125" bestFit="1" customWidth="1"/>
    <col min="481" max="482" width="6.83203125" bestFit="1" customWidth="1"/>
    <col min="483" max="484" width="7.83203125" bestFit="1" customWidth="1"/>
    <col min="485" max="486" width="6.83203125" bestFit="1" customWidth="1"/>
    <col min="487" max="490" width="7.83203125" bestFit="1" customWidth="1"/>
    <col min="491" max="491" width="6.83203125" bestFit="1" customWidth="1"/>
    <col min="492" max="496" width="7.83203125" bestFit="1" customWidth="1"/>
    <col min="497" max="505" width="8.83203125" bestFit="1" customWidth="1"/>
    <col min="506" max="507" width="7.83203125" bestFit="1" customWidth="1"/>
    <col min="508" max="510" width="8.83203125" bestFit="1" customWidth="1"/>
    <col min="511" max="512" width="6.83203125" bestFit="1" customWidth="1"/>
    <col min="513" max="515" width="7.83203125" bestFit="1" customWidth="1"/>
    <col min="516" max="516" width="6.83203125" bestFit="1" customWidth="1"/>
    <col min="517" max="518" width="7.83203125" bestFit="1" customWidth="1"/>
    <col min="519" max="519" width="6.83203125" bestFit="1" customWidth="1"/>
    <col min="520" max="523" width="7.83203125" bestFit="1" customWidth="1"/>
    <col min="524" max="525" width="6.83203125" bestFit="1" customWidth="1"/>
    <col min="526" max="527" width="7.83203125" bestFit="1" customWidth="1"/>
    <col min="528" max="528" width="6.83203125" bestFit="1" customWidth="1"/>
    <col min="529" max="535" width="7.83203125" bestFit="1" customWidth="1"/>
    <col min="536" max="537" width="6.83203125" bestFit="1" customWidth="1"/>
    <col min="538" max="542" width="7.83203125" bestFit="1" customWidth="1"/>
    <col min="543" max="547" width="8.83203125" bestFit="1" customWidth="1"/>
    <col min="548" max="548" width="7.83203125" bestFit="1" customWidth="1"/>
    <col min="549" max="549" width="8.83203125" bestFit="1" customWidth="1"/>
    <col min="550" max="550" width="6.83203125" bestFit="1" customWidth="1"/>
    <col min="551" max="551" width="7.83203125" bestFit="1" customWidth="1"/>
    <col min="552" max="554" width="6.83203125" bestFit="1" customWidth="1"/>
    <col min="555" max="557" width="7.83203125" bestFit="1" customWidth="1"/>
    <col min="558" max="559" width="6.83203125" bestFit="1" customWidth="1"/>
    <col min="560" max="561" width="7.83203125" bestFit="1" customWidth="1"/>
    <col min="562" max="563" width="6.83203125" bestFit="1" customWidth="1"/>
    <col min="564" max="571" width="7.83203125" bestFit="1" customWidth="1"/>
    <col min="572" max="572" width="6.83203125" bestFit="1" customWidth="1"/>
    <col min="573" max="576" width="7.83203125" bestFit="1" customWidth="1"/>
    <col min="577" max="578" width="6.83203125" bestFit="1" customWidth="1"/>
    <col min="579" max="582" width="7.83203125" bestFit="1" customWidth="1"/>
    <col min="583" max="592" width="8.83203125" bestFit="1" customWidth="1"/>
    <col min="593" max="594" width="6.83203125" bestFit="1" customWidth="1"/>
    <col min="595" max="605" width="7.83203125" bestFit="1" customWidth="1"/>
    <col min="606" max="607" width="6.83203125" bestFit="1" customWidth="1"/>
    <col min="608" max="611" width="7.83203125" bestFit="1" customWidth="1"/>
    <col min="612" max="613" width="6.83203125" bestFit="1" customWidth="1"/>
    <col min="614" max="615" width="7.83203125" bestFit="1" customWidth="1"/>
    <col min="616" max="617" width="6.83203125" bestFit="1" customWidth="1"/>
    <col min="618" max="620" width="7.83203125" bestFit="1" customWidth="1"/>
    <col min="621" max="622" width="6.83203125" bestFit="1" customWidth="1"/>
    <col min="623" max="628" width="7.83203125" bestFit="1" customWidth="1"/>
    <col min="629" max="629" width="6.83203125" bestFit="1" customWidth="1"/>
    <col min="630" max="631" width="7.83203125" bestFit="1" customWidth="1"/>
    <col min="632" max="632" width="6.83203125" bestFit="1" customWidth="1"/>
    <col min="633" max="640" width="7.83203125" bestFit="1" customWidth="1"/>
    <col min="641" max="647" width="8.83203125" bestFit="1" customWidth="1"/>
    <col min="648" max="649" width="6.83203125" bestFit="1" customWidth="1"/>
    <col min="650" max="657" width="7.83203125" bestFit="1" customWidth="1"/>
    <col min="658" max="658" width="6.83203125" bestFit="1" customWidth="1"/>
    <col min="659" max="663" width="7.83203125" bestFit="1" customWidth="1"/>
    <col min="664" max="664" width="6.83203125" bestFit="1" customWidth="1"/>
    <col min="665" max="668" width="7.83203125" bestFit="1" customWidth="1"/>
    <col min="669" max="670" width="6.83203125" bestFit="1" customWidth="1"/>
    <col min="671" max="675" width="7.83203125" bestFit="1" customWidth="1"/>
    <col min="676" max="676" width="6.83203125" bestFit="1" customWidth="1"/>
    <col min="677" max="679" width="7.83203125" bestFit="1" customWidth="1"/>
    <col min="680" max="680" width="6.83203125" bestFit="1" customWidth="1"/>
    <col min="681" max="682" width="7.83203125" bestFit="1" customWidth="1"/>
    <col min="683" max="683" width="6.83203125" bestFit="1" customWidth="1"/>
    <col min="684" max="689" width="7.83203125" bestFit="1" customWidth="1"/>
    <col min="690" max="693" width="8.83203125" bestFit="1" customWidth="1"/>
    <col min="694" max="694" width="7.83203125" bestFit="1" customWidth="1"/>
    <col min="695" max="695" width="8.83203125" bestFit="1" customWidth="1"/>
    <col min="696" max="698" width="6.83203125" bestFit="1" customWidth="1"/>
    <col min="699" max="699" width="7.83203125" bestFit="1" customWidth="1"/>
    <col min="700" max="700" width="6.83203125" bestFit="1" customWidth="1"/>
    <col min="701" max="705" width="7.83203125" bestFit="1" customWidth="1"/>
    <col min="706" max="708" width="6.83203125" bestFit="1" customWidth="1"/>
    <col min="709" max="712" width="7.83203125" bestFit="1" customWidth="1"/>
    <col min="713" max="714" width="6.83203125" bestFit="1" customWidth="1"/>
    <col min="715" max="719" width="7.83203125" bestFit="1" customWidth="1"/>
    <col min="720" max="721" width="6.83203125" bestFit="1" customWidth="1"/>
    <col min="722" max="723" width="7.83203125" bestFit="1" customWidth="1"/>
    <col min="724" max="726" width="6.83203125" bestFit="1" customWidth="1"/>
    <col min="727" max="733" width="7.83203125" bestFit="1" customWidth="1"/>
    <col min="734" max="736" width="8.83203125" bestFit="1" customWidth="1"/>
    <col min="737" max="737" width="7.83203125" bestFit="1" customWidth="1"/>
    <col min="738" max="742" width="8.83203125" bestFit="1" customWidth="1"/>
    <col min="743" max="751" width="7.83203125" bestFit="1" customWidth="1"/>
    <col min="752" max="753" width="6.83203125" bestFit="1" customWidth="1"/>
    <col min="754" max="760" width="7.83203125" bestFit="1" customWidth="1"/>
    <col min="761" max="762" width="6.83203125" bestFit="1" customWidth="1"/>
    <col min="763" max="767" width="7.83203125" bestFit="1" customWidth="1"/>
    <col min="768" max="768" width="6.83203125" bestFit="1" customWidth="1"/>
    <col min="769" max="780" width="7.83203125" bestFit="1" customWidth="1"/>
    <col min="781" max="781" width="6.83203125" bestFit="1" customWidth="1"/>
    <col min="782" max="785" width="7.83203125" bestFit="1" customWidth="1"/>
    <col min="786" max="787" width="6.83203125" bestFit="1" customWidth="1"/>
    <col min="788" max="792" width="7.83203125" bestFit="1" customWidth="1"/>
    <col min="793" max="793" width="8.83203125" bestFit="1" customWidth="1"/>
    <col min="794" max="796" width="7.83203125" bestFit="1" customWidth="1"/>
    <col min="797" max="801" width="8.83203125" bestFit="1" customWidth="1"/>
    <col min="802" max="802" width="7.83203125" bestFit="1" customWidth="1"/>
    <col min="803" max="806" width="8.83203125" bestFit="1" customWidth="1"/>
    <col min="807" max="808" width="6.83203125" bestFit="1" customWidth="1"/>
    <col min="809" max="815" width="7.83203125" bestFit="1" customWidth="1"/>
    <col min="816" max="817" width="6.83203125" bestFit="1" customWidth="1"/>
    <col min="818" max="819" width="7.83203125" bestFit="1" customWidth="1"/>
    <col min="820" max="820" width="6.83203125" bestFit="1" customWidth="1"/>
    <col min="821" max="822" width="7.83203125" bestFit="1" customWidth="1"/>
    <col min="823" max="825" width="6.83203125" bestFit="1" customWidth="1"/>
    <col min="826" max="828" width="7.83203125" bestFit="1" customWidth="1"/>
    <col min="829" max="830" width="6.83203125" bestFit="1" customWidth="1"/>
    <col min="831" max="844" width="7.83203125" bestFit="1" customWidth="1"/>
    <col min="845" max="845" width="6.83203125" bestFit="1" customWidth="1"/>
    <col min="846" max="851" width="7.83203125" bestFit="1" customWidth="1"/>
    <col min="852" max="853" width="8.83203125" bestFit="1" customWidth="1"/>
    <col min="854" max="854" width="7.83203125" bestFit="1" customWidth="1"/>
    <col min="855" max="857" width="8.83203125" bestFit="1" customWidth="1"/>
    <col min="858" max="859" width="7.83203125" bestFit="1" customWidth="1"/>
    <col min="860" max="861" width="8.83203125" bestFit="1" customWidth="1"/>
    <col min="862" max="862" width="6.83203125" bestFit="1" customWidth="1"/>
    <col min="863" max="870" width="7.83203125" bestFit="1" customWidth="1"/>
    <col min="871" max="872" width="6.83203125" bestFit="1" customWidth="1"/>
    <col min="873" max="875" width="7.83203125" bestFit="1" customWidth="1"/>
    <col min="876" max="876" width="6.83203125" bestFit="1" customWidth="1"/>
    <col min="877" max="881" width="7.83203125" bestFit="1" customWidth="1"/>
    <col min="882" max="884" width="6.83203125" bestFit="1" customWidth="1"/>
    <col min="885" max="890" width="7.83203125" bestFit="1" customWidth="1"/>
    <col min="891" max="892" width="6.83203125" bestFit="1" customWidth="1"/>
    <col min="893" max="898" width="7.83203125" bestFit="1" customWidth="1"/>
    <col min="899" max="900" width="6.83203125" bestFit="1" customWidth="1"/>
    <col min="901" max="902" width="7.83203125" bestFit="1" customWidth="1"/>
    <col min="903" max="905" width="6.83203125" bestFit="1" customWidth="1"/>
    <col min="906" max="907" width="7.83203125" bestFit="1" customWidth="1"/>
    <col min="908" max="919" width="8.83203125" bestFit="1" customWidth="1"/>
    <col min="920" max="921" width="7.83203125" bestFit="1" customWidth="1"/>
    <col min="922" max="924" width="8.83203125" bestFit="1" customWidth="1"/>
    <col min="925" max="925" width="14.1640625" bestFit="1" customWidth="1"/>
  </cols>
  <sheetData>
    <row r="1" spans="1:5" x14ac:dyDescent="0.25">
      <c r="A1" s="10" t="s">
        <v>2031</v>
      </c>
      <c r="B1" s="11" t="s">
        <v>2045</v>
      </c>
    </row>
    <row r="2" spans="1:5" x14ac:dyDescent="0.25">
      <c r="A2" s="10" t="s">
        <v>2083</v>
      </c>
      <c r="B2" s="11" t="s">
        <v>2045</v>
      </c>
    </row>
    <row r="4" spans="1:5" x14ac:dyDescent="0.25">
      <c r="A4" s="10" t="s">
        <v>2044</v>
      </c>
      <c r="B4" s="10" t="s">
        <v>2046</v>
      </c>
    </row>
    <row r="5" spans="1:5" x14ac:dyDescent="0.25">
      <c r="A5" s="10" t="s">
        <v>2033</v>
      </c>
      <c r="B5" s="11" t="s">
        <v>74</v>
      </c>
      <c r="C5" s="11" t="s">
        <v>14</v>
      </c>
      <c r="D5" s="11" t="s">
        <v>20</v>
      </c>
      <c r="E5" s="11" t="s">
        <v>2034</v>
      </c>
    </row>
    <row r="6" spans="1:5" x14ac:dyDescent="0.25">
      <c r="A6" s="13" t="s">
        <v>2071</v>
      </c>
      <c r="B6" s="25">
        <v>6</v>
      </c>
      <c r="C6" s="25">
        <v>36</v>
      </c>
      <c r="D6" s="25">
        <v>49</v>
      </c>
      <c r="E6" s="25">
        <v>91</v>
      </c>
    </row>
    <row r="7" spans="1:5" x14ac:dyDescent="0.25">
      <c r="A7" s="13" t="s">
        <v>2072</v>
      </c>
      <c r="B7" s="25">
        <v>7</v>
      </c>
      <c r="C7" s="25">
        <v>28</v>
      </c>
      <c r="D7" s="25">
        <v>44</v>
      </c>
      <c r="E7" s="25">
        <v>79</v>
      </c>
    </row>
    <row r="8" spans="1:5" x14ac:dyDescent="0.25">
      <c r="A8" s="13" t="s">
        <v>2073</v>
      </c>
      <c r="B8" s="25">
        <v>4</v>
      </c>
      <c r="C8" s="25">
        <v>33</v>
      </c>
      <c r="D8" s="25">
        <v>49</v>
      </c>
      <c r="E8" s="25">
        <v>86</v>
      </c>
    </row>
    <row r="9" spans="1:5" x14ac:dyDescent="0.25">
      <c r="A9" s="13" t="s">
        <v>2074</v>
      </c>
      <c r="B9" s="25">
        <v>1</v>
      </c>
      <c r="C9" s="25">
        <v>30</v>
      </c>
      <c r="D9" s="25">
        <v>46</v>
      </c>
      <c r="E9" s="25">
        <v>77</v>
      </c>
    </row>
    <row r="10" spans="1:5" x14ac:dyDescent="0.25">
      <c r="A10" s="13" t="s">
        <v>2075</v>
      </c>
      <c r="B10" s="25">
        <v>3</v>
      </c>
      <c r="C10" s="25">
        <v>35</v>
      </c>
      <c r="D10" s="25">
        <v>46</v>
      </c>
      <c r="E10" s="25">
        <v>84</v>
      </c>
    </row>
    <row r="11" spans="1:5" x14ac:dyDescent="0.25">
      <c r="A11" s="13" t="s">
        <v>2076</v>
      </c>
      <c r="B11" s="25">
        <v>3</v>
      </c>
      <c r="C11" s="25">
        <v>28</v>
      </c>
      <c r="D11" s="25">
        <v>55</v>
      </c>
      <c r="E11" s="25">
        <v>86</v>
      </c>
    </row>
    <row r="12" spans="1:5" x14ac:dyDescent="0.25">
      <c r="A12" s="13" t="s">
        <v>2077</v>
      </c>
      <c r="B12" s="25">
        <v>4</v>
      </c>
      <c r="C12" s="25">
        <v>31</v>
      </c>
      <c r="D12" s="25">
        <v>58</v>
      </c>
      <c r="E12" s="25">
        <v>93</v>
      </c>
    </row>
    <row r="13" spans="1:5" x14ac:dyDescent="0.25">
      <c r="A13" s="13" t="s">
        <v>2078</v>
      </c>
      <c r="B13" s="25">
        <v>8</v>
      </c>
      <c r="C13" s="25">
        <v>35</v>
      </c>
      <c r="D13" s="25">
        <v>41</v>
      </c>
      <c r="E13" s="25">
        <v>84</v>
      </c>
    </row>
    <row r="14" spans="1:5" x14ac:dyDescent="0.25">
      <c r="A14" s="13" t="s">
        <v>2079</v>
      </c>
      <c r="B14" s="25">
        <v>5</v>
      </c>
      <c r="C14" s="25">
        <v>23</v>
      </c>
      <c r="D14" s="25">
        <v>45</v>
      </c>
      <c r="E14" s="25">
        <v>73</v>
      </c>
    </row>
    <row r="15" spans="1:5" x14ac:dyDescent="0.25">
      <c r="A15" s="13" t="s">
        <v>2080</v>
      </c>
      <c r="B15" s="25">
        <v>6</v>
      </c>
      <c r="C15" s="25">
        <v>26</v>
      </c>
      <c r="D15" s="25">
        <v>45</v>
      </c>
      <c r="E15" s="25">
        <v>77</v>
      </c>
    </row>
    <row r="16" spans="1:5" x14ac:dyDescent="0.25">
      <c r="A16" s="13" t="s">
        <v>2081</v>
      </c>
      <c r="B16" s="25">
        <v>3</v>
      </c>
      <c r="C16" s="25">
        <v>27</v>
      </c>
      <c r="D16" s="25">
        <v>45</v>
      </c>
      <c r="E16" s="25">
        <v>75</v>
      </c>
    </row>
    <row r="17" spans="1:5" x14ac:dyDescent="0.25">
      <c r="A17" s="13" t="s">
        <v>2082</v>
      </c>
      <c r="B17" s="25">
        <v>7</v>
      </c>
      <c r="C17" s="25">
        <v>32</v>
      </c>
      <c r="D17" s="25">
        <v>42</v>
      </c>
      <c r="E17" s="25">
        <v>81</v>
      </c>
    </row>
    <row r="18" spans="1:5" x14ac:dyDescent="0.25">
      <c r="A18" s="13" t="s">
        <v>2034</v>
      </c>
      <c r="B18" s="25">
        <v>57</v>
      </c>
      <c r="C18" s="25">
        <v>364</v>
      </c>
      <c r="D18" s="25">
        <v>565</v>
      </c>
      <c r="E18" s="2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5BFF-4FD2-0149-86C2-16F53F3DF851}">
  <sheetPr codeName="Sheet5"/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44.33203125" customWidth="1"/>
    <col min="2" max="2" width="51.33203125" customWidth="1"/>
  </cols>
  <sheetData>
    <row r="1" spans="1:2" x14ac:dyDescent="0.2">
      <c r="A1" s="17" t="s">
        <v>2089</v>
      </c>
      <c r="B1" s="17" t="s">
        <v>2090</v>
      </c>
    </row>
    <row r="2" spans="1:2" ht="190" customHeight="1" x14ac:dyDescent="0.2">
      <c r="A2" s="18" t="s">
        <v>2086</v>
      </c>
      <c r="B2" s="19" t="s">
        <v>2125</v>
      </c>
    </row>
    <row r="3" spans="1:2" ht="46" customHeight="1" x14ac:dyDescent="0.2">
      <c r="A3" s="15" t="s">
        <v>2087</v>
      </c>
      <c r="B3" s="14" t="s">
        <v>2091</v>
      </c>
    </row>
    <row r="4" spans="1:2" ht="68" x14ac:dyDescent="0.2">
      <c r="A4" s="15" t="s">
        <v>2088</v>
      </c>
      <c r="B4" s="14" t="s">
        <v>2092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1BBC-D1C0-4843-B302-134642992299}">
  <sheetPr codeName="Sheet7"/>
  <dimension ref="A1:H13"/>
  <sheetViews>
    <sheetView zoomScale="102" zoomScaleNormal="102" workbookViewId="0">
      <selection activeCell="E9" sqref="E9"/>
    </sheetView>
  </sheetViews>
  <sheetFormatPr baseColWidth="10" defaultColWidth="8.83203125" defaultRowHeight="16" x14ac:dyDescent="0.2"/>
  <cols>
    <col min="1" max="1" width="26.6640625" customWidth="1"/>
    <col min="2" max="2" width="16.83203125" customWidth="1"/>
    <col min="3" max="3" width="15.6640625" customWidth="1"/>
    <col min="4" max="4" width="15.83203125" customWidth="1"/>
    <col min="5" max="5" width="12.1640625" customWidth="1"/>
    <col min="6" max="6" width="18.83203125" customWidth="1"/>
    <col min="7" max="7" width="15.6640625" customWidth="1"/>
    <col min="8" max="8" width="20" customWidth="1"/>
  </cols>
  <sheetData>
    <row r="1" spans="1:8" x14ac:dyDescent="0.2">
      <c r="A1" s="17" t="s">
        <v>2093</v>
      </c>
      <c r="B1" s="17" t="s">
        <v>2094</v>
      </c>
      <c r="C1" s="17" t="s">
        <v>2095</v>
      </c>
      <c r="D1" s="17" t="s">
        <v>2096</v>
      </c>
      <c r="E1" s="17" t="s">
        <v>2097</v>
      </c>
      <c r="F1" s="17" t="s">
        <v>2101</v>
      </c>
      <c r="G1" s="17" t="s">
        <v>2098</v>
      </c>
      <c r="H1" s="17" t="s">
        <v>2102</v>
      </c>
    </row>
    <row r="2" spans="1:8" x14ac:dyDescent="0.2">
      <c r="A2" s="16" t="s">
        <v>2103</v>
      </c>
      <c r="B2" s="16">
        <v>30</v>
      </c>
      <c r="C2" s="16">
        <v>20</v>
      </c>
      <c r="D2" s="16">
        <v>1</v>
      </c>
      <c r="E2" s="16">
        <f>(B2+C2+D2)</f>
        <v>51</v>
      </c>
      <c r="F2" s="21">
        <f>(B2/E2)</f>
        <v>0.58823529411764708</v>
      </c>
      <c r="G2" s="21">
        <f>(C2/E2)</f>
        <v>0.39215686274509803</v>
      </c>
      <c r="H2" s="21">
        <f>(D2/E2)</f>
        <v>1.9607843137254902E-2</v>
      </c>
    </row>
    <row r="3" spans="1:8" x14ac:dyDescent="0.2">
      <c r="A3" s="16" t="s">
        <v>2099</v>
      </c>
      <c r="B3" s="16">
        <v>191</v>
      </c>
      <c r="C3" s="16">
        <v>38</v>
      </c>
      <c r="D3" s="16">
        <v>2</v>
      </c>
      <c r="E3" s="16">
        <f t="shared" ref="E3:E13" si="0">(B3+C3+D3)</f>
        <v>231</v>
      </c>
      <c r="F3" s="21">
        <f t="shared" ref="F3:F13" si="1">(B3/E3)</f>
        <v>0.82683982683982682</v>
      </c>
      <c r="G3" s="21">
        <f t="shared" ref="G3:G13" si="2">(C3/E3)</f>
        <v>0.16450216450216451</v>
      </c>
      <c r="H3" s="21">
        <f t="shared" ref="H3:H13" si="3">(D3/E3)</f>
        <v>8.658008658008658E-3</v>
      </c>
    </row>
    <row r="4" spans="1:8" x14ac:dyDescent="0.2">
      <c r="A4" s="16" t="s">
        <v>2100</v>
      </c>
      <c r="B4" s="16">
        <v>164</v>
      </c>
      <c r="C4" s="16">
        <v>126</v>
      </c>
      <c r="D4" s="16">
        <v>25</v>
      </c>
      <c r="E4" s="16">
        <f t="shared" si="0"/>
        <v>315</v>
      </c>
      <c r="F4" s="21">
        <f t="shared" si="1"/>
        <v>0.52063492063492067</v>
      </c>
      <c r="G4" s="21">
        <f t="shared" si="2"/>
        <v>0.4</v>
      </c>
      <c r="H4" s="21">
        <f t="shared" si="3"/>
        <v>7.9365079365079361E-2</v>
      </c>
    </row>
    <row r="5" spans="1:8" x14ac:dyDescent="0.2">
      <c r="A5" s="16" t="s">
        <v>2104</v>
      </c>
      <c r="B5" s="16">
        <v>4</v>
      </c>
      <c r="C5" s="16">
        <v>5</v>
      </c>
      <c r="D5" s="16">
        <v>0</v>
      </c>
      <c r="E5" s="16">
        <f t="shared" si="0"/>
        <v>9</v>
      </c>
      <c r="F5" s="21">
        <f t="shared" si="1"/>
        <v>0.44444444444444442</v>
      </c>
      <c r="G5" s="21">
        <f t="shared" si="2"/>
        <v>0.55555555555555558</v>
      </c>
      <c r="H5" s="21">
        <f t="shared" si="3"/>
        <v>0</v>
      </c>
    </row>
    <row r="6" spans="1:8" x14ac:dyDescent="0.2">
      <c r="A6" s="16" t="s">
        <v>2105</v>
      </c>
      <c r="B6" s="16">
        <v>10</v>
      </c>
      <c r="C6" s="16">
        <v>0</v>
      </c>
      <c r="D6" s="16">
        <v>0</v>
      </c>
      <c r="E6" s="16">
        <f t="shared" si="0"/>
        <v>10</v>
      </c>
      <c r="F6" s="21">
        <f t="shared" si="1"/>
        <v>1</v>
      </c>
      <c r="G6" s="21">
        <f t="shared" si="2"/>
        <v>0</v>
      </c>
      <c r="H6" s="21">
        <f t="shared" si="3"/>
        <v>0</v>
      </c>
    </row>
    <row r="7" spans="1:8" x14ac:dyDescent="0.2">
      <c r="A7" s="16" t="s">
        <v>2106</v>
      </c>
      <c r="B7" s="16">
        <v>7</v>
      </c>
      <c r="C7" s="16">
        <v>0</v>
      </c>
      <c r="D7" s="16">
        <v>0</v>
      </c>
      <c r="E7" s="16">
        <f t="shared" si="0"/>
        <v>7</v>
      </c>
      <c r="F7" s="21">
        <f>(B7/E7)</f>
        <v>1</v>
      </c>
      <c r="G7" s="21">
        <f t="shared" si="2"/>
        <v>0</v>
      </c>
      <c r="H7" s="21">
        <f t="shared" si="3"/>
        <v>0</v>
      </c>
    </row>
    <row r="8" spans="1:8" x14ac:dyDescent="0.2">
      <c r="A8" s="16" t="s">
        <v>2107</v>
      </c>
      <c r="B8" s="16">
        <v>11</v>
      </c>
      <c r="C8" s="16">
        <v>3</v>
      </c>
      <c r="D8" s="16">
        <v>0</v>
      </c>
      <c r="E8" s="16">
        <f t="shared" si="0"/>
        <v>14</v>
      </c>
      <c r="F8" s="21">
        <f t="shared" si="1"/>
        <v>0.7857142857142857</v>
      </c>
      <c r="G8" s="21">
        <f t="shared" si="2"/>
        <v>0.21428571428571427</v>
      </c>
      <c r="H8" s="21">
        <f t="shared" si="3"/>
        <v>0</v>
      </c>
    </row>
    <row r="9" spans="1:8" x14ac:dyDescent="0.2">
      <c r="A9" s="16" t="s">
        <v>2108</v>
      </c>
      <c r="B9" s="16">
        <v>7</v>
      </c>
      <c r="C9" s="16">
        <v>0</v>
      </c>
      <c r="D9" s="16">
        <v>0</v>
      </c>
      <c r="E9" s="16">
        <f t="shared" si="0"/>
        <v>7</v>
      </c>
      <c r="F9" s="21">
        <f t="shared" si="1"/>
        <v>1</v>
      </c>
      <c r="G9" s="21">
        <f t="shared" si="2"/>
        <v>0</v>
      </c>
      <c r="H9" s="21">
        <f t="shared" si="3"/>
        <v>0</v>
      </c>
    </row>
    <row r="10" spans="1:8" x14ac:dyDescent="0.2">
      <c r="A10" s="16" t="s">
        <v>2109</v>
      </c>
      <c r="B10" s="16">
        <v>8</v>
      </c>
      <c r="C10" s="16">
        <v>3</v>
      </c>
      <c r="D10" s="16">
        <v>1</v>
      </c>
      <c r="E10" s="16">
        <f t="shared" si="0"/>
        <v>12</v>
      </c>
      <c r="F10" s="21">
        <f t="shared" si="1"/>
        <v>0.66666666666666663</v>
      </c>
      <c r="G10" s="21">
        <f t="shared" si="2"/>
        <v>0.25</v>
      </c>
      <c r="H10" s="21">
        <f t="shared" si="3"/>
        <v>8.3333333333333329E-2</v>
      </c>
    </row>
    <row r="11" spans="1:8" x14ac:dyDescent="0.2">
      <c r="A11" s="16" t="s">
        <v>2110</v>
      </c>
      <c r="B11" s="16">
        <v>11</v>
      </c>
      <c r="C11" s="16">
        <v>3</v>
      </c>
      <c r="D11" s="16">
        <v>0</v>
      </c>
      <c r="E11" s="16">
        <f t="shared" si="0"/>
        <v>14</v>
      </c>
      <c r="F11" s="21">
        <f t="shared" si="1"/>
        <v>0.7857142857142857</v>
      </c>
      <c r="G11" s="21">
        <f t="shared" si="2"/>
        <v>0.21428571428571427</v>
      </c>
      <c r="H11" s="21">
        <f t="shared" si="3"/>
        <v>0</v>
      </c>
    </row>
    <row r="12" spans="1:8" x14ac:dyDescent="0.2">
      <c r="A12" s="16" t="s">
        <v>2111</v>
      </c>
      <c r="B12" s="16">
        <v>8</v>
      </c>
      <c r="C12" s="16">
        <v>3</v>
      </c>
      <c r="D12" s="16">
        <v>0</v>
      </c>
      <c r="E12" s="16">
        <f t="shared" si="0"/>
        <v>11</v>
      </c>
      <c r="F12" s="21">
        <f t="shared" si="1"/>
        <v>0.72727272727272729</v>
      </c>
      <c r="G12" s="21">
        <f t="shared" si="2"/>
        <v>0.27272727272727271</v>
      </c>
      <c r="H12" s="21">
        <f t="shared" si="3"/>
        <v>0</v>
      </c>
    </row>
    <row r="13" spans="1:8" x14ac:dyDescent="0.2">
      <c r="A13" s="16" t="s">
        <v>2112</v>
      </c>
      <c r="B13" s="16">
        <v>114</v>
      </c>
      <c r="C13" s="16">
        <v>163</v>
      </c>
      <c r="D13" s="16">
        <v>28</v>
      </c>
      <c r="E13" s="16">
        <f t="shared" si="0"/>
        <v>305</v>
      </c>
      <c r="F13" s="21">
        <f t="shared" si="1"/>
        <v>0.3737704918032787</v>
      </c>
      <c r="G13" s="21">
        <f t="shared" si="2"/>
        <v>0.53442622950819674</v>
      </c>
      <c r="H13" s="2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F7E4-05E2-F54E-86B9-008DAFE019B5}">
  <dimension ref="A1:J566"/>
  <sheetViews>
    <sheetView tabSelected="1" workbookViewId="0">
      <selection activeCell="G12" sqref="G12"/>
    </sheetView>
  </sheetViews>
  <sheetFormatPr baseColWidth="10" defaultRowHeight="16" x14ac:dyDescent="0.2"/>
  <cols>
    <col min="1" max="2" width="26.1640625" customWidth="1"/>
    <col min="3" max="3" width="16.33203125" customWidth="1"/>
    <col min="4" max="4" width="21.5" customWidth="1"/>
    <col min="5" max="5" width="26.33203125" customWidth="1"/>
    <col min="7" max="8" width="18.1640625" customWidth="1"/>
    <col min="9" max="9" width="18.5" customWidth="1"/>
    <col min="10" max="10" width="17.6640625" customWidth="1"/>
  </cols>
  <sheetData>
    <row r="1" spans="1:10" ht="17" thickBot="1" x14ac:dyDescent="0.25">
      <c r="A1" s="20" t="s">
        <v>2113</v>
      </c>
      <c r="B1" s="20" t="s">
        <v>2114</v>
      </c>
      <c r="C1" s="1"/>
      <c r="D1" s="22" t="s">
        <v>2113</v>
      </c>
      <c r="E1" s="20" t="s">
        <v>2115</v>
      </c>
    </row>
    <row r="2" spans="1:10" ht="17" thickBot="1" x14ac:dyDescent="0.25">
      <c r="A2" t="s">
        <v>20</v>
      </c>
      <c r="B2">
        <v>158</v>
      </c>
      <c r="D2" t="s">
        <v>14</v>
      </c>
      <c r="E2">
        <v>0</v>
      </c>
      <c r="G2" s="23" t="s">
        <v>2116</v>
      </c>
      <c r="I2" s="23" t="s">
        <v>2117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G3" s="24" t="s">
        <v>2118</v>
      </c>
      <c r="H3" s="20">
        <f>AVERAGE(B2:B566)</f>
        <v>851.14690265486729</v>
      </c>
      <c r="I3" s="24" t="s">
        <v>2118</v>
      </c>
      <c r="J3" s="20">
        <f>AVERAGE(E2:E365)</f>
        <v>585.61538461538464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G4" s="20" t="s">
        <v>2119</v>
      </c>
      <c r="H4" s="20">
        <f>MEDIAN(B2:B566)</f>
        <v>201</v>
      </c>
      <c r="I4" s="20" t="s">
        <v>2119</v>
      </c>
      <c r="J4" s="20">
        <f>MEDIAN(E2:E365)</f>
        <v>114.5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G5" s="20" t="s">
        <v>2120</v>
      </c>
      <c r="H5" s="20">
        <f>MIN(B2:B566)</f>
        <v>16</v>
      </c>
      <c r="I5" s="20" t="s">
        <v>2120</v>
      </c>
      <c r="J5" s="20">
        <f>MIN(E2:E365)</f>
        <v>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G6" s="20" t="s">
        <v>2121</v>
      </c>
      <c r="H6" s="20">
        <f>MAX(B2:B566)</f>
        <v>7295</v>
      </c>
      <c r="I6" s="20" t="s">
        <v>2121</v>
      </c>
      <c r="J6" s="20">
        <f>MAX(E2:E365)</f>
        <v>6080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G7" s="20" t="s">
        <v>2122</v>
      </c>
      <c r="H7" s="20">
        <f>_xlfn.VAR.S(B2:B566)</f>
        <v>1606216.5936295739</v>
      </c>
      <c r="I7" s="20" t="s">
        <v>2122</v>
      </c>
      <c r="J7" s="20">
        <f>_xlfn.VAR.S(E2:E365)</f>
        <v>924113.45496927318</v>
      </c>
    </row>
    <row r="8" spans="1:10" x14ac:dyDescent="0.2">
      <c r="A8" t="s">
        <v>20</v>
      </c>
      <c r="B8">
        <v>100</v>
      </c>
      <c r="D8" t="s">
        <v>14</v>
      </c>
      <c r="E8">
        <v>55</v>
      </c>
      <c r="G8" s="20" t="s">
        <v>2123</v>
      </c>
      <c r="H8" s="20">
        <f>_xlfn.STDEV.S(B2:B566)</f>
        <v>1267.366006183523</v>
      </c>
      <c r="I8" s="20" t="s">
        <v>2123</v>
      </c>
      <c r="J8" s="20">
        <f>_xlfn.STDEV.S(E2:E365)</f>
        <v>961.30819978260524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  <c r="G11" t="s">
        <v>2124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A2:E945">
    <sortCondition ref="C2:C945"/>
  </sortState>
  <conditionalFormatting sqref="C1:D1 D2:D365 A2:A567 C366:D379 C946:D1048576">
    <cfRule type="containsText" dxfId="3" priority="1" stopIfTrue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Catergory</vt:lpstr>
      <vt:lpstr>Sub-Category</vt:lpstr>
      <vt:lpstr>Overall Visual</vt:lpstr>
      <vt:lpstr>Questions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lena Hammoud</cp:lastModifiedBy>
  <dcterms:created xsi:type="dcterms:W3CDTF">2021-09-29T18:52:28Z</dcterms:created>
  <dcterms:modified xsi:type="dcterms:W3CDTF">2023-05-05T02:01:57Z</dcterms:modified>
</cp:coreProperties>
</file>