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005" yWindow="0" windowWidth="19440" windowHeight="12240" tabRatio="500" activeTab="3"/>
  </bookViews>
  <sheets>
    <sheet name="Infants, cllinical" sheetId="4" r:id="rId1"/>
    <sheet name="Infants, clinical lab" sheetId="5" r:id="rId2"/>
    <sheet name="Older, clinical" sheetId="6" r:id="rId3"/>
    <sheet name="Older, clinical lab" sheetId="7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D11" i="4"/>
  <c r="D10" i="4"/>
  <c r="D15" i="6"/>
  <c r="D12" i="7"/>
  <c r="D14" i="6"/>
  <c r="D13" i="6"/>
  <c r="G3" i="4"/>
  <c r="F5" i="4"/>
  <c r="F6" i="4"/>
  <c r="F9" i="4"/>
  <c r="D9" i="4"/>
  <c r="D8" i="4"/>
  <c r="F8" i="4"/>
  <c r="D7" i="4"/>
  <c r="F7" i="4"/>
  <c r="D6" i="4"/>
  <c r="D5" i="4"/>
  <c r="D4" i="4"/>
  <c r="F4" i="4"/>
  <c r="D3" i="4"/>
  <c r="F3" i="4"/>
  <c r="D2" i="4"/>
  <c r="F2" i="4"/>
  <c r="H2" i="4"/>
  <c r="H3" i="5"/>
  <c r="H4" i="5"/>
  <c r="G4" i="5"/>
  <c r="G5" i="5"/>
  <c r="G6" i="5"/>
  <c r="H6" i="5"/>
  <c r="G7" i="5"/>
  <c r="H7" i="5"/>
  <c r="G3" i="5"/>
  <c r="F4" i="5"/>
  <c r="F8" i="5"/>
  <c r="F12" i="5"/>
  <c r="F2" i="5"/>
  <c r="D12" i="5"/>
  <c r="D11" i="5"/>
  <c r="F11" i="5"/>
  <c r="D10" i="5"/>
  <c r="F10" i="5"/>
  <c r="D9" i="5"/>
  <c r="F9" i="5"/>
  <c r="D8" i="5"/>
  <c r="D7" i="5"/>
  <c r="F7" i="5"/>
  <c r="D6" i="5"/>
  <c r="F6" i="5"/>
  <c r="D5" i="5"/>
  <c r="F5" i="5"/>
  <c r="D4" i="5"/>
  <c r="D3" i="5"/>
  <c r="F3" i="5"/>
  <c r="D2" i="5"/>
  <c r="H2" i="5"/>
  <c r="H3" i="6"/>
  <c r="H2" i="6"/>
  <c r="G4" i="6"/>
  <c r="G3" i="6"/>
  <c r="F4" i="6"/>
  <c r="F5" i="6"/>
  <c r="F8" i="6"/>
  <c r="F9" i="6"/>
  <c r="D12" i="6"/>
  <c r="F12" i="6"/>
  <c r="D11" i="6"/>
  <c r="F11" i="6"/>
  <c r="D10" i="6"/>
  <c r="F10" i="6"/>
  <c r="D9" i="6"/>
  <c r="D8" i="6"/>
  <c r="D7" i="6"/>
  <c r="F7" i="6"/>
  <c r="D6" i="6"/>
  <c r="F6" i="6"/>
  <c r="D5" i="6"/>
  <c r="D4" i="6"/>
  <c r="D3" i="6"/>
  <c r="F3" i="6"/>
  <c r="D2" i="6"/>
  <c r="F2" i="6"/>
  <c r="H3" i="7"/>
  <c r="G4" i="7"/>
  <c r="G3" i="7"/>
  <c r="D11" i="7"/>
  <c r="D10" i="7"/>
  <c r="F8" i="7"/>
  <c r="D9" i="7"/>
  <c r="F9" i="7"/>
  <c r="D8" i="7"/>
  <c r="D7" i="7"/>
  <c r="F7" i="7"/>
  <c r="D6" i="7"/>
  <c r="F6" i="7"/>
  <c r="D5" i="7"/>
  <c r="F5" i="7"/>
  <c r="D4" i="7"/>
  <c r="F4" i="7"/>
  <c r="D3" i="7"/>
  <c r="F3" i="7"/>
  <c r="D2" i="7"/>
  <c r="F2" i="7"/>
  <c r="H2" i="7"/>
  <c r="H4" i="6"/>
  <c r="G5" i="6"/>
  <c r="G8" i="5"/>
  <c r="H5" i="5"/>
  <c r="H3" i="4"/>
  <c r="G4" i="4"/>
  <c r="H4" i="7"/>
  <c r="G5" i="7"/>
  <c r="G9" i="5"/>
  <c r="H8" i="5"/>
  <c r="H4" i="4"/>
  <c r="G5" i="4"/>
  <c r="G6" i="6"/>
  <c r="H5" i="6"/>
  <c r="H5" i="7"/>
  <c r="G6" i="7"/>
  <c r="G7" i="6"/>
  <c r="H6" i="6"/>
  <c r="H6" i="7"/>
  <c r="G7" i="7"/>
  <c r="H5" i="4"/>
  <c r="G6" i="4"/>
  <c r="G10" i="5"/>
  <c r="H9" i="5"/>
  <c r="H7" i="7"/>
  <c r="G8" i="7"/>
  <c r="H10" i="5"/>
  <c r="G11" i="5"/>
  <c r="H6" i="4"/>
  <c r="G7" i="4"/>
  <c r="H7" i="6"/>
  <c r="G8" i="6"/>
  <c r="H8" i="6"/>
  <c r="G9" i="6"/>
  <c r="H11" i="5"/>
  <c r="G12" i="5"/>
  <c r="H7" i="4"/>
  <c r="G8" i="4"/>
  <c r="H8" i="7"/>
  <c r="G9" i="7"/>
  <c r="H9" i="7"/>
  <c r="G10" i="7"/>
  <c r="G13" i="5"/>
  <c r="H12" i="5"/>
  <c r="H8" i="4"/>
  <c r="G9" i="4"/>
  <c r="G10" i="6"/>
  <c r="H9" i="6"/>
  <c r="G11" i="6"/>
  <c r="H10" i="6"/>
  <c r="G14" i="5"/>
  <c r="H13" i="5"/>
  <c r="H9" i="4"/>
  <c r="G10" i="4"/>
  <c r="H10" i="7"/>
  <c r="G11" i="7"/>
  <c r="G12" i="7"/>
  <c r="H11" i="7"/>
  <c r="H14" i="5"/>
  <c r="G15" i="5"/>
  <c r="H10" i="4"/>
  <c r="G11" i="4"/>
  <c r="H11" i="6"/>
  <c r="G12" i="6"/>
  <c r="H12" i="6"/>
  <c r="G13" i="6"/>
  <c r="H15" i="5"/>
  <c r="G16" i="5"/>
  <c r="H11" i="4"/>
  <c r="G12" i="4"/>
  <c r="H12" i="7"/>
  <c r="G13" i="7"/>
  <c r="H13" i="7"/>
  <c r="G14" i="7"/>
  <c r="G17" i="5"/>
  <c r="H16" i="5"/>
  <c r="H12" i="4"/>
  <c r="G13" i="4"/>
  <c r="H13" i="6"/>
  <c r="G14" i="6"/>
  <c r="G18" i="5"/>
  <c r="H17" i="5"/>
  <c r="H13" i="4"/>
  <c r="G14" i="4"/>
  <c r="H14" i="7"/>
  <c r="G15" i="7"/>
  <c r="H14" i="6"/>
  <c r="G15" i="6"/>
  <c r="H15" i="7"/>
  <c r="G16" i="7"/>
  <c r="H18" i="5"/>
  <c r="G19" i="5"/>
  <c r="H15" i="6"/>
  <c r="G16" i="6"/>
  <c r="H14" i="4"/>
  <c r="G15" i="4"/>
  <c r="G17" i="6"/>
  <c r="H16" i="6"/>
  <c r="H15" i="4"/>
  <c r="G16" i="4"/>
  <c r="H19" i="5"/>
  <c r="G20" i="5"/>
  <c r="H16" i="7"/>
  <c r="G17" i="7"/>
  <c r="G21" i="5"/>
  <c r="H20" i="5"/>
  <c r="H17" i="6"/>
  <c r="G18" i="6"/>
  <c r="H17" i="7"/>
  <c r="G18" i="7"/>
  <c r="H16" i="4"/>
  <c r="G17" i="4"/>
  <c r="G19" i="7"/>
  <c r="H18" i="7"/>
  <c r="H17" i="4"/>
  <c r="G18" i="4"/>
  <c r="H18" i="4"/>
  <c r="H18" i="6"/>
  <c r="G19" i="6"/>
  <c r="G22" i="5"/>
  <c r="H21" i="5"/>
  <c r="H22" i="5"/>
  <c r="G23" i="5"/>
  <c r="G20" i="6"/>
  <c r="H19" i="6"/>
  <c r="H19" i="7"/>
  <c r="G20" i="7"/>
  <c r="G21" i="6"/>
  <c r="H20" i="6"/>
  <c r="H23" i="5"/>
  <c r="G24" i="5"/>
  <c r="H24" i="5"/>
  <c r="H20" i="7"/>
  <c r="G21" i="7"/>
  <c r="G22" i="7"/>
  <c r="H22" i="7"/>
  <c r="H21" i="7"/>
  <c r="H21" i="6"/>
  <c r="G22" i="6"/>
  <c r="H22" i="6"/>
  <c r="G23" i="6"/>
  <c r="G24" i="6"/>
  <c r="H23" i="6"/>
  <c r="G25" i="6"/>
  <c r="H24" i="6"/>
  <c r="H25" i="6"/>
  <c r="G26" i="6"/>
  <c r="H26" i="6"/>
  <c r="G27" i="6"/>
  <c r="G28" i="6"/>
  <c r="H28" i="6"/>
  <c r="H27" i="6"/>
</calcChain>
</file>

<file path=xl/sharedStrings.xml><?xml version="1.0" encoding="utf-8"?>
<sst xmlns="http://schemas.openxmlformats.org/spreadsheetml/2006/main" count="40" uniqueCount="4">
  <si>
    <t>Score</t>
  </si>
  <si>
    <t>Probability of Death</t>
  </si>
  <si>
    <t>Residual</t>
  </si>
  <si>
    <t>Predicted Probability of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</si>
</sst>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Font="1"/>
    <xf numFmtId="0" fontId="4" fillId="0" borderId="0" xfId="0" applyFont="1"/>
    <xf numFmtId="0" fontId="0" fillId="0" borderId="0" xfId="0" applyNumberFormat="1"/>
    <xf numFmtId="165" fontId="1" fillId="0" borderId="0" xfId="99" applyNumberFormat="1" applyFont="1"/>
    <xf numFmtId="0" fontId="0" fillId="0" borderId="0" xfId="99" applyNumberFormat="1" applyFont="1"/>
  </cellXfs>
  <cellStyles count="100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Normal" xfId="0" builtinId="0"/>
    <cellStyle name="Porcentagem" xfId="99" builtinId="5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'Infants, cllinical'!$B$1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'Infants, cllinical'!$A$2:$A$9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'Infants, cllinical'!$B$2:$B$9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1.2E-2</c:v>
                </c:pt>
                <c:pt idx="2">
                  <c:v>2.5999999999999999E-2</c:v>
                </c:pt>
                <c:pt idx="3">
                  <c:v>5.8999999999999997E-2</c:v>
                </c:pt>
                <c:pt idx="4">
                  <c:v>0.127</c:v>
                </c:pt>
                <c:pt idx="5">
                  <c:v>0.251</c:v>
                </c:pt>
                <c:pt idx="6">
                  <c:v>0.435</c:v>
                </c:pt>
                <c:pt idx="7">
                  <c:v>0.80400000000000005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9024"/>
        <c:axId val="176935680"/>
      </c:scatterChart>
      <c:valAx>
        <c:axId val="17692902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935680"/>
        <c:crosses val="autoZero"/>
        <c:crossBetween val="midCat"/>
      </c:valAx>
      <c:valAx>
        <c:axId val="176935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alpha val="43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death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929024"/>
        <c:crosses val="autoZero"/>
        <c:crossBetween val="midCat"/>
      </c:valAx>
      <c:spPr>
        <a:noFill/>
        <a:ln>
          <a:solidFill>
            <a:schemeClr val="tx1">
              <a:alpha val="97000"/>
            </a:schemeClr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'Older, clinical'!$B$1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'Older, clinical'!$A$2:$A$12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</c:numCache>
            </c:numRef>
          </c:xVal>
          <c:yVal>
            <c:numRef>
              <c:f>'Older, clinical'!$B$2:$B$12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7.0000000000000001E-3</c:v>
                </c:pt>
                <c:pt idx="2">
                  <c:v>1.6E-2</c:v>
                </c:pt>
                <c:pt idx="3">
                  <c:v>3.5999999999999997E-2</c:v>
                </c:pt>
                <c:pt idx="4">
                  <c:v>7.5999999999999998E-2</c:v>
                </c:pt>
                <c:pt idx="5">
                  <c:v>0.154</c:v>
                </c:pt>
                <c:pt idx="6">
                  <c:v>0.28799999999999998</c:v>
                </c:pt>
                <c:pt idx="7">
                  <c:v>0.47399999999999998</c:v>
                </c:pt>
                <c:pt idx="8">
                  <c:v>0.66700000000000004</c:v>
                </c:pt>
                <c:pt idx="9">
                  <c:v>0.81599999999999995</c:v>
                </c:pt>
                <c:pt idx="10">
                  <c:v>0.95599999999999996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7472"/>
        <c:axId val="180939776"/>
      </c:scatterChart>
      <c:valAx>
        <c:axId val="180937472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39776"/>
        <c:crosses val="autoZero"/>
        <c:crossBetween val="midCat"/>
        <c:majorUnit val="1"/>
      </c:valAx>
      <c:valAx>
        <c:axId val="180939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death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3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277394096688"/>
          <c:y val="0.241504322449204"/>
          <c:w val="0.84716491444156095"/>
          <c:h val="0.596572875942955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'Older, clinical'!$F$1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'Older, clinical'!$E$2:$E$12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</c:numCache>
            </c:numRef>
          </c:xVal>
          <c:yVal>
            <c:numRef>
              <c:f>'Older, clinical'!$F$2:$F$12</c:f>
              <c:numCache>
                <c:formatCode>General</c:formatCode>
                <c:ptCount val="11"/>
                <c:pt idx="0">
                  <c:v>-3.3838507075912997E-4</c:v>
                </c:pt>
                <c:pt idx="1">
                  <c:v>-3.9402545965528356E-4</c:v>
                </c:pt>
                <c:pt idx="2">
                  <c:v>-2.9604514175772881E-4</c:v>
                </c:pt>
                <c:pt idx="3">
                  <c:v>4.6830575487129961E-4</c:v>
                </c:pt>
                <c:pt idx="4">
                  <c:v>2.7628133510047836E-4</c:v>
                </c:pt>
                <c:pt idx="5">
                  <c:v>-1.0928191543102539E-4</c:v>
                </c:pt>
                <c:pt idx="6">
                  <c:v>-3.0557059008312626E-4</c:v>
                </c:pt>
                <c:pt idx="7">
                  <c:v>1.5842981855224147E-4</c:v>
                </c:pt>
                <c:pt idx="8">
                  <c:v>2.0605805861295678E-4</c:v>
                </c:pt>
                <c:pt idx="9">
                  <c:v>-2.5419364316991988E-4</c:v>
                </c:pt>
                <c:pt idx="10">
                  <c:v>4.8254110849402565E-2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2064"/>
        <c:axId val="181003776"/>
      </c:scatterChart>
      <c:valAx>
        <c:axId val="180952064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03776"/>
        <c:crosses val="autoZero"/>
        <c:crossBetween val="midCat"/>
        <c:majorUnit val="1"/>
      </c:valAx>
      <c:valAx>
        <c:axId val="1810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5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X REAL PROBABILITY OF DEATH</a:t>
            </a:r>
          </a:p>
        </c:rich>
      </c:tx>
      <c:layout>
        <c:manualLayout>
          <c:xMode val="edge"/>
          <c:yMode val="edge"/>
          <c:x val="2.5662959794696301E-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'Older, clinical'!$J$1</c:f>
              <c:strCache>
                <c:ptCount val="1"/>
                <c:pt idx="0">
                  <c:v>Predicted Probability of Death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dPt>
            <c:idx val="17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</c:dPt>
          <c:xVal>
            <c:numRef>
              <c:f>'Older, clinical'!$G$2:$G$28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'Older, clinical'!$H$2:$H$28</c:f>
              <c:numCache>
                <c:formatCode>General</c:formatCode>
                <c:ptCount val="27"/>
                <c:pt idx="0">
                  <c:v>3.33838507075913E-3</c:v>
                </c:pt>
                <c:pt idx="1">
                  <c:v>4.9702994085989742E-3</c:v>
                </c:pt>
                <c:pt idx="2">
                  <c:v>7.3940254596552837E-3</c:v>
                </c:pt>
                <c:pt idx="3">
                  <c:v>1.0986602033110334E-2</c:v>
                </c:pt>
                <c:pt idx="4">
                  <c:v>1.6296045141757729E-2</c:v>
                </c:pt>
                <c:pt idx="5">
                  <c:v>2.4108763684046297E-2</c:v>
                </c:pt>
                <c:pt idx="6">
                  <c:v>3.5531694245128698E-2</c:v>
                </c:pt>
                <c:pt idx="7">
                  <c:v>5.2077860921872617E-2</c:v>
                </c:pt>
                <c:pt idx="8">
                  <c:v>7.572371866489952E-2</c:v>
                </c:pt>
                <c:pt idx="9">
                  <c:v>0.10887186618560708</c:v>
                </c:pt>
                <c:pt idx="10">
                  <c:v>0.15410928191543102</c:v>
                </c:pt>
                <c:pt idx="11">
                  <c:v>0.21363339302031426</c:v>
                </c:pt>
                <c:pt idx="12">
                  <c:v>0.2883055705900831</c:v>
                </c:pt>
                <c:pt idx="13">
                  <c:v>0.37656770092393416</c:v>
                </c:pt>
                <c:pt idx="14">
                  <c:v>0.47384157018144774</c:v>
                </c:pt>
                <c:pt idx="15">
                  <c:v>0.57311597694276606</c:v>
                </c:pt>
                <c:pt idx="16">
                  <c:v>0.66679394194138708</c:v>
                </c:pt>
                <c:pt idx="17">
                  <c:v>0.74887563242589839</c:v>
                </c:pt>
                <c:pt idx="18">
                  <c:v>0.81625419364316987</c:v>
                </c:pt>
                <c:pt idx="19">
                  <c:v>0.86866309621615456</c:v>
                </c:pt>
                <c:pt idx="20">
                  <c:v>0.9077458891505974</c:v>
                </c:pt>
                <c:pt idx="21">
                  <c:v>0.93598458106099869</c:v>
                </c:pt>
                <c:pt idx="22">
                  <c:v>0.95592553863175544</c:v>
                </c:pt>
                <c:pt idx="23">
                  <c:v>0.96978008262134041</c:v>
                </c:pt>
                <c:pt idx="24">
                  <c:v>0.97929761867317677</c:v>
                </c:pt>
                <c:pt idx="25">
                  <c:v>0.98578508585992142</c:v>
                </c:pt>
                <c:pt idx="26">
                  <c:v>0.99018372078708317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'Older, clinical'!$B$1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'Older, clinical'!$A$2:$A$12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</c:numCache>
            </c:numRef>
          </c:xVal>
          <c:yVal>
            <c:numRef>
              <c:f>'Older, clinical'!$B$2:$B$12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7.0000000000000001E-3</c:v>
                </c:pt>
                <c:pt idx="2">
                  <c:v>1.6E-2</c:v>
                </c:pt>
                <c:pt idx="3">
                  <c:v>3.5999999999999997E-2</c:v>
                </c:pt>
                <c:pt idx="4">
                  <c:v>7.5999999999999998E-2</c:v>
                </c:pt>
                <c:pt idx="5">
                  <c:v>0.154</c:v>
                </c:pt>
                <c:pt idx="6">
                  <c:v>0.28799999999999998</c:v>
                </c:pt>
                <c:pt idx="7">
                  <c:v>0.47399999999999998</c:v>
                </c:pt>
                <c:pt idx="8">
                  <c:v>0.66700000000000004</c:v>
                </c:pt>
                <c:pt idx="9">
                  <c:v>0.81599999999999995</c:v>
                </c:pt>
                <c:pt idx="10">
                  <c:v>0.95599999999999996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4912"/>
        <c:axId val="186537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'Older, clinical'!$H$1</c15:sqref>
                        </c15:formulaRef>
                      </c:ext>
                    </c:extLst>
                    <c:strCache>
                      <c:ptCount val="1"/>
                      <c:pt idx="0">
                        <c:v>Predicted Probability of Death</c:v>
                      </c:pt>
                    </c:strCache>
                  </c:strRef>
                </c:tx>
                <c:spPr>
                  <a:ln w="222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'Older, clinical'!$G$2:$G$28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'Older, clinical'!$H$2:$H$28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3.33838507075913E-3</c:v>
                      </c:pt>
                      <c:pt idx="1">
                        <c:v>4.9702994085989742E-3</c:v>
                      </c:pt>
                      <c:pt idx="2">
                        <c:v>7.3940254596552837E-3</c:v>
                      </c:pt>
                      <c:pt idx="3">
                        <c:v>1.0986602033110334E-2</c:v>
                      </c:pt>
                      <c:pt idx="4">
                        <c:v>1.6296045141757729E-2</c:v>
                      </c:pt>
                      <c:pt idx="5">
                        <c:v>2.4108763684046297E-2</c:v>
                      </c:pt>
                      <c:pt idx="6">
                        <c:v>3.5531694245128698E-2</c:v>
                      </c:pt>
                      <c:pt idx="7">
                        <c:v>5.2077860921872617E-2</c:v>
                      </c:pt>
                      <c:pt idx="8">
                        <c:v>7.572371866489952E-2</c:v>
                      </c:pt>
                      <c:pt idx="9">
                        <c:v>0.10887186618560708</c:v>
                      </c:pt>
                      <c:pt idx="10">
                        <c:v>0.15410928191543102</c:v>
                      </c:pt>
                      <c:pt idx="11">
                        <c:v>0.21363339302031426</c:v>
                      </c:pt>
                      <c:pt idx="12">
                        <c:v>0.2883055705900831</c:v>
                      </c:pt>
                      <c:pt idx="13">
                        <c:v>0.37656770092393416</c:v>
                      </c:pt>
                      <c:pt idx="14">
                        <c:v>0.47384157018144774</c:v>
                      </c:pt>
                      <c:pt idx="15">
                        <c:v>0.57311597694276606</c:v>
                      </c:pt>
                      <c:pt idx="16">
                        <c:v>0.66679394194138708</c:v>
                      </c:pt>
                      <c:pt idx="17">
                        <c:v>0.74887563242589839</c:v>
                      </c:pt>
                      <c:pt idx="18">
                        <c:v>0.81625419364316987</c:v>
                      </c:pt>
                      <c:pt idx="19">
                        <c:v>0.86866309621615456</c:v>
                      </c:pt>
                      <c:pt idx="20">
                        <c:v>0.9077458891505974</c:v>
                      </c:pt>
                      <c:pt idx="21">
                        <c:v>0.93598458106099869</c:v>
                      </c:pt>
                      <c:pt idx="22">
                        <c:v>0.95592553863175544</c:v>
                      </c:pt>
                      <c:pt idx="23">
                        <c:v>0.96978008262134041</c:v>
                      </c:pt>
                      <c:pt idx="24">
                        <c:v>0.97929761867317677</c:v>
                      </c:pt>
                      <c:pt idx="25">
                        <c:v>0.98578508585992142</c:v>
                      </c:pt>
                      <c:pt idx="26">
                        <c:v>0.99018372078708317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6534912"/>
        <c:scaling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37088"/>
        <c:crosses val="autoZero"/>
        <c:crossBetween val="midCat"/>
        <c:majorUnit val="1"/>
      </c:valAx>
      <c:valAx>
        <c:axId val="18653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'Older, clinical'!$G$2:$G$28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'Older, clinical'!$H$2:$H$28</c:f>
              <c:numCache>
                <c:formatCode>General</c:formatCode>
                <c:ptCount val="27"/>
                <c:pt idx="0">
                  <c:v>3.33838507075913E-3</c:v>
                </c:pt>
                <c:pt idx="1">
                  <c:v>4.9702994085989742E-3</c:v>
                </c:pt>
                <c:pt idx="2">
                  <c:v>7.3940254596552837E-3</c:v>
                </c:pt>
                <c:pt idx="3">
                  <c:v>1.0986602033110334E-2</c:v>
                </c:pt>
                <c:pt idx="4">
                  <c:v>1.6296045141757729E-2</c:v>
                </c:pt>
                <c:pt idx="5">
                  <c:v>2.4108763684046297E-2</c:v>
                </c:pt>
                <c:pt idx="6">
                  <c:v>3.5531694245128698E-2</c:v>
                </c:pt>
                <c:pt idx="7">
                  <c:v>5.2077860921872617E-2</c:v>
                </c:pt>
                <c:pt idx="8">
                  <c:v>7.572371866489952E-2</c:v>
                </c:pt>
                <c:pt idx="9">
                  <c:v>0.10887186618560708</c:v>
                </c:pt>
                <c:pt idx="10">
                  <c:v>0.15410928191543102</c:v>
                </c:pt>
                <c:pt idx="11">
                  <c:v>0.21363339302031426</c:v>
                </c:pt>
                <c:pt idx="12">
                  <c:v>0.2883055705900831</c:v>
                </c:pt>
                <c:pt idx="13">
                  <c:v>0.37656770092393416</c:v>
                </c:pt>
                <c:pt idx="14">
                  <c:v>0.47384157018144774</c:v>
                </c:pt>
                <c:pt idx="15">
                  <c:v>0.57311597694276606</c:v>
                </c:pt>
                <c:pt idx="16">
                  <c:v>0.66679394194138708</c:v>
                </c:pt>
                <c:pt idx="17">
                  <c:v>0.74887563242589839</c:v>
                </c:pt>
                <c:pt idx="18">
                  <c:v>0.81625419364316987</c:v>
                </c:pt>
                <c:pt idx="19">
                  <c:v>0.86866309621615456</c:v>
                </c:pt>
                <c:pt idx="20">
                  <c:v>0.9077458891505974</c:v>
                </c:pt>
                <c:pt idx="21">
                  <c:v>0.93598458106099869</c:v>
                </c:pt>
                <c:pt idx="22">
                  <c:v>0.95592553863175544</c:v>
                </c:pt>
                <c:pt idx="23">
                  <c:v>0.96978008262134041</c:v>
                </c:pt>
                <c:pt idx="24">
                  <c:v>0.97929761867317677</c:v>
                </c:pt>
                <c:pt idx="25">
                  <c:v>0.98578508585992142</c:v>
                </c:pt>
                <c:pt idx="26">
                  <c:v>0.99018372078708317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4720"/>
        <c:axId val="186331136"/>
      </c:scatterChart>
      <c:valAx>
        <c:axId val="186574720"/>
        <c:scaling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31136"/>
        <c:crosses val="autoZero"/>
        <c:crossBetween val="midCat"/>
        <c:majorUnit val="1"/>
      </c:valAx>
      <c:valAx>
        <c:axId val="186331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death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7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'Older, clinical lab'!$B$1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'Older, clinical lab'!$A$2:$A$9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'Older, clinical lab'!$B$2:$B$9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8.9999999999999993E-3</c:v>
                </c:pt>
                <c:pt idx="2">
                  <c:v>2.9000000000000001E-2</c:v>
                </c:pt>
                <c:pt idx="3">
                  <c:v>8.5999999999999993E-2</c:v>
                </c:pt>
                <c:pt idx="4">
                  <c:v>0.23</c:v>
                </c:pt>
                <c:pt idx="5">
                  <c:v>0.48</c:v>
                </c:pt>
                <c:pt idx="6">
                  <c:v>0.75</c:v>
                </c:pt>
                <c:pt idx="7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68384"/>
        <c:axId val="186370688"/>
      </c:scatterChart>
      <c:valAx>
        <c:axId val="18636838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70688"/>
        <c:crosses val="autoZero"/>
        <c:crossBetween val="midCat"/>
      </c:valAx>
      <c:valAx>
        <c:axId val="1863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death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6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44598333727098"/>
          <c:y val="3.4070188949821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92198574409999"/>
          <c:y val="0.19980631526382001"/>
          <c:w val="0.82274955387298698"/>
          <c:h val="0.67698517883284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'Older, clinical lab'!$F$1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'Older, clinical lab'!$E$2:$E$9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'Older, clinical lab'!$F$2:$F$9</c:f>
              <c:numCache>
                <c:formatCode>General</c:formatCode>
                <c:ptCount val="8"/>
                <c:pt idx="0">
                  <c:v>2.7039686954219359E-3</c:v>
                </c:pt>
                <c:pt idx="1">
                  <c:v>6.5021156419308663E-3</c:v>
                </c:pt>
                <c:pt idx="2">
                  <c:v>1.2329013113935468E-2</c:v>
                </c:pt>
                <c:pt idx="3">
                  <c:v>7.7072399291279181E-3</c:v>
                </c:pt>
                <c:pt idx="4">
                  <c:v>-9.7175569146764895E-3</c:v>
                </c:pt>
                <c:pt idx="5">
                  <c:v>-8.427303265154007E-3</c:v>
                </c:pt>
                <c:pt idx="6">
                  <c:v>1.7396987223194826E-2</c:v>
                </c:pt>
                <c:pt idx="7">
                  <c:v>-7.3051871942387825E-3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82976"/>
        <c:axId val="186414208"/>
      </c:scatterChart>
      <c:valAx>
        <c:axId val="18638297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0.49855391173389901"/>
              <c:y val="0.93398739087398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14208"/>
        <c:crosses val="autoZero"/>
        <c:crossBetween val="midCat"/>
      </c:valAx>
      <c:valAx>
        <c:axId val="1864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27058499472801"/>
          <c:y val="7.7345152215254495E-2"/>
          <c:w val="0.25519468889918201"/>
          <c:h val="0.13157978752142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02692405384809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'Older, clinical lab'!$H$1</c:f>
              <c:strCache>
                <c:ptCount val="1"/>
                <c:pt idx="0">
                  <c:v>Predicted Probability of Death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'Older, clinical lab'!$G$2:$G$22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'Older, clinical lab'!$H$2:$H$22</c:f>
              <c:numCache>
                <c:formatCode>General</c:formatCode>
                <c:ptCount val="21"/>
                <c:pt idx="0">
                  <c:v>2.9603130457806404E-4</c:v>
                </c:pt>
                <c:pt idx="1">
                  <c:v>8.7930343486182939E-4</c:v>
                </c:pt>
                <c:pt idx="2">
                  <c:v>2.4978843580691331E-3</c:v>
                </c:pt>
                <c:pt idx="3">
                  <c:v>6.6943493837943189E-3</c:v>
                </c:pt>
                <c:pt idx="4">
                  <c:v>1.6670986886064533E-2</c:v>
                </c:pt>
                <c:pt idx="5">
                  <c:v>3.800047265031288E-2</c:v>
                </c:pt>
                <c:pt idx="6">
                  <c:v>7.8292760070872075E-2</c:v>
                </c:pt>
                <c:pt idx="7">
                  <c:v>0.14470056260579281</c:v>
                </c:pt>
                <c:pt idx="8">
                  <c:v>0.2397175569146765</c:v>
                </c:pt>
                <c:pt idx="9">
                  <c:v>0.35818923237961786</c:v>
                </c:pt>
                <c:pt idx="10">
                  <c:v>0.48842730326515399</c:v>
                </c:pt>
                <c:pt idx="11">
                  <c:v>0.61683537075058104</c:v>
                </c:pt>
                <c:pt idx="12">
                  <c:v>0.73260301277680517</c:v>
                </c:pt>
                <c:pt idx="13">
                  <c:v>0.82986615806580766</c:v>
                </c:pt>
                <c:pt idx="14">
                  <c:v>0.9073051871942388</c:v>
                </c:pt>
                <c:pt idx="15">
                  <c:v>0.96654755356210886</c:v>
                </c:pt>
                <c:pt idx="16">
                  <c:v>1.01057053148081</c:v>
                </c:pt>
                <c:pt idx="17">
                  <c:v>1.042608504982772</c:v>
                </c:pt>
                <c:pt idx="18">
                  <c:v>1.0655813530757208</c:v>
                </c:pt>
                <c:pt idx="19">
                  <c:v>1.0818828555452427</c:v>
                </c:pt>
                <c:pt idx="20">
                  <c:v>1.0933659481572955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8128"/>
        <c:axId val="186847616"/>
      </c:scatterChart>
      <c:valAx>
        <c:axId val="186448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47616"/>
        <c:crosses val="autoZero"/>
        <c:crossBetween val="midCat"/>
      </c:valAx>
      <c:valAx>
        <c:axId val="186847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PROBABILITY OF DEATH</a:t>
                </a:r>
              </a:p>
            </c:rich>
          </c:tx>
          <c:layout>
            <c:manualLayout>
              <c:xMode val="edge"/>
              <c:yMode val="edge"/>
              <c:x val="3.4029389017788098E-2"/>
              <c:y val="0.20946413852674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X REAL PROBABILITY OF DEATH</a:t>
            </a:r>
          </a:p>
        </c:rich>
      </c:tx>
      <c:layout>
        <c:manualLayout>
          <c:xMode val="edge"/>
          <c:yMode val="edge"/>
          <c:x val="6.5583574205122701E-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'Older, clinical lab'!$J$1</c:f>
              <c:strCache>
                <c:ptCount val="1"/>
                <c:pt idx="0">
                  <c:v>Predicted Probability of Death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'Older, clinical lab'!$I$2:$I$22</c:f>
              <c:numCache>
                <c:formatCode>General</c:formatCode>
                <c:ptCount val="21"/>
              </c:numCache>
            </c:numRef>
          </c:xVal>
          <c:yVal>
            <c:numRef>
              <c:f>'Older, clinical lab'!$J$2:$J$22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2"/>
          <c:order val="1"/>
          <c:tx>
            <c:strRef>
              <c:f>'Older, clinical lab'!$H$1</c:f>
              <c:strCache>
                <c:ptCount val="1"/>
                <c:pt idx="0">
                  <c:v>Predicted Probability of Death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'Older, clinical lab'!$G$2:$G$22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'Older, clinical lab'!$H$2:$H$22</c:f>
              <c:numCache>
                <c:formatCode>General</c:formatCode>
                <c:ptCount val="21"/>
                <c:pt idx="0">
                  <c:v>2.9603130457806404E-4</c:v>
                </c:pt>
                <c:pt idx="1">
                  <c:v>8.7930343486182939E-4</c:v>
                </c:pt>
                <c:pt idx="2">
                  <c:v>2.4978843580691331E-3</c:v>
                </c:pt>
                <c:pt idx="3">
                  <c:v>6.6943493837943189E-3</c:v>
                </c:pt>
                <c:pt idx="4">
                  <c:v>1.6670986886064533E-2</c:v>
                </c:pt>
                <c:pt idx="5">
                  <c:v>3.800047265031288E-2</c:v>
                </c:pt>
                <c:pt idx="6">
                  <c:v>7.8292760070872075E-2</c:v>
                </c:pt>
                <c:pt idx="7">
                  <c:v>0.14470056260579281</c:v>
                </c:pt>
                <c:pt idx="8">
                  <c:v>0.2397175569146765</c:v>
                </c:pt>
                <c:pt idx="9">
                  <c:v>0.35818923237961786</c:v>
                </c:pt>
                <c:pt idx="10">
                  <c:v>0.48842730326515399</c:v>
                </c:pt>
                <c:pt idx="11">
                  <c:v>0.61683537075058104</c:v>
                </c:pt>
                <c:pt idx="12">
                  <c:v>0.73260301277680517</c:v>
                </c:pt>
                <c:pt idx="13">
                  <c:v>0.82986615806580766</c:v>
                </c:pt>
                <c:pt idx="14">
                  <c:v>0.9073051871942388</c:v>
                </c:pt>
                <c:pt idx="15">
                  <c:v>0.96654755356210886</c:v>
                </c:pt>
                <c:pt idx="16">
                  <c:v>1.01057053148081</c:v>
                </c:pt>
                <c:pt idx="17">
                  <c:v>1.042608504982772</c:v>
                </c:pt>
                <c:pt idx="18">
                  <c:v>1.0655813530757208</c:v>
                </c:pt>
                <c:pt idx="19">
                  <c:v>1.0818828555452427</c:v>
                </c:pt>
                <c:pt idx="20">
                  <c:v>1.0933659481572955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'Older, clinical lab'!$B$1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'Older, clinical lab'!$A$2:$A$9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'Older, clinical lab'!$B$2:$B$9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8.9999999999999993E-3</c:v>
                </c:pt>
                <c:pt idx="2">
                  <c:v>2.9000000000000001E-2</c:v>
                </c:pt>
                <c:pt idx="3">
                  <c:v>8.5999999999999993E-2</c:v>
                </c:pt>
                <c:pt idx="4">
                  <c:v>0.23</c:v>
                </c:pt>
                <c:pt idx="5">
                  <c:v>0.48</c:v>
                </c:pt>
                <c:pt idx="6">
                  <c:v>0.75</c:v>
                </c:pt>
                <c:pt idx="7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78208"/>
        <c:axId val="186893056"/>
      </c:scatterChart>
      <c:valAx>
        <c:axId val="1868782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solidFill>
            <a:schemeClr val="bg2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93056"/>
        <c:crosses val="autoZero"/>
        <c:crossBetween val="midCat"/>
      </c:valAx>
      <c:valAx>
        <c:axId val="186893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7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'Infants, cllinical'!$F$1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'Infants, cllinical'!$E$2:$E$9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'Infants, cllinical'!$F$2:$F$9</c:f>
              <c:numCache>
                <c:formatCode>General</c:formatCode>
                <c:ptCount val="8"/>
                <c:pt idx="0">
                  <c:v>4.03316805E-3</c:v>
                </c:pt>
                <c:pt idx="1">
                  <c:v>6.9979257511986089E-4</c:v>
                </c:pt>
                <c:pt idx="2">
                  <c:v>-4.3294986429953802E-3</c:v>
                </c:pt>
                <c:pt idx="3">
                  <c:v>-5.9340758844732555E-3</c:v>
                </c:pt>
                <c:pt idx="4">
                  <c:v>-4.1159555124861691E-4</c:v>
                </c:pt>
                <c:pt idx="5">
                  <c:v>1.1255881676236867E-2</c:v>
                </c:pt>
                <c:pt idx="6">
                  <c:v>-6.2230977477107929E-3</c:v>
                </c:pt>
                <c:pt idx="7">
                  <c:v>1.9222043307115522E-3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9552"/>
        <c:axId val="177801856"/>
      </c:scatterChart>
      <c:valAx>
        <c:axId val="17779955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01856"/>
        <c:crosses val="autoZero"/>
        <c:crossBetween val="midCat"/>
      </c:valAx>
      <c:valAx>
        <c:axId val="1778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9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 probability of death by kala-azar according to scores</a:t>
            </a:r>
            <a:r>
              <a:rPr lang="en-US" baseline="0"/>
              <a:t> derived from the clinical model for infants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'Infants, cllinical'!$H$1</c:f>
              <c:strCache>
                <c:ptCount val="1"/>
                <c:pt idx="0">
                  <c:v>Predicted Probability of Death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'Infants, cllinical'!$G$2:$G$18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'Infants, cllinical'!$H$2:$H$18</c:f>
              <c:numCache>
                <c:formatCode>0.0</c:formatCode>
                <c:ptCount val="17"/>
                <c:pt idx="0">
                  <c:v>9.6683195000000013E-4</c:v>
                </c:pt>
                <c:pt idx="1">
                  <c:v>5.338704720670915E-3</c:v>
                </c:pt>
                <c:pt idx="2">
                  <c:v>1.1300207424880139E-2</c:v>
                </c:pt>
                <c:pt idx="3">
                  <c:v>1.9390271611129828E-2</c:v>
                </c:pt>
                <c:pt idx="4">
                  <c:v>3.0329498642995379E-2</c:v>
                </c:pt>
                <c:pt idx="5">
                  <c:v>4.5081369323326376E-2</c:v>
                </c:pt>
                <c:pt idx="6">
                  <c:v>6.4934075884473252E-2</c:v>
                </c:pt>
                <c:pt idx="7">
                  <c:v>9.1609924279014626E-2</c:v>
                </c:pt>
                <c:pt idx="8">
                  <c:v>0.12741159555124862</c:v>
                </c:pt>
                <c:pt idx="9">
                  <c:v>0.17541768457562579</c:v>
                </c:pt>
                <c:pt idx="10">
                  <c:v>0.23974411832376313</c:v>
                </c:pt>
                <c:pt idx="11">
                  <c:v>0.32589364929693321</c:v>
                </c:pt>
                <c:pt idx="12">
                  <c:v>0.44122309774771079</c:v>
                </c:pt>
                <c:pt idx="13">
                  <c:v>0.59556801372819812</c:v>
                </c:pt>
                <c:pt idx="14">
                  <c:v>0.8020777956692885</c:v>
                </c:pt>
                <c:pt idx="15">
                  <c:v>1.0783321709222753</c:v>
                </c:pt>
                <c:pt idx="16">
                  <c:v>1.4478338326177682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4528"/>
        <c:axId val="177828992"/>
      </c:scatterChart>
      <c:valAx>
        <c:axId val="177814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Score</a:t>
                </a:r>
              </a:p>
            </c:rich>
          </c:tx>
          <c:layout>
            <c:manualLayout>
              <c:xMode val="edge"/>
              <c:yMode val="edge"/>
              <c:x val="0.46140402496230498"/>
              <c:y val="0.912790697674418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lIns="0">
            <a:noAutofit/>
          </a:bodyPr>
          <a:lstStyle/>
          <a:p>
            <a:pPr>
              <a:defRPr sz="1200"/>
            </a:pPr>
            <a:endParaRPr lang="pt-BR"/>
          </a:p>
        </c:txPr>
        <c:crossAx val="177828992"/>
        <c:crosses val="autoZero"/>
        <c:crossBetween val="midCat"/>
      </c:valAx>
      <c:valAx>
        <c:axId val="1778289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Probability of death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pt-BR"/>
          </a:p>
        </c:txPr>
        <c:crossAx val="177814528"/>
        <c:crosses val="autoZero"/>
        <c:crossBetween val="midCat"/>
        <c:minorUnit val="0.0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Probability of Death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'Infants, cllinical'!$G$2:$G$18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'Infants, cllinical'!$H$2:$H$18</c:f>
              <c:numCache>
                <c:formatCode>0.0</c:formatCode>
                <c:ptCount val="17"/>
                <c:pt idx="0">
                  <c:v>9.6683195000000013E-4</c:v>
                </c:pt>
                <c:pt idx="1">
                  <c:v>5.338704720670915E-3</c:v>
                </c:pt>
                <c:pt idx="2">
                  <c:v>1.1300207424880139E-2</c:v>
                </c:pt>
                <c:pt idx="3">
                  <c:v>1.9390271611129828E-2</c:v>
                </c:pt>
                <c:pt idx="4">
                  <c:v>3.0329498642995379E-2</c:v>
                </c:pt>
                <c:pt idx="5">
                  <c:v>4.5081369323326376E-2</c:v>
                </c:pt>
                <c:pt idx="6">
                  <c:v>6.4934075884473252E-2</c:v>
                </c:pt>
                <c:pt idx="7">
                  <c:v>9.1609924279014626E-2</c:v>
                </c:pt>
                <c:pt idx="8">
                  <c:v>0.12741159555124862</c:v>
                </c:pt>
                <c:pt idx="9">
                  <c:v>0.17541768457562579</c:v>
                </c:pt>
                <c:pt idx="10">
                  <c:v>0.23974411832376313</c:v>
                </c:pt>
                <c:pt idx="11">
                  <c:v>0.32589364929693321</c:v>
                </c:pt>
                <c:pt idx="12">
                  <c:v>0.44122309774771079</c:v>
                </c:pt>
                <c:pt idx="13">
                  <c:v>0.59556801372819812</c:v>
                </c:pt>
                <c:pt idx="14">
                  <c:v>0.8020777956692885</c:v>
                </c:pt>
                <c:pt idx="15">
                  <c:v>1.0783321709222753</c:v>
                </c:pt>
                <c:pt idx="16">
                  <c:v>1.4478338326177682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7280"/>
        <c:axId val="177859200"/>
      </c:scatterChart>
      <c:valAx>
        <c:axId val="17785728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59200"/>
        <c:crosses val="autoZero"/>
        <c:crossBetween val="midCat"/>
      </c:valAx>
      <c:valAx>
        <c:axId val="17785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probability of death</a:t>
                </a:r>
              </a:p>
            </c:rich>
          </c:tx>
          <c:layout/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5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PREDICTED X REAL PROBABILITY OF DEATH</a:t>
            </a:r>
          </a:p>
        </c:rich>
      </c:tx>
      <c:layout>
        <c:manualLayout>
          <c:xMode val="edge"/>
          <c:yMode val="edge"/>
          <c:x val="0.17879694664308199"/>
          <c:y val="3.07429547395388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'Infants, cllinical'!$J$1</c:f>
              <c:strCache>
                <c:ptCount val="1"/>
                <c:pt idx="0">
                  <c:v>Predicted Probability of Death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'Infants, cllinical'!$I$2:$I$18</c:f>
              <c:numCache>
                <c:formatCode>General</c:formatCode>
                <c:ptCount val="17"/>
              </c:numCache>
            </c:numRef>
          </c:xVal>
          <c:yVal>
            <c:numRef>
              <c:f>'Infants, cllinical'!$J$2:$J$18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2"/>
          <c:order val="1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'Infants, cllinical'!$G$2:$G$18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'Infants, cllinical'!$H$2:$H$18</c:f>
              <c:numCache>
                <c:formatCode>0.0</c:formatCode>
                <c:ptCount val="17"/>
                <c:pt idx="0">
                  <c:v>9.6683195000000013E-4</c:v>
                </c:pt>
                <c:pt idx="1">
                  <c:v>5.338704720670915E-3</c:v>
                </c:pt>
                <c:pt idx="2">
                  <c:v>1.1300207424880139E-2</c:v>
                </c:pt>
                <c:pt idx="3">
                  <c:v>1.9390271611129828E-2</c:v>
                </c:pt>
                <c:pt idx="4">
                  <c:v>3.0329498642995379E-2</c:v>
                </c:pt>
                <c:pt idx="5">
                  <c:v>4.5081369323326376E-2</c:v>
                </c:pt>
                <c:pt idx="6">
                  <c:v>6.4934075884473252E-2</c:v>
                </c:pt>
                <c:pt idx="7">
                  <c:v>9.1609924279014626E-2</c:v>
                </c:pt>
                <c:pt idx="8">
                  <c:v>0.12741159555124862</c:v>
                </c:pt>
                <c:pt idx="9">
                  <c:v>0.17541768457562579</c:v>
                </c:pt>
                <c:pt idx="10">
                  <c:v>0.23974411832376313</c:v>
                </c:pt>
                <c:pt idx="11">
                  <c:v>0.32589364929693321</c:v>
                </c:pt>
                <c:pt idx="12">
                  <c:v>0.44122309774771079</c:v>
                </c:pt>
                <c:pt idx="13">
                  <c:v>0.59556801372819812</c:v>
                </c:pt>
                <c:pt idx="14">
                  <c:v>0.8020777956692885</c:v>
                </c:pt>
                <c:pt idx="15">
                  <c:v>1.0783321709222753</c:v>
                </c:pt>
                <c:pt idx="16">
                  <c:v>1.4478338326177682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'Infants, cllinical'!$B$1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'Infants, cllinical'!$A$2:$A$9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'Infants, cllinical'!$B$2:$B$9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1.2E-2</c:v>
                </c:pt>
                <c:pt idx="2">
                  <c:v>2.5999999999999999E-2</c:v>
                </c:pt>
                <c:pt idx="3">
                  <c:v>5.8999999999999997E-2</c:v>
                </c:pt>
                <c:pt idx="4">
                  <c:v>0.127</c:v>
                </c:pt>
                <c:pt idx="5">
                  <c:v>0.251</c:v>
                </c:pt>
                <c:pt idx="6">
                  <c:v>0.435</c:v>
                </c:pt>
                <c:pt idx="7">
                  <c:v>0.80400000000000005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3376"/>
        <c:axId val="177895680"/>
      </c:scatterChart>
      <c:valAx>
        <c:axId val="17789337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95680"/>
        <c:crosses val="autoZero"/>
        <c:crossBetween val="midCat"/>
      </c:valAx>
      <c:valAx>
        <c:axId val="177895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639335076346999"/>
          <c:y val="0.17694286558551001"/>
          <c:w val="0.62341346800340702"/>
          <c:h val="0.70362378543741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'Infants, clinical lab'!$B$1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'Infants, clinical lab'!$A$2:$A$12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'Infants, clinical lab'!$B$2:$B$12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3.7999999999999999E-2</c:v>
                </c:pt>
                <c:pt idx="4">
                  <c:v>7.8E-2</c:v>
                </c:pt>
                <c:pt idx="5">
                  <c:v>0.152</c:v>
                </c:pt>
                <c:pt idx="6">
                  <c:v>0.27700000000000002</c:v>
                </c:pt>
                <c:pt idx="7">
                  <c:v>0.44900000000000001</c:v>
                </c:pt>
                <c:pt idx="8">
                  <c:v>0.63500000000000001</c:v>
                </c:pt>
                <c:pt idx="9">
                  <c:v>0.78700000000000003</c:v>
                </c:pt>
                <c:pt idx="10">
                  <c:v>0.88700000000000001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7584"/>
        <c:axId val="177926528"/>
      </c:scatterChart>
      <c:valAx>
        <c:axId val="1779075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926528"/>
        <c:crosses val="autoZero"/>
        <c:crossBetween val="midCat"/>
        <c:majorUnit val="1"/>
      </c:valAx>
      <c:valAx>
        <c:axId val="1779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death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90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582595191795399"/>
          <c:y val="2.7884286203354999E-3"/>
          <c:w val="0.62109855708575401"/>
          <c:h val="0.14151042440449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'Infants, clinical lab'!$F$1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'Infants, clinical lab'!$E$2:$E$12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'Infants, clinical lab'!$F$2:$F$12</c:f>
              <c:numCache>
                <c:formatCode>General</c:formatCode>
                <c:ptCount val="11"/>
                <c:pt idx="0">
                  <c:v>2.7717335879798464E-3</c:v>
                </c:pt>
                <c:pt idx="1">
                  <c:v>5.210333272387427E-3</c:v>
                </c:pt>
                <c:pt idx="2">
                  <c:v>6.9092266144954E-3</c:v>
                </c:pt>
                <c:pt idx="3">
                  <c:v>7.9577658070883947E-3</c:v>
                </c:pt>
                <c:pt idx="4">
                  <c:v>4.8129752741685738E-3</c:v>
                </c:pt>
                <c:pt idx="5">
                  <c:v>-4.050276336689973E-3</c:v>
                </c:pt>
                <c:pt idx="6">
                  <c:v>-9.3349825946593135E-3</c:v>
                </c:pt>
                <c:pt idx="7">
                  <c:v>-3.2382497754810946E-3</c:v>
                </c:pt>
                <c:pt idx="8">
                  <c:v>9.4616401079024026E-3</c:v>
                </c:pt>
                <c:pt idx="9">
                  <c:v>8.2470643020653434E-3</c:v>
                </c:pt>
                <c:pt idx="10">
                  <c:v>-1.096453781813933E-2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8752"/>
        <c:axId val="178621056"/>
      </c:scatterChart>
      <c:valAx>
        <c:axId val="1786187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21056"/>
        <c:crosses val="autoZero"/>
        <c:crossBetween val="midCat"/>
        <c:majorUnit val="1"/>
      </c:valAx>
      <c:valAx>
        <c:axId val="1786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PROBABILITY OF DEATH</a:t>
            </a:r>
          </a:p>
        </c:rich>
      </c:tx>
      <c:layout>
        <c:manualLayout>
          <c:xMode val="edge"/>
          <c:yMode val="edge"/>
          <c:x val="0.14928480411012099"/>
          <c:y val="2.1158893599838299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'Infants, clinical lab'!$H$1</c:f>
              <c:strCache>
                <c:ptCount val="1"/>
                <c:pt idx="0">
                  <c:v>Predicted Probability of Death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'Infants, clinical lab'!$G$2:$G$24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'Infants, clinical lab'!$H$2:$H$24</c:f>
              <c:numCache>
                <c:formatCode>General</c:formatCode>
                <c:ptCount val="23"/>
                <c:pt idx="0">
                  <c:v>1.2282664120201539E-3</c:v>
                </c:pt>
                <c:pt idx="1">
                  <c:v>2.1689719663178716E-3</c:v>
                </c:pt>
                <c:pt idx="2">
                  <c:v>3.7896667276125723E-3</c:v>
                </c:pt>
                <c:pt idx="3">
                  <c:v>6.5351427199977731E-3</c:v>
                </c:pt>
                <c:pt idx="4">
                  <c:v>1.1090773385504599E-2</c:v>
                </c:pt>
                <c:pt idx="5">
                  <c:v>1.8463040487274585E-2</c:v>
                </c:pt>
                <c:pt idx="6">
                  <c:v>3.0042234192911604E-2</c:v>
                </c:pt>
                <c:pt idx="7">
                  <c:v>4.760325743203353E-2</c:v>
                </c:pt>
                <c:pt idx="8">
                  <c:v>7.3187024725831426E-2</c:v>
                </c:pt>
                <c:pt idx="9">
                  <c:v>0.10881599229616963</c:v>
                </c:pt>
                <c:pt idx="10">
                  <c:v>0.15605027633668997</c:v>
                </c:pt>
                <c:pt idx="11">
                  <c:v>0.21548047029705913</c:v>
                </c:pt>
                <c:pt idx="12">
                  <c:v>0.28633498259465934</c:v>
                </c:pt>
                <c:pt idx="13">
                  <c:v>0.36638625191868235</c:v>
                </c:pt>
                <c:pt idx="14">
                  <c:v>0.4522382497754811</c:v>
                </c:pt>
                <c:pt idx="15">
                  <c:v>0.53991405273628712</c:v>
                </c:pt>
                <c:pt idx="16">
                  <c:v>0.62553835989209761</c:v>
                </c:pt>
                <c:pt idx="17">
                  <c:v>0.70589809570016082</c:v>
                </c:pt>
                <c:pt idx="18">
                  <c:v>0.77875293569793469</c:v>
                </c:pt>
                <c:pt idx="19">
                  <c:v>0.84288567638768674</c:v>
                </c:pt>
                <c:pt idx="20">
                  <c:v>0.89796453781813934</c:v>
                </c:pt>
                <c:pt idx="21">
                  <c:v>0.94431434467661479</c:v>
                </c:pt>
                <c:pt idx="22">
                  <c:v>0.98267651411687862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7520"/>
        <c:axId val="178669440"/>
      </c:scatterChart>
      <c:valAx>
        <c:axId val="178667520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69440"/>
        <c:crosses val="autoZero"/>
        <c:crossBetween val="midCat"/>
        <c:majorUnit val="1"/>
      </c:valAx>
      <c:valAx>
        <c:axId val="178669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PROBABILITY OF 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x real probability of death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639335076346999"/>
          <c:y val="0.17694286558551001"/>
          <c:w val="0.62341346800340702"/>
          <c:h val="0.70362378543741599"/>
        </c:manualLayout>
      </c:layout>
      <c:scatterChart>
        <c:scatterStyle val="lineMarker"/>
        <c:varyColors val="0"/>
        <c:ser>
          <c:idx val="1"/>
          <c:order val="1"/>
          <c:tx>
            <c:strRef>
              <c:f>'Infants, clinical lab'!$H$1</c:f>
              <c:strCache>
                <c:ptCount val="1"/>
                <c:pt idx="0">
                  <c:v>Predicted Probability of Death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xVal>
            <c:numRef>
              <c:f>'Infants, clinical lab'!$G$2:$G$24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'Infants, clinical lab'!$H$2:$H$24</c:f>
              <c:numCache>
                <c:formatCode>General</c:formatCode>
                <c:ptCount val="23"/>
                <c:pt idx="0">
                  <c:v>1.2282664120201539E-3</c:v>
                </c:pt>
                <c:pt idx="1">
                  <c:v>2.1689719663178716E-3</c:v>
                </c:pt>
                <c:pt idx="2">
                  <c:v>3.7896667276125723E-3</c:v>
                </c:pt>
                <c:pt idx="3">
                  <c:v>6.5351427199977731E-3</c:v>
                </c:pt>
                <c:pt idx="4">
                  <c:v>1.1090773385504599E-2</c:v>
                </c:pt>
                <c:pt idx="5">
                  <c:v>1.8463040487274585E-2</c:v>
                </c:pt>
                <c:pt idx="6">
                  <c:v>3.0042234192911604E-2</c:v>
                </c:pt>
                <c:pt idx="7">
                  <c:v>4.760325743203353E-2</c:v>
                </c:pt>
                <c:pt idx="8">
                  <c:v>7.3187024725831426E-2</c:v>
                </c:pt>
                <c:pt idx="9">
                  <c:v>0.10881599229616963</c:v>
                </c:pt>
                <c:pt idx="10">
                  <c:v>0.15605027633668997</c:v>
                </c:pt>
                <c:pt idx="11">
                  <c:v>0.21548047029705913</c:v>
                </c:pt>
                <c:pt idx="12">
                  <c:v>0.28633498259465934</c:v>
                </c:pt>
                <c:pt idx="13">
                  <c:v>0.36638625191868235</c:v>
                </c:pt>
                <c:pt idx="14">
                  <c:v>0.4522382497754811</c:v>
                </c:pt>
                <c:pt idx="15">
                  <c:v>0.53991405273628712</c:v>
                </c:pt>
                <c:pt idx="16">
                  <c:v>0.62553835989209761</c:v>
                </c:pt>
                <c:pt idx="17">
                  <c:v>0.70589809570016082</c:v>
                </c:pt>
                <c:pt idx="18">
                  <c:v>0.77875293569793469</c:v>
                </c:pt>
                <c:pt idx="19">
                  <c:v>0.84288567638768674</c:v>
                </c:pt>
                <c:pt idx="20">
                  <c:v>0.89796453781813934</c:v>
                </c:pt>
                <c:pt idx="21">
                  <c:v>0.94431434467661479</c:v>
                </c:pt>
                <c:pt idx="22">
                  <c:v>0.98267651411687862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'Infants, clinical lab'!$B$1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'Infants, clinical lab'!$A$2:$A$12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'Infants, clinical lab'!$B$2:$B$12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3.7999999999999999E-2</c:v>
                </c:pt>
                <c:pt idx="4">
                  <c:v>7.8E-2</c:v>
                </c:pt>
                <c:pt idx="5">
                  <c:v>0.152</c:v>
                </c:pt>
                <c:pt idx="6">
                  <c:v>0.27700000000000002</c:v>
                </c:pt>
                <c:pt idx="7">
                  <c:v>0.44900000000000001</c:v>
                </c:pt>
                <c:pt idx="8">
                  <c:v>0.63500000000000001</c:v>
                </c:pt>
                <c:pt idx="9">
                  <c:v>0.78700000000000003</c:v>
                </c:pt>
                <c:pt idx="10">
                  <c:v>0.88700000000000001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1168"/>
        <c:axId val="178713344"/>
      </c:scatterChart>
      <c:valAx>
        <c:axId val="1787111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13344"/>
        <c:crosses val="autoZero"/>
        <c:crossBetween val="midCat"/>
        <c:majorUnit val="1"/>
      </c:valAx>
      <c:valAx>
        <c:axId val="178713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death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859189143910201"/>
          <c:y val="4.5733297908313597E-2"/>
          <c:w val="0.62109855708575401"/>
          <c:h val="0.14151042440449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25400</xdr:rowOff>
    </xdr:from>
    <xdr:to>
      <xdr:col>12</xdr:col>
      <xdr:colOff>292100</xdr:colOff>
      <xdr:row>9</xdr:row>
      <xdr:rowOff>0</xdr:rowOff>
    </xdr:to>
    <xdr:sp macro="" textlink="">
      <xdr:nvSpPr>
        <xdr:cNvPr id="6" name="TextBox 5"/>
        <xdr:cNvSpPr txBox="1"/>
      </xdr:nvSpPr>
      <xdr:spPr>
        <a:xfrm>
          <a:off x="9740900" y="406400"/>
          <a:ext cx="4394200" cy="130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 y=1.410055427·10-2 e5.807256477·10-1 x - 1.313372232·10-2 e5.686437529·10-2 x</a:t>
          </a:r>
          <a:endParaRPr lang="en-US" sz="1100"/>
        </a:p>
      </xdr:txBody>
    </xdr:sp>
    <xdr:clientData/>
  </xdr:twoCellAnchor>
  <xdr:twoCellAnchor>
    <xdr:from>
      <xdr:col>2</xdr:col>
      <xdr:colOff>508000</xdr:colOff>
      <xdr:row>16</xdr:row>
      <xdr:rowOff>12700</xdr:rowOff>
    </xdr:from>
    <xdr:to>
      <xdr:col>5</xdr:col>
      <xdr:colOff>768350</xdr:colOff>
      <xdr:row>31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184150</xdr:rowOff>
    </xdr:from>
    <xdr:to>
      <xdr:col>3</xdr:col>
      <xdr:colOff>539750</xdr:colOff>
      <xdr:row>38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838200</xdr:colOff>
      <xdr:row>72</xdr:row>
      <xdr:rowOff>0</xdr:rowOff>
    </xdr:from>
    <xdr:to>
      <xdr:col>9</xdr:col>
      <xdr:colOff>139700</xdr:colOff>
      <xdr:row>99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704850</xdr:colOff>
      <xdr:row>24</xdr:row>
      <xdr:rowOff>114300</xdr:rowOff>
    </xdr:from>
    <xdr:to>
      <xdr:col>9</xdr:col>
      <xdr:colOff>927100</xdr:colOff>
      <xdr:row>39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765174</xdr:colOff>
      <xdr:row>2</xdr:row>
      <xdr:rowOff>3174</xdr:rowOff>
    </xdr:from>
    <xdr:to>
      <xdr:col>9</xdr:col>
      <xdr:colOff>1905000</xdr:colOff>
      <xdr:row>21</xdr:row>
      <xdr:rowOff>101599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3</xdr:col>
      <xdr:colOff>1549400</xdr:colOff>
      <xdr:row>28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866775</xdr:colOff>
      <xdr:row>14</xdr:row>
      <xdr:rowOff>142876</xdr:rowOff>
    </xdr:from>
    <xdr:to>
      <xdr:col>9</xdr:col>
      <xdr:colOff>723900</xdr:colOff>
      <xdr:row>27</xdr:row>
      <xdr:rowOff>152401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127000</xdr:colOff>
      <xdr:row>1</xdr:row>
      <xdr:rowOff>177800</xdr:rowOff>
    </xdr:from>
    <xdr:to>
      <xdr:col>11</xdr:col>
      <xdr:colOff>546100</xdr:colOff>
      <xdr:row>7</xdr:row>
      <xdr:rowOff>177800</xdr:rowOff>
    </xdr:to>
    <xdr:sp macro="" textlink="">
      <xdr:nvSpPr>
        <xdr:cNvPr id="10" name="TextBox 9"/>
        <xdr:cNvSpPr txBox="1"/>
      </xdr:nvSpPr>
      <xdr:spPr>
        <a:xfrm>
          <a:off x="9118600" y="368300"/>
          <a:ext cx="40386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y=(15.22632366 e-5.058148299·10-1 x + 9.489131688·10-1)-2.40783047</a:t>
          </a:r>
          <a:endParaRPr lang="en-US" sz="1100"/>
        </a:p>
      </xdr:txBody>
    </xdr:sp>
    <xdr:clientData/>
  </xdr:twoCellAnchor>
  <xdr:twoCellAnchor>
    <xdr:from>
      <xdr:col>0</xdr:col>
      <xdr:colOff>142876</xdr:colOff>
      <xdr:row>42</xdr:row>
      <xdr:rowOff>155575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10</xdr:col>
      <xdr:colOff>266700</xdr:colOff>
      <xdr:row>43</xdr:row>
      <xdr:rowOff>139700</xdr:rowOff>
    </xdr:to>
    <xdr:graphicFrame macro="">
      <xdr:nvGraphicFramePr>
        <xdr:cNvPr id="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21</xdr:row>
      <xdr:rowOff>76200</xdr:rowOff>
    </xdr:from>
    <xdr:to>
      <xdr:col>3</xdr:col>
      <xdr:colOff>1777999</xdr:colOff>
      <xdr:row>37</xdr:row>
      <xdr:rowOff>177799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965200</xdr:colOff>
      <xdr:row>20</xdr:row>
      <xdr:rowOff>104775</xdr:rowOff>
    </xdr:from>
    <xdr:to>
      <xdr:col>6</xdr:col>
      <xdr:colOff>390525</xdr:colOff>
      <xdr:row>32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800100</xdr:colOff>
      <xdr:row>1</xdr:row>
      <xdr:rowOff>101600</xdr:rowOff>
    </xdr:from>
    <xdr:to>
      <xdr:col>14</xdr:col>
      <xdr:colOff>190500</xdr:colOff>
      <xdr:row>8</xdr:row>
      <xdr:rowOff>12700</xdr:rowOff>
    </xdr:to>
    <xdr:sp macro="" textlink="">
      <xdr:nvSpPr>
        <xdr:cNvPr id="11" name="TextBox 10"/>
        <xdr:cNvSpPr txBox="1"/>
      </xdr:nvSpPr>
      <xdr:spPr>
        <a:xfrm>
          <a:off x="11023600" y="292100"/>
          <a:ext cx="4660900" cy="124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y=9.992595748·10-1 / (298.3242402 e-0.799265669 x + 1)</a:t>
          </a:r>
          <a:endParaRPr lang="en-US" sz="1100"/>
        </a:p>
      </xdr:txBody>
    </xdr:sp>
    <xdr:clientData/>
  </xdr:twoCellAnchor>
  <xdr:twoCellAnchor>
    <xdr:from>
      <xdr:col>7</xdr:col>
      <xdr:colOff>1587500</xdr:colOff>
      <xdr:row>9</xdr:row>
      <xdr:rowOff>139700</xdr:rowOff>
    </xdr:from>
    <xdr:to>
      <xdr:col>12</xdr:col>
      <xdr:colOff>101600</xdr:colOff>
      <xdr:row>30</xdr:row>
      <xdr:rowOff>38100</xdr:rowOff>
    </xdr:to>
    <xdr:graphicFrame macro="">
      <xdr:nvGraphicFramePr>
        <xdr:cNvPr id="7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32</xdr:row>
      <xdr:rowOff>114300</xdr:rowOff>
    </xdr:from>
    <xdr:to>
      <xdr:col>9</xdr:col>
      <xdr:colOff>1409700</xdr:colOff>
      <xdr:row>51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16</xdr:row>
      <xdr:rowOff>152400</xdr:rowOff>
    </xdr:from>
    <xdr:to>
      <xdr:col>3</xdr:col>
      <xdr:colOff>1355725</xdr:colOff>
      <xdr:row>33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17</xdr:row>
      <xdr:rowOff>95250</xdr:rowOff>
    </xdr:from>
    <xdr:to>
      <xdr:col>7</xdr:col>
      <xdr:colOff>790575</xdr:colOff>
      <xdr:row>29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101600</xdr:colOff>
      <xdr:row>3</xdr:row>
      <xdr:rowOff>127000</xdr:rowOff>
    </xdr:from>
    <xdr:to>
      <xdr:col>9</xdr:col>
      <xdr:colOff>1828800</xdr:colOff>
      <xdr:row>11</xdr:row>
      <xdr:rowOff>63500</xdr:rowOff>
    </xdr:to>
    <xdr:sp macro="" textlink="">
      <xdr:nvSpPr>
        <xdr:cNvPr id="13" name="TextBox 12"/>
        <xdr:cNvSpPr txBox="1"/>
      </xdr:nvSpPr>
      <xdr:spPr>
        <a:xfrm>
          <a:off x="9499600" y="698500"/>
          <a:ext cx="2552700" cy="146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y=(10.92883204 e-7.343389254·10-1 x + 9.660949601·10-1)-3.2813723</a:t>
          </a:r>
        </a:p>
        <a:p>
          <a:endParaRPr lang="en-US" sz="1100"/>
        </a:p>
      </xdr:txBody>
    </xdr:sp>
    <xdr:clientData/>
  </xdr:twoCellAnchor>
  <xdr:twoCellAnchor>
    <xdr:from>
      <xdr:col>3</xdr:col>
      <xdr:colOff>860425</xdr:colOff>
      <xdr:row>16</xdr:row>
      <xdr:rowOff>38100</xdr:rowOff>
    </xdr:from>
    <xdr:to>
      <xdr:col>6</xdr:col>
      <xdr:colOff>657225</xdr:colOff>
      <xdr:row>31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0</xdr:row>
      <xdr:rowOff>0</xdr:rowOff>
    </xdr:from>
    <xdr:to>
      <xdr:col>11</xdr:col>
      <xdr:colOff>241300</xdr:colOff>
      <xdr:row>19</xdr:row>
      <xdr:rowOff>98425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22" workbookViewId="0">
      <selection activeCell="D11" sqref="D11"/>
    </sheetView>
  </sheetViews>
  <sheetFormatPr defaultColWidth="11" defaultRowHeight="15.75" x14ac:dyDescent="0.25"/>
  <cols>
    <col min="2" max="2" width="17.5" bestFit="1" customWidth="1"/>
    <col min="4" max="4" width="25.875" bestFit="1" customWidth="1"/>
    <col min="8" max="8" width="25.875" style="4" bestFit="1" customWidth="1"/>
    <col min="10" max="10" width="25.875" bestFit="1" customWidth="1"/>
  </cols>
  <sheetData>
    <row r="1" spans="1:10" x14ac:dyDescent="0.25">
      <c r="A1" t="s">
        <v>0</v>
      </c>
      <c r="B1" t="s">
        <v>1</v>
      </c>
      <c r="C1" t="s">
        <v>0</v>
      </c>
      <c r="D1" t="s">
        <v>3</v>
      </c>
      <c r="E1" t="s">
        <v>0</v>
      </c>
      <c r="F1" t="s">
        <v>2</v>
      </c>
      <c r="G1" t="s">
        <v>0</v>
      </c>
      <c r="H1" s="4" t="s">
        <v>3</v>
      </c>
      <c r="I1" t="s">
        <v>0</v>
      </c>
      <c r="J1" t="s">
        <v>3</v>
      </c>
    </row>
    <row r="2" spans="1:10" x14ac:dyDescent="0.25">
      <c r="A2">
        <v>0</v>
      </c>
      <c r="B2" s="5">
        <v>5.0000000000000001E-3</v>
      </c>
      <c r="C2">
        <v>0</v>
      </c>
      <c r="D2" s="5">
        <f>1.410055427*POWER(10,-2)*EXP(5.807256477*POWER(10,-1)*C2)-1.313372232*POWER(10,-2)*EXP(5.686437529*POWER(10,-2)*C2)</f>
        <v>9.6683195000000013E-4</v>
      </c>
      <c r="E2">
        <v>0</v>
      </c>
      <c r="F2">
        <f>B2-D2</f>
        <v>4.03316805E-3</v>
      </c>
      <c r="G2">
        <v>0</v>
      </c>
      <c r="H2" s="4">
        <f>1.410055427*POWER(10,-2)*EXP(5.807256477*POWER(10,-1)*G2)-1.313372232*POWER(10,-2)*EXP(5.686437529*POWER(10,-2)*G2)</f>
        <v>9.6683195000000013E-4</v>
      </c>
    </row>
    <row r="3" spans="1:10" x14ac:dyDescent="0.25">
      <c r="A3">
        <v>1</v>
      </c>
      <c r="B3" s="5">
        <v>1.2E-2</v>
      </c>
      <c r="C3">
        <v>1</v>
      </c>
      <c r="D3" s="5">
        <f t="shared" ref="D3:D11" si="0">1.410055427*POWER(10,-2)*EXP(5.807256477*POWER(10,-1)*C3)-1.313372232*POWER(10,-2)*EXP(5.686437529*POWER(10,-2)*C3)</f>
        <v>1.1300207424880139E-2</v>
      </c>
      <c r="E3">
        <v>1</v>
      </c>
      <c r="F3">
        <f t="shared" ref="F3:F9" si="1">B3-D3</f>
        <v>6.9979257511986089E-4</v>
      </c>
      <c r="G3">
        <f>G2+0.5</f>
        <v>0.5</v>
      </c>
      <c r="H3" s="4">
        <f t="shared" ref="H3:H18" si="2">1.410055427*POWER(10,-2)*EXP(5.807256477*POWER(10,-1)*G3)-1.313372232*POWER(10,-2)*EXP(5.686437529*POWER(10,-2)*G3)</f>
        <v>5.338704720670915E-3</v>
      </c>
    </row>
    <row r="4" spans="1:10" x14ac:dyDescent="0.25">
      <c r="A4">
        <v>2</v>
      </c>
      <c r="B4" s="5">
        <v>2.5999999999999999E-2</v>
      </c>
      <c r="C4">
        <v>2</v>
      </c>
      <c r="D4" s="5">
        <f t="shared" si="0"/>
        <v>3.0329498642995379E-2</v>
      </c>
      <c r="E4">
        <v>2</v>
      </c>
      <c r="F4">
        <f t="shared" si="1"/>
        <v>-4.3294986429953802E-3</v>
      </c>
      <c r="G4">
        <f t="shared" ref="G4:G18" si="3">G3+0.5</f>
        <v>1</v>
      </c>
      <c r="H4" s="4">
        <f t="shared" si="2"/>
        <v>1.1300207424880139E-2</v>
      </c>
    </row>
    <row r="5" spans="1:10" x14ac:dyDescent="0.25">
      <c r="A5">
        <v>3</v>
      </c>
      <c r="B5" s="5">
        <v>5.8999999999999997E-2</v>
      </c>
      <c r="C5">
        <v>3</v>
      </c>
      <c r="D5" s="5">
        <f t="shared" si="0"/>
        <v>6.4934075884473252E-2</v>
      </c>
      <c r="E5">
        <v>3</v>
      </c>
      <c r="F5">
        <f t="shared" si="1"/>
        <v>-5.9340758844732555E-3</v>
      </c>
      <c r="G5">
        <f t="shared" si="3"/>
        <v>1.5</v>
      </c>
      <c r="H5" s="4">
        <f t="shared" si="2"/>
        <v>1.9390271611129828E-2</v>
      </c>
    </row>
    <row r="6" spans="1:10" x14ac:dyDescent="0.25">
      <c r="A6">
        <v>4</v>
      </c>
      <c r="B6" s="5">
        <v>0.127</v>
      </c>
      <c r="C6">
        <v>4</v>
      </c>
      <c r="D6" s="5">
        <f t="shared" si="0"/>
        <v>0.12741159555124862</v>
      </c>
      <c r="E6">
        <v>4</v>
      </c>
      <c r="F6">
        <f t="shared" si="1"/>
        <v>-4.1159555124861691E-4</v>
      </c>
      <c r="G6">
        <f t="shared" si="3"/>
        <v>2</v>
      </c>
      <c r="H6" s="4">
        <f t="shared" si="2"/>
        <v>3.0329498642995379E-2</v>
      </c>
    </row>
    <row r="7" spans="1:10" x14ac:dyDescent="0.25">
      <c r="A7">
        <v>5</v>
      </c>
      <c r="B7" s="5">
        <v>0.251</v>
      </c>
      <c r="C7">
        <v>5</v>
      </c>
      <c r="D7" s="5">
        <f t="shared" si="0"/>
        <v>0.23974411832376313</v>
      </c>
      <c r="E7">
        <v>5</v>
      </c>
      <c r="F7">
        <f t="shared" si="1"/>
        <v>1.1255881676236867E-2</v>
      </c>
      <c r="G7">
        <f t="shared" si="3"/>
        <v>2.5</v>
      </c>
      <c r="H7" s="4">
        <f t="shared" si="2"/>
        <v>4.5081369323326376E-2</v>
      </c>
    </row>
    <row r="8" spans="1:10" x14ac:dyDescent="0.25">
      <c r="A8">
        <v>6</v>
      </c>
      <c r="B8" s="5">
        <v>0.435</v>
      </c>
      <c r="C8">
        <v>6</v>
      </c>
      <c r="D8" s="5">
        <f t="shared" si="0"/>
        <v>0.44122309774771079</v>
      </c>
      <c r="E8">
        <v>6</v>
      </c>
      <c r="F8">
        <f t="shared" si="1"/>
        <v>-6.2230977477107929E-3</v>
      </c>
      <c r="G8">
        <f t="shared" si="3"/>
        <v>3</v>
      </c>
      <c r="H8" s="4">
        <f t="shared" si="2"/>
        <v>6.4934075884473252E-2</v>
      </c>
    </row>
    <row r="9" spans="1:10" x14ac:dyDescent="0.25">
      <c r="A9">
        <v>7</v>
      </c>
      <c r="B9" s="5">
        <v>0.80400000000000005</v>
      </c>
      <c r="C9">
        <v>7</v>
      </c>
      <c r="D9" s="5">
        <f t="shared" si="0"/>
        <v>0.8020777956692885</v>
      </c>
      <c r="E9">
        <v>7</v>
      </c>
      <c r="F9">
        <f t="shared" si="1"/>
        <v>1.9222043307115522E-3</v>
      </c>
      <c r="G9">
        <f t="shared" si="3"/>
        <v>3.5</v>
      </c>
      <c r="H9" s="4">
        <f t="shared" si="2"/>
        <v>9.1609924279014626E-2</v>
      </c>
    </row>
    <row r="10" spans="1:10" x14ac:dyDescent="0.25">
      <c r="C10">
        <v>8</v>
      </c>
      <c r="D10" s="5">
        <f t="shared" si="0"/>
        <v>1.4478338326177682</v>
      </c>
      <c r="G10">
        <f t="shared" si="3"/>
        <v>4</v>
      </c>
      <c r="H10" s="4">
        <f t="shared" si="2"/>
        <v>0.12741159555124862</v>
      </c>
    </row>
    <row r="11" spans="1:10" x14ac:dyDescent="0.25">
      <c r="C11">
        <v>9</v>
      </c>
      <c r="D11" s="5">
        <f t="shared" si="0"/>
        <v>2.6028500836754178</v>
      </c>
      <c r="G11">
        <f t="shared" si="3"/>
        <v>4.5</v>
      </c>
      <c r="H11" s="4">
        <f t="shared" si="2"/>
        <v>0.17541768457562579</v>
      </c>
    </row>
    <row r="12" spans="1:10" x14ac:dyDescent="0.25">
      <c r="G12">
        <f t="shared" si="3"/>
        <v>5</v>
      </c>
      <c r="H12" s="4">
        <f t="shared" si="2"/>
        <v>0.23974411832376313</v>
      </c>
    </row>
    <row r="13" spans="1:10" x14ac:dyDescent="0.25">
      <c r="G13">
        <f t="shared" si="3"/>
        <v>5.5</v>
      </c>
      <c r="H13" s="4">
        <f t="shared" si="2"/>
        <v>0.32589364929693321</v>
      </c>
    </row>
    <row r="14" spans="1:10" x14ac:dyDescent="0.25">
      <c r="G14">
        <f t="shared" si="3"/>
        <v>6</v>
      </c>
      <c r="H14" s="4">
        <f t="shared" si="2"/>
        <v>0.44122309774771079</v>
      </c>
    </row>
    <row r="15" spans="1:10" x14ac:dyDescent="0.25">
      <c r="G15">
        <f t="shared" si="3"/>
        <v>6.5</v>
      </c>
      <c r="H15" s="4">
        <f t="shared" si="2"/>
        <v>0.59556801372819812</v>
      </c>
    </row>
    <row r="16" spans="1:10" x14ac:dyDescent="0.25">
      <c r="G16">
        <f t="shared" si="3"/>
        <v>7</v>
      </c>
      <c r="H16" s="4">
        <f t="shared" si="2"/>
        <v>0.8020777956692885</v>
      </c>
    </row>
    <row r="17" spans="7:10" x14ac:dyDescent="0.25">
      <c r="G17">
        <f t="shared" si="3"/>
        <v>7.5</v>
      </c>
      <c r="H17" s="4">
        <f t="shared" si="2"/>
        <v>1.0783321709222753</v>
      </c>
      <c r="J17" s="3"/>
    </row>
    <row r="18" spans="7:10" x14ac:dyDescent="0.25">
      <c r="G18">
        <f t="shared" si="3"/>
        <v>8</v>
      </c>
      <c r="H18" s="4">
        <f t="shared" si="2"/>
        <v>1.4478338326177682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3" sqref="D13"/>
    </sheetView>
  </sheetViews>
  <sheetFormatPr defaultColWidth="11" defaultRowHeight="15.75" x14ac:dyDescent="0.25"/>
  <cols>
    <col min="4" max="4" width="25.875" bestFit="1" customWidth="1"/>
    <col min="7" max="7" width="12.125" bestFit="1" customWidth="1"/>
    <col min="8" max="8" width="25.875" bestFit="1" customWidth="1"/>
    <col min="10" max="10" width="25.875" bestFit="1" customWidth="1"/>
  </cols>
  <sheetData>
    <row r="1" spans="1:10" x14ac:dyDescent="0.25">
      <c r="A1" t="s">
        <v>0</v>
      </c>
      <c r="B1" t="s">
        <v>1</v>
      </c>
      <c r="C1" t="s">
        <v>0</v>
      </c>
      <c r="D1" t="s">
        <v>3</v>
      </c>
      <c r="E1" t="s">
        <v>0</v>
      </c>
      <c r="F1" t="s">
        <v>2</v>
      </c>
      <c r="G1" t="s">
        <v>0</v>
      </c>
      <c r="H1" t="s">
        <v>3</v>
      </c>
      <c r="I1" t="s">
        <v>0</v>
      </c>
      <c r="J1" t="s">
        <v>3</v>
      </c>
    </row>
    <row r="2" spans="1:10" x14ac:dyDescent="0.25">
      <c r="A2">
        <v>0</v>
      </c>
      <c r="B2">
        <v>4.0000000000000001E-3</v>
      </c>
      <c r="C2">
        <v>0</v>
      </c>
      <c r="D2">
        <f>POWER(15.22632366*EXP(-5.058148299*POWER(10,-1)*C2)+9.489131688*POWER(10,-1),-2.40783047)</f>
        <v>1.2282664120201539E-3</v>
      </c>
      <c r="E2">
        <v>0</v>
      </c>
      <c r="F2">
        <f>B2-D2</f>
        <v>2.7717335879798464E-3</v>
      </c>
      <c r="G2">
        <v>0</v>
      </c>
      <c r="H2">
        <f>POWER(15.22632366*EXP(-5.058148299*POWER(10,-1)*G2)+9.489131688*POWER(10,-1),-2.40783047)</f>
        <v>1.2282664120201539E-3</v>
      </c>
    </row>
    <row r="3" spans="1:10" x14ac:dyDescent="0.25">
      <c r="A3">
        <v>1</v>
      </c>
      <c r="B3">
        <v>8.9999999999999993E-3</v>
      </c>
      <c r="C3">
        <v>1</v>
      </c>
      <c r="D3">
        <f t="shared" ref="D3:D13" si="0">POWER(15.22632366*EXP(-5.058148299*POWER(10,-1)*C3)+9.489131688*POWER(10,-1),-2.40783047)</f>
        <v>3.7896667276125723E-3</v>
      </c>
      <c r="E3">
        <v>1</v>
      </c>
      <c r="F3">
        <f t="shared" ref="F3:F12" si="1">B3-D3</f>
        <v>5.210333272387427E-3</v>
      </c>
      <c r="G3">
        <f>G2+0.5</f>
        <v>0.5</v>
      </c>
      <c r="H3">
        <f t="shared" ref="H3:H24" si="2">POWER(15.22632366*EXP(-5.058148299*POWER(10,-1)*G3)+9.489131688*POWER(10,-1),-2.40783047)</f>
        <v>2.1689719663178716E-3</v>
      </c>
    </row>
    <row r="4" spans="1:10" x14ac:dyDescent="0.25">
      <c r="A4">
        <v>2</v>
      </c>
      <c r="B4">
        <v>1.7999999999999999E-2</v>
      </c>
      <c r="C4">
        <v>2</v>
      </c>
      <c r="D4">
        <f t="shared" si="0"/>
        <v>1.1090773385504599E-2</v>
      </c>
      <c r="E4">
        <v>2</v>
      </c>
      <c r="F4">
        <f t="shared" si="1"/>
        <v>6.9092266144954E-3</v>
      </c>
      <c r="G4">
        <f t="shared" ref="G4:G24" si="3">G3+0.5</f>
        <v>1</v>
      </c>
      <c r="H4">
        <f t="shared" si="2"/>
        <v>3.7896667276125723E-3</v>
      </c>
    </row>
    <row r="5" spans="1:10" x14ac:dyDescent="0.25">
      <c r="A5">
        <v>3</v>
      </c>
      <c r="B5">
        <v>3.7999999999999999E-2</v>
      </c>
      <c r="C5">
        <v>3</v>
      </c>
      <c r="D5">
        <f t="shared" si="0"/>
        <v>3.0042234192911604E-2</v>
      </c>
      <c r="E5">
        <v>3</v>
      </c>
      <c r="F5">
        <f t="shared" si="1"/>
        <v>7.9577658070883947E-3</v>
      </c>
      <c r="G5">
        <f t="shared" si="3"/>
        <v>1.5</v>
      </c>
      <c r="H5">
        <f t="shared" si="2"/>
        <v>6.5351427199977731E-3</v>
      </c>
    </row>
    <row r="6" spans="1:10" x14ac:dyDescent="0.25">
      <c r="A6">
        <v>4</v>
      </c>
      <c r="B6">
        <v>7.8E-2</v>
      </c>
      <c r="C6">
        <v>4</v>
      </c>
      <c r="D6">
        <f t="shared" si="0"/>
        <v>7.3187024725831426E-2</v>
      </c>
      <c r="E6">
        <v>4</v>
      </c>
      <c r="F6">
        <f t="shared" si="1"/>
        <v>4.8129752741685738E-3</v>
      </c>
      <c r="G6">
        <f t="shared" si="3"/>
        <v>2</v>
      </c>
      <c r="H6">
        <f t="shared" si="2"/>
        <v>1.1090773385504599E-2</v>
      </c>
    </row>
    <row r="7" spans="1:10" x14ac:dyDescent="0.25">
      <c r="A7">
        <v>5</v>
      </c>
      <c r="B7">
        <v>0.152</v>
      </c>
      <c r="C7">
        <v>5</v>
      </c>
      <c r="D7">
        <f t="shared" si="0"/>
        <v>0.15605027633668997</v>
      </c>
      <c r="E7">
        <v>5</v>
      </c>
      <c r="F7">
        <f t="shared" si="1"/>
        <v>-4.050276336689973E-3</v>
      </c>
      <c r="G7">
        <f t="shared" si="3"/>
        <v>2.5</v>
      </c>
      <c r="H7">
        <f t="shared" si="2"/>
        <v>1.8463040487274585E-2</v>
      </c>
    </row>
    <row r="8" spans="1:10" x14ac:dyDescent="0.25">
      <c r="A8">
        <v>6</v>
      </c>
      <c r="B8">
        <v>0.27700000000000002</v>
      </c>
      <c r="C8">
        <v>6</v>
      </c>
      <c r="D8">
        <f t="shared" si="0"/>
        <v>0.28633498259465934</v>
      </c>
      <c r="E8">
        <v>6</v>
      </c>
      <c r="F8">
        <f t="shared" si="1"/>
        <v>-9.3349825946593135E-3</v>
      </c>
      <c r="G8">
        <f t="shared" si="3"/>
        <v>3</v>
      </c>
      <c r="H8">
        <f t="shared" si="2"/>
        <v>3.0042234192911604E-2</v>
      </c>
    </row>
    <row r="9" spans="1:10" x14ac:dyDescent="0.25">
      <c r="A9">
        <v>7</v>
      </c>
      <c r="B9">
        <v>0.44900000000000001</v>
      </c>
      <c r="C9">
        <v>7</v>
      </c>
      <c r="D9">
        <f t="shared" si="0"/>
        <v>0.4522382497754811</v>
      </c>
      <c r="E9">
        <v>7</v>
      </c>
      <c r="F9">
        <f t="shared" si="1"/>
        <v>-3.2382497754810946E-3</v>
      </c>
      <c r="G9">
        <f t="shared" si="3"/>
        <v>3.5</v>
      </c>
      <c r="H9">
        <f t="shared" si="2"/>
        <v>4.760325743203353E-2</v>
      </c>
    </row>
    <row r="10" spans="1:10" x14ac:dyDescent="0.25">
      <c r="A10">
        <v>8</v>
      </c>
      <c r="B10">
        <v>0.63500000000000001</v>
      </c>
      <c r="C10">
        <v>8</v>
      </c>
      <c r="D10">
        <f t="shared" si="0"/>
        <v>0.62553835989209761</v>
      </c>
      <c r="E10">
        <v>8</v>
      </c>
      <c r="F10">
        <f t="shared" si="1"/>
        <v>9.4616401079024026E-3</v>
      </c>
      <c r="G10">
        <f t="shared" si="3"/>
        <v>4</v>
      </c>
      <c r="H10">
        <f t="shared" si="2"/>
        <v>7.3187024725831426E-2</v>
      </c>
    </row>
    <row r="11" spans="1:10" x14ac:dyDescent="0.25">
      <c r="A11">
        <v>9</v>
      </c>
      <c r="B11">
        <v>0.78700000000000003</v>
      </c>
      <c r="C11">
        <v>9</v>
      </c>
      <c r="D11">
        <f t="shared" si="0"/>
        <v>0.77875293569793469</v>
      </c>
      <c r="E11">
        <v>9</v>
      </c>
      <c r="F11">
        <f t="shared" si="1"/>
        <v>8.2470643020653434E-3</v>
      </c>
      <c r="G11">
        <f t="shared" si="3"/>
        <v>4.5</v>
      </c>
      <c r="H11">
        <f t="shared" si="2"/>
        <v>0.10881599229616963</v>
      </c>
    </row>
    <row r="12" spans="1:10" x14ac:dyDescent="0.25">
      <c r="A12">
        <v>10</v>
      </c>
      <c r="B12">
        <v>0.88700000000000001</v>
      </c>
      <c r="C12">
        <v>10</v>
      </c>
      <c r="D12">
        <f t="shared" si="0"/>
        <v>0.89796453781813934</v>
      </c>
      <c r="E12">
        <v>10</v>
      </c>
      <c r="F12">
        <f t="shared" si="1"/>
        <v>-1.096453781813933E-2</v>
      </c>
      <c r="G12">
        <f t="shared" si="3"/>
        <v>5</v>
      </c>
      <c r="H12">
        <f t="shared" si="2"/>
        <v>0.15605027633668997</v>
      </c>
    </row>
    <row r="13" spans="1:10" x14ac:dyDescent="0.25">
      <c r="C13">
        <v>11</v>
      </c>
      <c r="D13">
        <f t="shared" si="0"/>
        <v>0.98267651411687862</v>
      </c>
      <c r="G13">
        <f t="shared" si="3"/>
        <v>5.5</v>
      </c>
      <c r="H13">
        <f t="shared" si="2"/>
        <v>0.21548047029705913</v>
      </c>
    </row>
    <row r="14" spans="1:10" x14ac:dyDescent="0.25">
      <c r="G14">
        <f t="shared" si="3"/>
        <v>6</v>
      </c>
      <c r="H14">
        <f t="shared" si="2"/>
        <v>0.28633498259465934</v>
      </c>
    </row>
    <row r="15" spans="1:10" x14ac:dyDescent="0.25">
      <c r="G15">
        <f t="shared" si="3"/>
        <v>6.5</v>
      </c>
      <c r="H15">
        <f t="shared" si="2"/>
        <v>0.36638625191868235</v>
      </c>
    </row>
    <row r="16" spans="1:10" x14ac:dyDescent="0.25">
      <c r="G16">
        <f t="shared" si="3"/>
        <v>7</v>
      </c>
      <c r="H16">
        <f t="shared" si="2"/>
        <v>0.4522382497754811</v>
      </c>
    </row>
    <row r="17" spans="7:8" x14ac:dyDescent="0.25">
      <c r="G17">
        <f t="shared" si="3"/>
        <v>7.5</v>
      </c>
      <c r="H17">
        <f t="shared" si="2"/>
        <v>0.53991405273628712</v>
      </c>
    </row>
    <row r="18" spans="7:8" x14ac:dyDescent="0.25">
      <c r="G18">
        <f t="shared" si="3"/>
        <v>8</v>
      </c>
      <c r="H18">
        <f t="shared" si="2"/>
        <v>0.62553835989209761</v>
      </c>
    </row>
    <row r="19" spans="7:8" x14ac:dyDescent="0.25">
      <c r="G19">
        <f t="shared" si="3"/>
        <v>8.5</v>
      </c>
      <c r="H19">
        <f t="shared" si="2"/>
        <v>0.70589809570016082</v>
      </c>
    </row>
    <row r="20" spans="7:8" x14ac:dyDescent="0.25">
      <c r="G20">
        <f t="shared" si="3"/>
        <v>9</v>
      </c>
      <c r="H20">
        <f t="shared" si="2"/>
        <v>0.77875293569793469</v>
      </c>
    </row>
    <row r="21" spans="7:8" x14ac:dyDescent="0.25">
      <c r="G21">
        <f t="shared" si="3"/>
        <v>9.5</v>
      </c>
      <c r="H21">
        <f t="shared" si="2"/>
        <v>0.84288567638768674</v>
      </c>
    </row>
    <row r="22" spans="7:8" x14ac:dyDescent="0.25">
      <c r="G22">
        <f t="shared" si="3"/>
        <v>10</v>
      </c>
      <c r="H22">
        <f t="shared" si="2"/>
        <v>0.89796453781813934</v>
      </c>
    </row>
    <row r="23" spans="7:8" x14ac:dyDescent="0.25">
      <c r="G23">
        <f t="shared" si="3"/>
        <v>10.5</v>
      </c>
      <c r="H23">
        <f t="shared" si="2"/>
        <v>0.94431434467661479</v>
      </c>
    </row>
    <row r="24" spans="7:8" x14ac:dyDescent="0.25">
      <c r="G24">
        <f t="shared" si="3"/>
        <v>11</v>
      </c>
      <c r="H24">
        <f t="shared" si="2"/>
        <v>0.98267651411687862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4" workbookViewId="0">
      <selection activeCell="D3" sqref="D3:D15"/>
    </sheetView>
  </sheetViews>
  <sheetFormatPr defaultColWidth="11" defaultRowHeight="15.75" x14ac:dyDescent="0.25"/>
  <cols>
    <col min="2" max="2" width="17.5" bestFit="1" customWidth="1"/>
    <col min="4" max="4" width="25.875" bestFit="1" customWidth="1"/>
    <col min="8" max="8" width="25.875" bestFit="1" customWidth="1"/>
    <col min="10" max="10" width="25.875" bestFit="1" customWidth="1"/>
  </cols>
  <sheetData>
    <row r="1" spans="1:10" x14ac:dyDescent="0.25">
      <c r="A1" t="s">
        <v>0</v>
      </c>
      <c r="B1" t="s">
        <v>1</v>
      </c>
      <c r="C1" t="s">
        <v>0</v>
      </c>
      <c r="D1" t="s">
        <v>3</v>
      </c>
      <c r="E1" t="s">
        <v>0</v>
      </c>
      <c r="F1" t="s">
        <v>2</v>
      </c>
      <c r="G1" t="s">
        <v>0</v>
      </c>
      <c r="H1" t="s">
        <v>3</v>
      </c>
      <c r="I1" t="s">
        <v>0</v>
      </c>
      <c r="J1" t="s">
        <v>3</v>
      </c>
    </row>
    <row r="2" spans="1:10" x14ac:dyDescent="0.25">
      <c r="A2">
        <v>0</v>
      </c>
      <c r="B2">
        <v>3.0000000000000001E-3</v>
      </c>
      <c r="C2">
        <v>0</v>
      </c>
      <c r="D2">
        <f>9.992595748*POWER(10,-1)/(298.3242402*EXP(-0.79926569*C2)+1)</f>
        <v>3.33838507075913E-3</v>
      </c>
      <c r="E2">
        <v>0</v>
      </c>
      <c r="F2">
        <f>B2-D2</f>
        <v>-3.3838507075912997E-4</v>
      </c>
      <c r="G2">
        <v>0</v>
      </c>
      <c r="H2" s="2">
        <f>9.992595748*POWER(10,-1)/(298.3242402*EXP(-0.79926569*G2)+1)</f>
        <v>3.33838507075913E-3</v>
      </c>
    </row>
    <row r="3" spans="1:10" x14ac:dyDescent="0.25">
      <c r="A3">
        <v>1</v>
      </c>
      <c r="B3">
        <v>7.0000000000000001E-3</v>
      </c>
      <c r="C3">
        <v>1</v>
      </c>
      <c r="D3">
        <f t="shared" ref="D3:D15" si="0">9.992595748*POWER(10,-1)/(298.3242402*EXP(-0.79926569*C3)+1)</f>
        <v>7.3940254596552837E-3</v>
      </c>
      <c r="E3">
        <v>1</v>
      </c>
      <c r="F3">
        <f t="shared" ref="F3:F12" si="1">B3-D3</f>
        <v>-3.9402545965528356E-4</v>
      </c>
      <c r="G3">
        <f>G2+0.5</f>
        <v>0.5</v>
      </c>
      <c r="H3" s="2">
        <f t="shared" ref="H3:H28" si="2">9.992595748*POWER(10,-1)/(298.3242402*EXP(-0.79926569*G3)+1)</f>
        <v>4.9702994085989742E-3</v>
      </c>
    </row>
    <row r="4" spans="1:10" x14ac:dyDescent="0.25">
      <c r="A4">
        <v>2</v>
      </c>
      <c r="B4">
        <v>1.6E-2</v>
      </c>
      <c r="C4">
        <v>2</v>
      </c>
      <c r="D4">
        <f t="shared" si="0"/>
        <v>1.6296045141757729E-2</v>
      </c>
      <c r="E4">
        <v>2</v>
      </c>
      <c r="F4">
        <f t="shared" si="1"/>
        <v>-2.9604514175772881E-4</v>
      </c>
      <c r="G4">
        <f t="shared" ref="G4:G28" si="3">G3+0.5</f>
        <v>1</v>
      </c>
      <c r="H4" s="2">
        <f t="shared" si="2"/>
        <v>7.3940254596552837E-3</v>
      </c>
    </row>
    <row r="5" spans="1:10" x14ac:dyDescent="0.25">
      <c r="A5">
        <v>3</v>
      </c>
      <c r="B5">
        <v>3.5999999999999997E-2</v>
      </c>
      <c r="C5">
        <v>3</v>
      </c>
      <c r="D5">
        <f t="shared" si="0"/>
        <v>3.5531694245128698E-2</v>
      </c>
      <c r="E5">
        <v>3</v>
      </c>
      <c r="F5">
        <f t="shared" si="1"/>
        <v>4.6830575487129961E-4</v>
      </c>
      <c r="G5">
        <f t="shared" si="3"/>
        <v>1.5</v>
      </c>
      <c r="H5" s="2">
        <f t="shared" si="2"/>
        <v>1.0986602033110334E-2</v>
      </c>
    </row>
    <row r="6" spans="1:10" x14ac:dyDescent="0.25">
      <c r="A6">
        <v>4</v>
      </c>
      <c r="B6">
        <v>7.5999999999999998E-2</v>
      </c>
      <c r="C6">
        <v>4</v>
      </c>
      <c r="D6">
        <f t="shared" si="0"/>
        <v>7.572371866489952E-2</v>
      </c>
      <c r="E6">
        <v>4</v>
      </c>
      <c r="F6">
        <f t="shared" si="1"/>
        <v>2.7628133510047836E-4</v>
      </c>
      <c r="G6">
        <f t="shared" si="3"/>
        <v>2</v>
      </c>
      <c r="H6" s="2">
        <f t="shared" si="2"/>
        <v>1.6296045141757729E-2</v>
      </c>
    </row>
    <row r="7" spans="1:10" x14ac:dyDescent="0.25">
      <c r="A7">
        <v>5</v>
      </c>
      <c r="B7">
        <v>0.154</v>
      </c>
      <c r="C7">
        <v>5</v>
      </c>
      <c r="D7">
        <f t="shared" si="0"/>
        <v>0.15410928191543102</v>
      </c>
      <c r="E7">
        <v>5</v>
      </c>
      <c r="F7">
        <f t="shared" si="1"/>
        <v>-1.0928191543102539E-4</v>
      </c>
      <c r="G7">
        <f t="shared" si="3"/>
        <v>2.5</v>
      </c>
      <c r="H7" s="2">
        <f t="shared" si="2"/>
        <v>2.4108763684046297E-2</v>
      </c>
    </row>
    <row r="8" spans="1:10" x14ac:dyDescent="0.25">
      <c r="A8">
        <v>6</v>
      </c>
      <c r="B8">
        <v>0.28799999999999998</v>
      </c>
      <c r="C8">
        <v>6</v>
      </c>
      <c r="D8">
        <f t="shared" si="0"/>
        <v>0.2883055705900831</v>
      </c>
      <c r="E8">
        <v>6</v>
      </c>
      <c r="F8">
        <f t="shared" si="1"/>
        <v>-3.0557059008312626E-4</v>
      </c>
      <c r="G8">
        <f t="shared" si="3"/>
        <v>3</v>
      </c>
      <c r="H8" s="2">
        <f t="shared" si="2"/>
        <v>3.5531694245128698E-2</v>
      </c>
    </row>
    <row r="9" spans="1:10" x14ac:dyDescent="0.25">
      <c r="A9">
        <v>7</v>
      </c>
      <c r="B9">
        <v>0.47399999999999998</v>
      </c>
      <c r="C9">
        <v>7</v>
      </c>
      <c r="D9">
        <f t="shared" si="0"/>
        <v>0.47384157018144774</v>
      </c>
      <c r="E9">
        <v>7</v>
      </c>
      <c r="F9">
        <f t="shared" si="1"/>
        <v>1.5842981855224147E-4</v>
      </c>
      <c r="G9">
        <f t="shared" si="3"/>
        <v>3.5</v>
      </c>
      <c r="H9" s="2">
        <f t="shared" si="2"/>
        <v>5.2077860921872617E-2</v>
      </c>
    </row>
    <row r="10" spans="1:10" x14ac:dyDescent="0.25">
      <c r="A10">
        <v>8</v>
      </c>
      <c r="B10">
        <v>0.66700000000000004</v>
      </c>
      <c r="C10">
        <v>8</v>
      </c>
      <c r="D10">
        <f t="shared" si="0"/>
        <v>0.66679394194138708</v>
      </c>
      <c r="E10">
        <v>8</v>
      </c>
      <c r="F10">
        <f t="shared" si="1"/>
        <v>2.0605805861295678E-4</v>
      </c>
      <c r="G10">
        <f t="shared" si="3"/>
        <v>4</v>
      </c>
      <c r="H10" s="2">
        <f t="shared" si="2"/>
        <v>7.572371866489952E-2</v>
      </c>
    </row>
    <row r="11" spans="1:10" x14ac:dyDescent="0.25">
      <c r="A11">
        <v>9</v>
      </c>
      <c r="B11">
        <v>0.81599999999999995</v>
      </c>
      <c r="C11">
        <v>9</v>
      </c>
      <c r="D11">
        <f t="shared" si="0"/>
        <v>0.81625419364316987</v>
      </c>
      <c r="E11">
        <v>9</v>
      </c>
      <c r="F11">
        <f t="shared" si="1"/>
        <v>-2.5419364316991988E-4</v>
      </c>
      <c r="G11">
        <f t="shared" si="3"/>
        <v>4.5</v>
      </c>
      <c r="H11" s="2">
        <f t="shared" si="2"/>
        <v>0.10887186618560708</v>
      </c>
    </row>
    <row r="12" spans="1:10" x14ac:dyDescent="0.25">
      <c r="A12">
        <v>11</v>
      </c>
      <c r="B12">
        <v>0.95599999999999996</v>
      </c>
      <c r="C12">
        <v>10</v>
      </c>
      <c r="D12">
        <f t="shared" si="0"/>
        <v>0.9077458891505974</v>
      </c>
      <c r="E12">
        <v>11</v>
      </c>
      <c r="F12">
        <f t="shared" si="1"/>
        <v>4.8254110849402565E-2</v>
      </c>
      <c r="G12">
        <f t="shared" si="3"/>
        <v>5</v>
      </c>
      <c r="H12" s="2">
        <f t="shared" si="2"/>
        <v>0.15410928191543102</v>
      </c>
    </row>
    <row r="13" spans="1:10" x14ac:dyDescent="0.25">
      <c r="C13">
        <v>11</v>
      </c>
      <c r="D13">
        <f t="shared" si="0"/>
        <v>0.95592553863175544</v>
      </c>
      <c r="G13">
        <f t="shared" si="3"/>
        <v>5.5</v>
      </c>
      <c r="H13" s="2">
        <f t="shared" si="2"/>
        <v>0.21363339302031426</v>
      </c>
    </row>
    <row r="14" spans="1:10" x14ac:dyDescent="0.25">
      <c r="C14">
        <v>12</v>
      </c>
      <c r="D14">
        <f t="shared" si="0"/>
        <v>0.97929761867317677</v>
      </c>
      <c r="G14">
        <f t="shared" si="3"/>
        <v>6</v>
      </c>
      <c r="H14" s="2">
        <f t="shared" si="2"/>
        <v>0.2883055705900831</v>
      </c>
    </row>
    <row r="15" spans="1:10" x14ac:dyDescent="0.25">
      <c r="C15">
        <v>13</v>
      </c>
      <c r="D15">
        <f t="shared" si="0"/>
        <v>0.99018372078708317</v>
      </c>
      <c r="G15">
        <f t="shared" si="3"/>
        <v>6.5</v>
      </c>
      <c r="H15" s="2">
        <f t="shared" si="2"/>
        <v>0.37656770092393416</v>
      </c>
    </row>
    <row r="16" spans="1:10" x14ac:dyDescent="0.25">
      <c r="G16">
        <f t="shared" si="3"/>
        <v>7</v>
      </c>
      <c r="H16" s="2">
        <f t="shared" si="2"/>
        <v>0.47384157018144774</v>
      </c>
    </row>
    <row r="17" spans="7:8" x14ac:dyDescent="0.25">
      <c r="G17">
        <f t="shared" si="3"/>
        <v>7.5</v>
      </c>
      <c r="H17" s="2">
        <f t="shared" si="2"/>
        <v>0.57311597694276606</v>
      </c>
    </row>
    <row r="18" spans="7:8" x14ac:dyDescent="0.25">
      <c r="G18">
        <f t="shared" si="3"/>
        <v>8</v>
      </c>
      <c r="H18" s="2">
        <f t="shared" si="2"/>
        <v>0.66679394194138708</v>
      </c>
    </row>
    <row r="19" spans="7:8" x14ac:dyDescent="0.25">
      <c r="G19">
        <f t="shared" si="3"/>
        <v>8.5</v>
      </c>
      <c r="H19" s="2">
        <f t="shared" si="2"/>
        <v>0.74887563242589839</v>
      </c>
    </row>
    <row r="20" spans="7:8" x14ac:dyDescent="0.25">
      <c r="G20">
        <f t="shared" si="3"/>
        <v>9</v>
      </c>
      <c r="H20" s="2">
        <f t="shared" si="2"/>
        <v>0.81625419364316987</v>
      </c>
    </row>
    <row r="21" spans="7:8" x14ac:dyDescent="0.25">
      <c r="G21">
        <f t="shared" si="3"/>
        <v>9.5</v>
      </c>
      <c r="H21" s="2">
        <f t="shared" si="2"/>
        <v>0.86866309621615456</v>
      </c>
    </row>
    <row r="22" spans="7:8" x14ac:dyDescent="0.25">
      <c r="G22">
        <f t="shared" si="3"/>
        <v>10</v>
      </c>
      <c r="H22" s="2">
        <f t="shared" si="2"/>
        <v>0.9077458891505974</v>
      </c>
    </row>
    <row r="23" spans="7:8" x14ac:dyDescent="0.25">
      <c r="G23">
        <f t="shared" si="3"/>
        <v>10.5</v>
      </c>
      <c r="H23" s="2">
        <f t="shared" si="2"/>
        <v>0.93598458106099869</v>
      </c>
    </row>
    <row r="24" spans="7:8" x14ac:dyDescent="0.25">
      <c r="G24">
        <f t="shared" si="3"/>
        <v>11</v>
      </c>
      <c r="H24" s="2">
        <f t="shared" si="2"/>
        <v>0.95592553863175544</v>
      </c>
    </row>
    <row r="25" spans="7:8" x14ac:dyDescent="0.25">
      <c r="G25">
        <f t="shared" si="3"/>
        <v>11.5</v>
      </c>
      <c r="H25" s="2">
        <f t="shared" si="2"/>
        <v>0.96978008262134041</v>
      </c>
    </row>
    <row r="26" spans="7:8" x14ac:dyDescent="0.25">
      <c r="G26">
        <f t="shared" si="3"/>
        <v>12</v>
      </c>
      <c r="H26" s="2">
        <f t="shared" si="2"/>
        <v>0.97929761867317677</v>
      </c>
    </row>
    <row r="27" spans="7:8" x14ac:dyDescent="0.25">
      <c r="G27">
        <f t="shared" si="3"/>
        <v>12.5</v>
      </c>
      <c r="H27" s="2">
        <f t="shared" si="2"/>
        <v>0.98578508585992142</v>
      </c>
    </row>
    <row r="28" spans="7:8" x14ac:dyDescent="0.25">
      <c r="G28">
        <f t="shared" si="3"/>
        <v>13</v>
      </c>
      <c r="H28" s="2">
        <f t="shared" si="2"/>
        <v>0.99018372078708317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D2" sqref="D2:D12"/>
    </sheetView>
  </sheetViews>
  <sheetFormatPr defaultColWidth="11" defaultRowHeight="15.75" x14ac:dyDescent="0.25"/>
  <cols>
    <col min="2" max="2" width="17.5" bestFit="1" customWidth="1"/>
    <col min="4" max="4" width="25.875" bestFit="1" customWidth="1"/>
    <col min="8" max="8" width="25.875" bestFit="1" customWidth="1"/>
    <col min="10" max="10" width="25.875" bestFit="1" customWidth="1"/>
  </cols>
  <sheetData>
    <row r="1" spans="1:10" x14ac:dyDescent="0.25">
      <c r="A1" t="s">
        <v>0</v>
      </c>
      <c r="B1" t="s">
        <v>1</v>
      </c>
      <c r="C1" t="s">
        <v>0</v>
      </c>
      <c r="D1" t="s">
        <v>3</v>
      </c>
      <c r="E1" t="s">
        <v>0</v>
      </c>
      <c r="F1" t="s">
        <v>2</v>
      </c>
      <c r="G1" t="s">
        <v>0</v>
      </c>
      <c r="H1" t="s">
        <v>3</v>
      </c>
      <c r="I1" t="s">
        <v>0</v>
      </c>
      <c r="J1" t="s">
        <v>3</v>
      </c>
    </row>
    <row r="2" spans="1:10" x14ac:dyDescent="0.25">
      <c r="A2">
        <v>0</v>
      </c>
      <c r="B2">
        <v>3.0000000000000001E-3</v>
      </c>
      <c r="C2">
        <v>0</v>
      </c>
      <c r="D2">
        <f>POWER(10.92883204*EXP(-7.343389254*POWER(10,-1)*C2)+9.660949601*POWER(10,-1),-3.2813723)</f>
        <v>2.9603130457806404E-4</v>
      </c>
      <c r="E2">
        <v>0</v>
      </c>
      <c r="F2">
        <f>B2-D2</f>
        <v>2.7039686954219359E-3</v>
      </c>
      <c r="G2">
        <v>0</v>
      </c>
      <c r="H2">
        <f>POWER(10.92883204*EXP(-7.343389254*POWER(10,-1)*G2)+9.660949601*POWER(10,-1),-3.2813723)</f>
        <v>2.9603130457806404E-4</v>
      </c>
    </row>
    <row r="3" spans="1:10" x14ac:dyDescent="0.25">
      <c r="A3">
        <v>1</v>
      </c>
      <c r="B3">
        <v>8.9999999999999993E-3</v>
      </c>
      <c r="C3">
        <v>1</v>
      </c>
      <c r="D3">
        <f t="shared" ref="D3:D12" si="0">POWER(10.92883204*EXP(-7.343389254*POWER(10,-1)*C3)+9.660949601*POWER(10,-1),-3.2813723)</f>
        <v>2.4978843580691331E-3</v>
      </c>
      <c r="E3">
        <v>1</v>
      </c>
      <c r="F3">
        <f t="shared" ref="F3:F9" si="1">B3-D3</f>
        <v>6.5021156419308663E-3</v>
      </c>
      <c r="G3">
        <f>G2+0.5</f>
        <v>0.5</v>
      </c>
      <c r="H3">
        <f t="shared" ref="H3:H22" si="2">POWER(10.92883204*EXP(-7.343389254*POWER(10,-1)*G3)+9.660949601*POWER(10,-1),-3.2813723)</f>
        <v>8.7930343486182939E-4</v>
      </c>
    </row>
    <row r="4" spans="1:10" x14ac:dyDescent="0.25">
      <c r="A4">
        <v>2</v>
      </c>
      <c r="B4">
        <v>2.9000000000000001E-2</v>
      </c>
      <c r="C4">
        <v>2</v>
      </c>
      <c r="D4">
        <f t="shared" si="0"/>
        <v>1.6670986886064533E-2</v>
      </c>
      <c r="E4">
        <v>2</v>
      </c>
      <c r="F4">
        <f t="shared" si="1"/>
        <v>1.2329013113935468E-2</v>
      </c>
      <c r="G4">
        <f t="shared" ref="G4:G22" si="3">G3+0.5</f>
        <v>1</v>
      </c>
      <c r="H4">
        <f t="shared" si="2"/>
        <v>2.4978843580691331E-3</v>
      </c>
    </row>
    <row r="5" spans="1:10" x14ac:dyDescent="0.25">
      <c r="A5">
        <v>3</v>
      </c>
      <c r="B5">
        <v>8.5999999999999993E-2</v>
      </c>
      <c r="C5">
        <v>3</v>
      </c>
      <c r="D5">
        <f t="shared" si="0"/>
        <v>7.8292760070872075E-2</v>
      </c>
      <c r="E5">
        <v>3</v>
      </c>
      <c r="F5">
        <f t="shared" si="1"/>
        <v>7.7072399291279181E-3</v>
      </c>
      <c r="G5">
        <f t="shared" si="3"/>
        <v>1.5</v>
      </c>
      <c r="H5">
        <f t="shared" si="2"/>
        <v>6.6943493837943189E-3</v>
      </c>
    </row>
    <row r="6" spans="1:10" x14ac:dyDescent="0.25">
      <c r="A6">
        <v>4</v>
      </c>
      <c r="B6">
        <v>0.23</v>
      </c>
      <c r="C6">
        <v>4</v>
      </c>
      <c r="D6">
        <f t="shared" si="0"/>
        <v>0.2397175569146765</v>
      </c>
      <c r="E6">
        <v>4</v>
      </c>
      <c r="F6">
        <f t="shared" si="1"/>
        <v>-9.7175569146764895E-3</v>
      </c>
      <c r="G6">
        <f t="shared" si="3"/>
        <v>2</v>
      </c>
      <c r="H6">
        <f t="shared" si="2"/>
        <v>1.6670986886064533E-2</v>
      </c>
    </row>
    <row r="7" spans="1:10" x14ac:dyDescent="0.25">
      <c r="A7">
        <v>5</v>
      </c>
      <c r="B7">
        <v>0.48</v>
      </c>
      <c r="C7">
        <v>5</v>
      </c>
      <c r="D7">
        <f t="shared" si="0"/>
        <v>0.48842730326515399</v>
      </c>
      <c r="E7">
        <v>5</v>
      </c>
      <c r="F7">
        <f t="shared" si="1"/>
        <v>-8.427303265154007E-3</v>
      </c>
      <c r="G7">
        <f t="shared" si="3"/>
        <v>2.5</v>
      </c>
      <c r="H7">
        <f t="shared" si="2"/>
        <v>3.800047265031288E-2</v>
      </c>
    </row>
    <row r="8" spans="1:10" x14ac:dyDescent="0.25">
      <c r="A8">
        <v>6</v>
      </c>
      <c r="B8">
        <v>0.75</v>
      </c>
      <c r="C8">
        <v>6</v>
      </c>
      <c r="D8">
        <f t="shared" si="0"/>
        <v>0.73260301277680517</v>
      </c>
      <c r="E8">
        <v>6</v>
      </c>
      <c r="F8">
        <f t="shared" si="1"/>
        <v>1.7396987223194826E-2</v>
      </c>
      <c r="G8">
        <f t="shared" si="3"/>
        <v>3</v>
      </c>
      <c r="H8">
        <f t="shared" si="2"/>
        <v>7.8292760070872075E-2</v>
      </c>
    </row>
    <row r="9" spans="1:10" x14ac:dyDescent="0.25">
      <c r="A9">
        <v>7</v>
      </c>
      <c r="B9">
        <v>0.9</v>
      </c>
      <c r="C9">
        <v>7</v>
      </c>
      <c r="D9">
        <f t="shared" si="0"/>
        <v>0.9073051871942388</v>
      </c>
      <c r="E9">
        <v>7</v>
      </c>
      <c r="F9">
        <f t="shared" si="1"/>
        <v>-7.3051871942387825E-3</v>
      </c>
      <c r="G9">
        <f t="shared" si="3"/>
        <v>3.5</v>
      </c>
      <c r="H9">
        <f t="shared" si="2"/>
        <v>0.14470056260579281</v>
      </c>
    </row>
    <row r="10" spans="1:10" x14ac:dyDescent="0.25">
      <c r="C10">
        <v>8</v>
      </c>
      <c r="D10">
        <f t="shared" si="0"/>
        <v>1.01057053148081</v>
      </c>
      <c r="G10">
        <f t="shared" si="3"/>
        <v>4</v>
      </c>
      <c r="H10">
        <f t="shared" si="2"/>
        <v>0.2397175569146765</v>
      </c>
    </row>
    <row r="11" spans="1:10" x14ac:dyDescent="0.25">
      <c r="C11">
        <v>9</v>
      </c>
      <c r="D11">
        <f t="shared" si="0"/>
        <v>1.0655813530757208</v>
      </c>
      <c r="G11">
        <f t="shared" si="3"/>
        <v>4.5</v>
      </c>
      <c r="H11">
        <f t="shared" si="2"/>
        <v>0.35818923237961786</v>
      </c>
    </row>
    <row r="12" spans="1:10" x14ac:dyDescent="0.25">
      <c r="C12">
        <v>10</v>
      </c>
      <c r="D12" s="1">
        <f t="shared" si="0"/>
        <v>1.0933659481572955</v>
      </c>
      <c r="G12">
        <f t="shared" si="3"/>
        <v>5</v>
      </c>
      <c r="H12">
        <f t="shared" si="2"/>
        <v>0.48842730326515399</v>
      </c>
    </row>
    <row r="13" spans="1:10" x14ac:dyDescent="0.25">
      <c r="G13">
        <f t="shared" si="3"/>
        <v>5.5</v>
      </c>
      <c r="H13">
        <f t="shared" si="2"/>
        <v>0.61683537075058104</v>
      </c>
    </row>
    <row r="14" spans="1:10" x14ac:dyDescent="0.25">
      <c r="G14">
        <f t="shared" si="3"/>
        <v>6</v>
      </c>
      <c r="H14">
        <f t="shared" si="2"/>
        <v>0.73260301277680517</v>
      </c>
    </row>
    <row r="15" spans="1:10" x14ac:dyDescent="0.25">
      <c r="G15">
        <f t="shared" si="3"/>
        <v>6.5</v>
      </c>
      <c r="H15">
        <f t="shared" si="2"/>
        <v>0.82986615806580766</v>
      </c>
    </row>
    <row r="16" spans="1:10" x14ac:dyDescent="0.25">
      <c r="G16">
        <f t="shared" si="3"/>
        <v>7</v>
      </c>
      <c r="H16">
        <f t="shared" si="2"/>
        <v>0.9073051871942388</v>
      </c>
    </row>
    <row r="17" spans="7:8" x14ac:dyDescent="0.25">
      <c r="G17">
        <f t="shared" si="3"/>
        <v>7.5</v>
      </c>
      <c r="H17">
        <f t="shared" si="2"/>
        <v>0.96654755356210886</v>
      </c>
    </row>
    <row r="18" spans="7:8" x14ac:dyDescent="0.25">
      <c r="G18">
        <f t="shared" si="3"/>
        <v>8</v>
      </c>
      <c r="H18">
        <f t="shared" si="2"/>
        <v>1.01057053148081</v>
      </c>
    </row>
    <row r="19" spans="7:8" x14ac:dyDescent="0.25">
      <c r="G19">
        <f t="shared" si="3"/>
        <v>8.5</v>
      </c>
      <c r="H19">
        <f t="shared" si="2"/>
        <v>1.042608504982772</v>
      </c>
    </row>
    <row r="20" spans="7:8" x14ac:dyDescent="0.25">
      <c r="G20">
        <f t="shared" si="3"/>
        <v>9</v>
      </c>
      <c r="H20">
        <f t="shared" si="2"/>
        <v>1.0655813530757208</v>
      </c>
    </row>
    <row r="21" spans="7:8" x14ac:dyDescent="0.25">
      <c r="G21">
        <f t="shared" si="3"/>
        <v>9.5</v>
      </c>
      <c r="H21">
        <f t="shared" si="2"/>
        <v>1.0818828555452427</v>
      </c>
    </row>
    <row r="22" spans="7:8" x14ac:dyDescent="0.25">
      <c r="G22">
        <f t="shared" si="3"/>
        <v>10</v>
      </c>
      <c r="H22">
        <f t="shared" si="2"/>
        <v>1.0933659481572955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Infants, cllinical</vt:lpstr>
      <vt:lpstr>Infants, clinical lab</vt:lpstr>
      <vt:lpstr>Older, clinical</vt:lpstr>
      <vt:lpstr>Older, clinical lab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Lamounier Costa</dc:creator>
  <cp:lastModifiedBy>eldo</cp:lastModifiedBy>
  <dcterms:created xsi:type="dcterms:W3CDTF">2015-12-13T03:30:55Z</dcterms:created>
  <dcterms:modified xsi:type="dcterms:W3CDTF">2016-05-02T02:24:10Z</dcterms:modified>
</cp:coreProperties>
</file>