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smew\Downloads\"/>
    </mc:Choice>
  </mc:AlternateContent>
  <xr:revisionPtr revIDLastSave="0" documentId="13_ncr:1_{11B0AD52-EE7B-4648-8FBC-65E3DEF34FF9}" xr6:coauthVersionLast="47" xr6:coauthVersionMax="47" xr10:uidLastSave="{00000000-0000-0000-0000-000000000000}"/>
  <bookViews>
    <workbookView xWindow="-108" yWindow="-108" windowWidth="23256" windowHeight="12456" firstSheet="2" activeTab="8" xr2:uid="{E909587F-91F8-4730-B1E7-C2F779EADFA6}"/>
  </bookViews>
  <sheets>
    <sheet name="Question 1" sheetId="1" r:id="rId1"/>
    <sheet name="Question 2" sheetId="2" r:id="rId2"/>
    <sheet name="Question 3" sheetId="3" r:id="rId3"/>
    <sheet name="Pivot Table" sheetId="9" r:id="rId4"/>
    <sheet name="Question 4" sheetId="4" r:id="rId5"/>
    <sheet name="Question 5" sheetId="5" r:id="rId6"/>
    <sheet name="Question 6" sheetId="6" r:id="rId7"/>
    <sheet name="Question 7" sheetId="7" r:id="rId8"/>
    <sheet name="Question 8" sheetId="8" r:id="rId9"/>
  </sheets>
  <calcPr calcId="191029"/>
  <pivotCaches>
    <pivotCache cacheId="4" r:id="rId10"/>
    <pivotCache cacheId="30" r:id="rId11"/>
    <pivotCache cacheId="35"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8" l="1"/>
  <c r="B9" i="8"/>
  <c r="A10" i="8"/>
  <c r="A9" i="8"/>
  <c r="I18" i="7"/>
  <c r="J18" i="7"/>
  <c r="C11" i="5"/>
  <c r="C10" i="5"/>
  <c r="A10" i="5"/>
  <c r="B10" i="5"/>
  <c r="C4" i="2"/>
  <c r="C3" i="2"/>
  <c r="C2" i="2"/>
</calcChain>
</file>

<file path=xl/sharedStrings.xml><?xml version="1.0" encoding="utf-8"?>
<sst xmlns="http://schemas.openxmlformats.org/spreadsheetml/2006/main" count="314" uniqueCount="39">
  <si>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</si>
  <si>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</si>
  <si>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</si>
  <si>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</si>
  <si>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</si>
  <si>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</si>
  <si>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</si>
  <si>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</si>
  <si>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</si>
  <si>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</si>
  <si>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</si>
  <si>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</si>
  <si>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</si>
  <si>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</si>
  <si>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</si>
  <si>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</si>
  <si>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</si>
  <si>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</si>
  <si>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</si>
  <si>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</si>
  <si>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</si>
  <si>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</si>
  <si>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</si>
  <si>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</si>
  <si>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</si>
  <si>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</si>
  <si>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</si>
  <si>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</si>
  <si>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reject R</t>
  </si>
  <si>
    <t>Defer D</t>
  </si>
  <si>
    <t>Early Admit</t>
  </si>
  <si>
    <t>early E accept</t>
  </si>
  <si>
    <t>Class size</t>
  </si>
  <si>
    <t>Row Labels</t>
  </si>
  <si>
    <t>Grand Total</t>
  </si>
  <si>
    <t>Column Labels</t>
  </si>
  <si>
    <t>Count of Gender Assigned At Birth</t>
  </si>
  <si>
    <t>Sum of Job Satisfaction Score</t>
  </si>
  <si>
    <t>Sum of IS Middle Managers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</si>
</sst>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565023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692639" y="354329"/>
          <a:ext cx="6429375" cy="565023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86.5%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724400"/>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0980"/>
          <a:ext cx="6429375" cy="47244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effectLst/>
              <a:latin typeface="+mn-lt"/>
            </a:rPr>
            <a:t>P(E)= 36% P(R)= 30% P(D)= 34%</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effectLst/>
              <a:latin typeface="+mn-lt"/>
            </a:rPr>
            <a:t>Yes, so P(E n D) = 0</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43.49%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70%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5705475"/>
    <xdr:sp macro="" textlink="">
      <xdr:nvSpPr>
        <xdr:cNvPr id="2" name="Shape 3">
          <a:extLst>
            <a:ext uri="{FF2B5EF4-FFF2-40B4-BE49-F238E27FC236}">
              <a16:creationId xmlns:a16="http://schemas.microsoft.com/office/drawing/2014/main" id="{A4D27CA1-7C8C-473E-8C31-B72FF852F3AA}"/>
            </a:ext>
          </a:extLst>
        </xdr:cNvPr>
        <xdr:cNvSpPr txBox="1"/>
      </xdr:nvSpPr>
      <xdr:spPr>
        <a:xfrm>
          <a:off x="9235440" y="283845"/>
          <a:ext cx="6429375" cy="5705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r>
            <a:rPr lang="en-US" sz="1200" baseline="0">
              <a:effectLst/>
              <a:latin typeface="+mn-lt"/>
            </a:rPr>
            <a:t>See sheet labeled pivot table</a:t>
          </a: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They're the ones in the total columns, 37.59%, 62.41%, 51.88%, 41.35%, 6.77%, and 100%. They tell us that 52.88% of applicants have bachelors degrees, 41.55% have masters, 6.77% have PhDs, 37.59% of applicants are female, 62.41% are male, and 100% have college degrees and a gender assigned at birth.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25.56%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15.79%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5019675"/>
    <xdr:sp macro="" textlink="">
      <xdr:nvSpPr>
        <xdr:cNvPr id="2" name="Shape 3">
          <a:extLst>
            <a:ext uri="{FF2B5EF4-FFF2-40B4-BE49-F238E27FC236}">
              <a16:creationId xmlns:a16="http://schemas.microsoft.com/office/drawing/2014/main" id="{89CA4F52-B970-4FE0-8059-41DCACFE002A}"/>
            </a:ext>
          </a:extLst>
        </xdr:cNvPr>
        <xdr:cNvSpPr txBox="1"/>
      </xdr:nvSpPr>
      <xdr:spPr>
        <a:xfrm>
          <a:off x="6960870" y="230505"/>
          <a:ext cx="6429375" cy="50196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aseline="0">
              <a:effectLst/>
              <a:latin typeface="+mn-lt"/>
            </a:rPr>
            <a:t>-----------------------------------------------------------------------------------------------------------------------------------&gt;</a:t>
          </a: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aseline="0">
              <a:effectLst/>
              <a:latin typeface="+mn-lt"/>
            </a:rPr>
            <a:t>                       ------------------------------------------------------------------------------------------------------------------&gt;</a:t>
          </a: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83%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Senior executives have a higher overall job satisfaction than middle managers, tending to be in the 4 or 5 scores. Middle managers are little more spread out, more staying in the 4 score, but still the second highest is a score of 5, though there's much more of a difference between 46 and 28 than 42 and 41.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$561.22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$3408.57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In hopes that it will be enough to cover the cost brought on by a potential collision.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effectLst/>
              <a:latin typeface="+mn-lt"/>
            </a:rPr>
            <a:t>10%</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effectLst/>
              <a:latin typeface="+mn-lt"/>
            </a:rPr>
            <a:t>20%</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effectLst/>
              <a:latin typeface="+mn-lt"/>
            </a:rPr>
            <a:t>15%</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aseline="0">
              <a:effectLst/>
              <a:latin typeface="+mn-lt"/>
            </a:rPr>
            <a:t>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130.8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r>
            <a:rPr lang="en-US" sz="1200" baseline="0">
              <a:effectLst/>
              <a:latin typeface="+mn-lt"/>
            </a:rPr>
            <a:t>317 defects, 31.7% chance of a defect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r>
            <a:rPr lang="en-US" sz="1200" baseline="0">
              <a:effectLst/>
              <a:latin typeface="+mn-lt"/>
            </a:rPr>
            <a:t>3 defects, 3% chance of a defect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aseline="0">
              <a:effectLst/>
              <a:latin typeface="+mn-lt"/>
            </a:rPr>
            <a:t>There will be less chance of a defect, so more of the product will be good to go.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 Hearth" refreshedDate="45573.524041087963" createdVersion="8" refreshedVersion="8" minRefreshableVersion="3" recordCount="133" xr:uid="{0923361D-9CE2-4F41-8578-152BF8F8ADEE}">
  <cacheSource type="worksheet">
    <worksheetSource ref="B1:C134" sheet="Question 3"/>
  </cacheSource>
  <cacheFields count="2">
    <cacheField name="Highest Degree Achieved" numFmtId="0">
      <sharedItems count="3">
        <s v="Bachelor's"/>
        <s v="Master's"/>
        <s v="PhD"/>
      </sharedItems>
    </cacheField>
    <cacheField name="Gender Assigned At Birth"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 Hearth" refreshedDate="45573.536982060185" createdVersion="8" refreshedVersion="8" minRefreshableVersion="3" recordCount="5" xr:uid="{8ADD5923-DC82-4577-99F2-6BEC42D34450}">
  <cacheSource type="worksheet">
    <worksheetSource name="Table2[[Job Satisfaction Score]:[IS Senior Executives (%) ]]"/>
  </cacheSource>
  <cacheFields count="2">
    <cacheField name="Job Satisfaction Score" numFmtId="0">
      <sharedItems containsSemiMixedTypes="0" containsString="0" containsNumber="1" containsInteger="1" minValue="1" maxValue="5" count="5">
        <n v="1"/>
        <n v="2"/>
        <n v="3"/>
        <n v="4"/>
        <n v="5"/>
      </sharedItems>
    </cacheField>
    <cacheField name="IS Senior Executives (%) " numFmtId="0">
      <sharedItems containsSemiMixedTypes="0" containsString="0" containsNumber="1" containsInteger="1" minValue="3" maxValue="42" count="5">
        <n v="5"/>
        <n v="9"/>
        <n v="3"/>
        <n v="42"/>
        <n v="4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 Hearth" refreshedDate="45573.538890277778" createdVersion="8" refreshedVersion="8" minRefreshableVersion="3" recordCount="5" xr:uid="{2E391B83-E8BA-4CFC-A155-ACCB1B0B11A5}">
  <cacheSource type="worksheet">
    <worksheetSource name="Table2"/>
  </cacheSource>
  <cacheFields count="3">
    <cacheField name="Job Satisfaction Score" numFmtId="0">
      <sharedItems containsSemiMixedTypes="0" containsString="0" containsNumber="1" containsInteger="1" minValue="1" maxValue="5" count="5">
        <n v="1"/>
        <n v="2"/>
        <n v="3"/>
        <n v="4"/>
        <n v="5"/>
      </sharedItems>
    </cacheField>
    <cacheField name="IS Senior Executives (%) " numFmtId="0">
      <sharedItems containsSemiMixedTypes="0" containsString="0" containsNumber="1" containsInteger="1" minValue="3" maxValue="42"/>
    </cacheField>
    <cacheField name="IS Middle Managers (%)" numFmtId="0">
      <sharedItems containsSemiMixedTypes="0" containsString="0" containsNumber="1" containsInteger="1" minValue="4" maxValue="46" count="5">
        <n v="4"/>
        <n v="10"/>
        <n v="12"/>
        <n v="46"/>
        <n v="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r>
  <r>
    <x v="0"/>
    <x v="0"/>
  </r>
  <r>
    <x v="1"/>
    <x v="1"/>
  </r>
  <r>
    <x v="1"/>
    <x v="0"/>
  </r>
  <r>
    <x v="0"/>
    <x v="0"/>
  </r>
  <r>
    <x v="1"/>
    <x v="0"/>
  </r>
  <r>
    <x v="1"/>
    <x v="0"/>
  </r>
  <r>
    <x v="1"/>
    <x v="0"/>
  </r>
  <r>
    <x v="0"/>
    <x v="0"/>
  </r>
  <r>
    <x v="0"/>
    <x v="1"/>
  </r>
  <r>
    <x v="0"/>
    <x v="1"/>
  </r>
  <r>
    <x v="0"/>
    <x v="0"/>
  </r>
  <r>
    <x v="1"/>
    <x v="0"/>
  </r>
  <r>
    <x v="0"/>
    <x v="0"/>
  </r>
  <r>
    <x v="0"/>
    <x v="0"/>
  </r>
  <r>
    <x v="1"/>
    <x v="0"/>
  </r>
  <r>
    <x v="1"/>
    <x v="0"/>
  </r>
  <r>
    <x v="1"/>
    <x v="1"/>
  </r>
  <r>
    <x v="0"/>
    <x v="0"/>
  </r>
  <r>
    <x v="1"/>
    <x v="1"/>
  </r>
  <r>
    <x v="0"/>
    <x v="0"/>
  </r>
  <r>
    <x v="1"/>
    <x v="0"/>
  </r>
  <r>
    <x v="0"/>
    <x v="0"/>
  </r>
  <r>
    <x v="0"/>
    <x v="0"/>
  </r>
  <r>
    <x v="1"/>
    <x v="1"/>
  </r>
  <r>
    <x v="1"/>
    <x v="0"/>
  </r>
  <r>
    <x v="0"/>
    <x v="0"/>
  </r>
  <r>
    <x v="0"/>
    <x v="1"/>
  </r>
  <r>
    <x v="0"/>
    <x v="1"/>
  </r>
  <r>
    <x v="0"/>
    <x v="0"/>
  </r>
  <r>
    <x v="0"/>
    <x v="0"/>
  </r>
  <r>
    <x v="1"/>
    <x v="1"/>
  </r>
  <r>
    <x v="1"/>
    <x v="1"/>
  </r>
  <r>
    <x v="1"/>
    <x v="0"/>
  </r>
  <r>
    <x v="0"/>
    <x v="1"/>
  </r>
  <r>
    <x v="0"/>
    <x v="1"/>
  </r>
  <r>
    <x v="0"/>
    <x v="0"/>
  </r>
  <r>
    <x v="0"/>
    <x v="0"/>
  </r>
  <r>
    <x v="0"/>
    <x v="1"/>
  </r>
  <r>
    <x v="0"/>
    <x v="1"/>
  </r>
  <r>
    <x v="0"/>
    <x v="1"/>
  </r>
  <r>
    <x v="1"/>
    <x v="0"/>
  </r>
  <r>
    <x v="0"/>
    <x v="1"/>
  </r>
  <r>
    <x v="1"/>
    <x v="1"/>
  </r>
  <r>
    <x v="0"/>
    <x v="1"/>
  </r>
  <r>
    <x v="1"/>
    <x v="1"/>
  </r>
  <r>
    <x v="0"/>
    <x v="0"/>
  </r>
  <r>
    <x v="1"/>
    <x v="1"/>
  </r>
  <r>
    <x v="1"/>
    <x v="1"/>
  </r>
  <r>
    <x v="1"/>
    <x v="0"/>
  </r>
  <r>
    <x v="0"/>
    <x v="0"/>
  </r>
  <r>
    <x v="0"/>
    <x v="0"/>
  </r>
  <r>
    <x v="0"/>
    <x v="0"/>
  </r>
  <r>
    <x v="0"/>
    <x v="1"/>
  </r>
  <r>
    <x v="0"/>
    <x v="1"/>
  </r>
  <r>
    <x v="1"/>
    <x v="0"/>
  </r>
  <r>
    <x v="0"/>
    <x v="0"/>
  </r>
  <r>
    <x v="0"/>
    <x v="1"/>
  </r>
  <r>
    <x v="2"/>
    <x v="0"/>
  </r>
  <r>
    <x v="1"/>
    <x v="1"/>
  </r>
  <r>
    <x v="2"/>
    <x v="0"/>
  </r>
  <r>
    <x v="0"/>
    <x v="0"/>
  </r>
  <r>
    <x v="0"/>
    <x v="0"/>
  </r>
  <r>
    <x v="1"/>
    <x v="1"/>
  </r>
  <r>
    <x v="0"/>
    <x v="1"/>
  </r>
  <r>
    <x v="1"/>
    <x v="0"/>
  </r>
  <r>
    <x v="1"/>
    <x v="0"/>
  </r>
  <r>
    <x v="1"/>
    <x v="0"/>
  </r>
  <r>
    <x v="0"/>
    <x v="0"/>
  </r>
  <r>
    <x v="0"/>
    <x v="0"/>
  </r>
  <r>
    <x v="0"/>
    <x v="1"/>
  </r>
  <r>
    <x v="1"/>
    <x v="0"/>
  </r>
  <r>
    <x v="0"/>
    <x v="1"/>
  </r>
  <r>
    <x v="0"/>
    <x v="0"/>
  </r>
  <r>
    <x v="0"/>
    <x v="0"/>
  </r>
  <r>
    <x v="0"/>
    <x v="0"/>
  </r>
  <r>
    <x v="1"/>
    <x v="0"/>
  </r>
  <r>
    <x v="1"/>
    <x v="1"/>
  </r>
  <r>
    <x v="1"/>
    <x v="1"/>
  </r>
  <r>
    <x v="0"/>
    <x v="0"/>
  </r>
  <r>
    <x v="1"/>
    <x v="0"/>
  </r>
  <r>
    <x v="1"/>
    <x v="0"/>
  </r>
  <r>
    <x v="2"/>
    <x v="0"/>
  </r>
  <r>
    <x v="2"/>
    <x v="0"/>
  </r>
  <r>
    <x v="1"/>
    <x v="0"/>
  </r>
  <r>
    <x v="1"/>
    <x v="1"/>
  </r>
  <r>
    <x v="2"/>
    <x v="0"/>
  </r>
  <r>
    <x v="0"/>
    <x v="0"/>
  </r>
  <r>
    <x v="0"/>
    <x v="0"/>
  </r>
  <r>
    <x v="0"/>
    <x v="1"/>
  </r>
  <r>
    <x v="0"/>
    <x v="0"/>
  </r>
  <r>
    <x v="1"/>
    <x v="1"/>
  </r>
  <r>
    <x v="0"/>
    <x v="1"/>
  </r>
  <r>
    <x v="0"/>
    <x v="0"/>
  </r>
  <r>
    <x v="0"/>
    <x v="1"/>
  </r>
  <r>
    <x v="0"/>
    <x v="1"/>
  </r>
  <r>
    <x v="1"/>
    <x v="1"/>
  </r>
  <r>
    <x v="0"/>
    <x v="0"/>
  </r>
  <r>
    <x v="1"/>
    <x v="0"/>
  </r>
  <r>
    <x v="1"/>
    <x v="0"/>
  </r>
  <r>
    <x v="1"/>
    <x v="0"/>
  </r>
  <r>
    <x v="0"/>
    <x v="1"/>
  </r>
  <r>
    <x v="0"/>
    <x v="1"/>
  </r>
  <r>
    <x v="1"/>
    <x v="1"/>
  </r>
  <r>
    <x v="0"/>
    <x v="0"/>
  </r>
  <r>
    <x v="0"/>
    <x v="1"/>
  </r>
  <r>
    <x v="0"/>
    <x v="0"/>
  </r>
  <r>
    <x v="0"/>
    <x v="0"/>
  </r>
  <r>
    <x v="1"/>
    <x v="0"/>
  </r>
  <r>
    <x v="1"/>
    <x v="0"/>
  </r>
  <r>
    <x v="1"/>
    <x v="0"/>
  </r>
  <r>
    <x v="1"/>
    <x v="0"/>
  </r>
  <r>
    <x v="1"/>
    <x v="0"/>
  </r>
  <r>
    <x v="2"/>
    <x v="1"/>
  </r>
  <r>
    <x v="0"/>
    <x v="0"/>
  </r>
  <r>
    <x v="2"/>
    <x v="1"/>
  </r>
  <r>
    <x v="0"/>
    <x v="1"/>
  </r>
  <r>
    <x v="2"/>
    <x v="0"/>
  </r>
  <r>
    <x v="0"/>
    <x v="0"/>
  </r>
  <r>
    <x v="0"/>
    <x v="1"/>
  </r>
  <r>
    <x v="1"/>
    <x v="1"/>
  </r>
  <r>
    <x v="1"/>
    <x v="0"/>
  </r>
  <r>
    <x v="0"/>
    <x v="0"/>
  </r>
  <r>
    <x v="0"/>
    <x v="0"/>
  </r>
  <r>
    <x v="0"/>
    <x v="0"/>
  </r>
  <r>
    <x v="1"/>
    <x v="0"/>
  </r>
  <r>
    <x v="1"/>
    <x v="0"/>
  </r>
  <r>
    <x v="1"/>
    <x v="0"/>
  </r>
  <r>
    <x v="1"/>
    <x v="1"/>
  </r>
  <r>
    <x v="0"/>
    <x v="0"/>
  </r>
  <r>
    <x v="2"/>
    <x v="1"/>
  </r>
  <r>
    <x v="1"/>
    <x v="0"/>
  </r>
  <r>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
    <x v="0"/>
  </r>
  <r>
    <x v="1"/>
    <n v="9"/>
    <x v="1"/>
  </r>
  <r>
    <x v="2"/>
    <n v="3"/>
    <x v="2"/>
  </r>
  <r>
    <x v="3"/>
    <n v="42"/>
    <x v="3"/>
  </r>
  <r>
    <x v="4"/>
    <n v="4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3AC03-58F7-479C-A663-4778887AFA7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1" firstDataRow="2" firstDataCol="1"/>
  <pivotFields count="2">
    <pivotField axis="axisRow" showAll="0">
      <items count="4">
        <item x="0"/>
        <item x="1"/>
        <item x="2"/>
        <item t="default"/>
      </items>
    </pivotField>
    <pivotField axis="axisCol" dataField="1" showAll="0">
      <items count="3">
        <item x="1"/>
        <item x="0"/>
        <item t="default"/>
      </items>
    </pivotField>
  </pivotFields>
  <rowFields count="1">
    <field x="0"/>
  </rowFields>
  <rowItems count="4">
    <i>
      <x/>
    </i>
    <i>
      <x v="1"/>
    </i>
    <i>
      <x v="2"/>
    </i>
    <i t="grand">
      <x/>
    </i>
  </rowItems>
  <colFields count="1">
    <field x="1"/>
  </colFields>
  <colItems count="3">
    <i>
      <x/>
    </i>
    <i>
      <x v="1"/>
    </i>
    <i t="grand">
      <x/>
    </i>
  </colItems>
  <dataFields count="1">
    <dataField name="Count of Gender Assigned At Birth"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F2DCEA-C8AA-433C-9C4C-FCD3ABF7F3DD}"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3:X20" firstHeaderRow="1" firstDataRow="2" firstDataCol="1"/>
  <pivotFields count="3">
    <pivotField axis="axisCol" showAll="0">
      <items count="6">
        <item x="0"/>
        <item x="1"/>
        <item x="2"/>
        <item x="3"/>
        <item x="4"/>
        <item t="default"/>
      </items>
    </pivotField>
    <pivotField showAll="0"/>
    <pivotField axis="axisRow" dataField="1" showAll="0">
      <items count="6">
        <item x="0"/>
        <item x="1"/>
        <item x="2"/>
        <item x="4"/>
        <item x="3"/>
        <item t="default"/>
      </items>
    </pivotField>
  </pivotFields>
  <rowFields count="1">
    <field x="2"/>
  </rowFields>
  <rowItems count="6">
    <i>
      <x/>
    </i>
    <i>
      <x v="1"/>
    </i>
    <i>
      <x v="2"/>
    </i>
    <i>
      <x v="3"/>
    </i>
    <i>
      <x v="4"/>
    </i>
    <i t="grand">
      <x/>
    </i>
  </rowItems>
  <colFields count="1">
    <field x="0"/>
  </colFields>
  <colItems count="6">
    <i>
      <x/>
    </i>
    <i>
      <x v="1"/>
    </i>
    <i>
      <x v="2"/>
    </i>
    <i>
      <x v="3"/>
    </i>
    <i>
      <x v="4"/>
    </i>
    <i t="grand">
      <x/>
    </i>
  </colItems>
  <dataFields count="1">
    <dataField name="Sum of IS Middle Managers (%)" fld="2"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410689-DB46-4B01-88C9-3F798E36A30D}"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X9" firstHeaderRow="1" firstDataRow="2" firstDataCol="1"/>
  <pivotFields count="2">
    <pivotField axis="axisCol" dataField="1" showAll="0">
      <items count="6">
        <item x="0"/>
        <item x="1"/>
        <item x="2"/>
        <item x="3"/>
        <item x="4"/>
        <item t="default"/>
      </items>
    </pivotField>
    <pivotField axis="axisRow" showAll="0">
      <items count="6">
        <item x="2"/>
        <item x="0"/>
        <item x="1"/>
        <item x="4"/>
        <item x="3"/>
        <item t="default"/>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Job Satisfaction Score" fld="0"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workbookViewId="0">
      <selection activeCell="D17" sqref="D17"/>
    </sheetView>
  </sheetViews>
  <sheetFormatPr defaultRowHeight="14.4" x14ac:dyDescent="0.3"/>
  <cols>
    <col min="1" max="1" width="22.109375" customWidth="1"/>
    <col min="2" max="2" width="21.44140625" customWidth="1"/>
    <col min="3" max="3" width="41.33203125" customWidth="1"/>
    <col min="4" max="4" width="40.88671875" customWidth="1"/>
  </cols>
  <sheetData>
    <row r="1" spans="1:4" x14ac:dyDescent="0.3">
      <c r="A1" t="s">
        <v>0</v>
      </c>
      <c r="B1" t="s">
        <v>1</v>
      </c>
      <c r="C1" t="s">
        <v>2</v>
      </c>
      <c r="D1" t="s">
        <v>3</v>
      </c>
    </row>
    <row r="2" spans="1:4" x14ac:dyDescent="0.3">
      <c r="A2" t="s">
        <v>4</v>
      </c>
      <c r="B2">
        <v>83.5</v>
      </c>
      <c r="C2">
        <v>0.87</v>
      </c>
      <c r="D2">
        <v>1.5</v>
      </c>
    </row>
    <row r="3" spans="1:4" x14ac:dyDescent="0.3">
      <c r="A3" t="s">
        <v>5</v>
      </c>
      <c r="B3">
        <v>79.099999999999994</v>
      </c>
      <c r="C3">
        <v>1.88</v>
      </c>
      <c r="D3">
        <v>0.79</v>
      </c>
    </row>
    <row r="4" spans="1:4" x14ac:dyDescent="0.3">
      <c r="A4" t="s">
        <v>6</v>
      </c>
      <c r="B4">
        <v>87.1</v>
      </c>
      <c r="C4">
        <v>1.58</v>
      </c>
      <c r="D4">
        <v>0.91</v>
      </c>
    </row>
    <row r="5" spans="1:4" x14ac:dyDescent="0.3">
      <c r="A5" t="s">
        <v>7</v>
      </c>
      <c r="B5">
        <v>86.5</v>
      </c>
      <c r="C5">
        <v>2.1</v>
      </c>
      <c r="D5">
        <v>0.73</v>
      </c>
    </row>
    <row r="6" spans="1:4" x14ac:dyDescent="0.3">
      <c r="A6" t="s">
        <v>8</v>
      </c>
      <c r="B6">
        <v>87.5</v>
      </c>
      <c r="C6">
        <v>2.93</v>
      </c>
      <c r="D6">
        <v>0.51</v>
      </c>
    </row>
    <row r="7" spans="1:4" x14ac:dyDescent="0.3">
      <c r="A7" t="s">
        <v>9</v>
      </c>
      <c r="B7">
        <v>77.900000000000006</v>
      </c>
      <c r="C7">
        <v>2.2200000000000002</v>
      </c>
      <c r="D7">
        <v>1.05</v>
      </c>
    </row>
    <row r="8" spans="1:4" x14ac:dyDescent="0.3">
      <c r="A8" t="s">
        <v>10</v>
      </c>
      <c r="B8">
        <v>83.1</v>
      </c>
      <c r="C8">
        <v>3.08</v>
      </c>
      <c r="D8">
        <v>0.25</v>
      </c>
    </row>
    <row r="9" spans="1:4" x14ac:dyDescent="0.3">
      <c r="A9" t="s">
        <v>11</v>
      </c>
      <c r="B9">
        <v>85.9</v>
      </c>
      <c r="C9">
        <v>2.14</v>
      </c>
      <c r="D9">
        <v>1.74</v>
      </c>
    </row>
    <row r="10" spans="1:4" x14ac:dyDescent="0.3">
      <c r="A10" t="s">
        <v>12</v>
      </c>
      <c r="B10">
        <v>76.900000000000006</v>
      </c>
      <c r="C10">
        <v>2.92</v>
      </c>
      <c r="D10">
        <v>1.8</v>
      </c>
    </row>
    <row r="11" spans="1:4" x14ac:dyDescent="0.3">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C5"/>
  <sheetViews>
    <sheetView workbookViewId="0">
      <selection activeCell="C2" sqref="C2:C4"/>
    </sheetView>
  </sheetViews>
  <sheetFormatPr defaultRowHeight="14.4" x14ac:dyDescent="0.3"/>
  <sheetData>
    <row r="1" spans="1:3" x14ac:dyDescent="0.3">
      <c r="A1" t="s">
        <v>30</v>
      </c>
      <c r="B1">
        <v>2851</v>
      </c>
    </row>
    <row r="2" spans="1:3" x14ac:dyDescent="0.3">
      <c r="A2" t="s">
        <v>31</v>
      </c>
      <c r="B2">
        <v>1033</v>
      </c>
      <c r="C2" s="4">
        <f>1033/2851</f>
        <v>0.36232900736583656</v>
      </c>
    </row>
    <row r="3" spans="1:3" x14ac:dyDescent="0.3">
      <c r="A3" t="s">
        <v>28</v>
      </c>
      <c r="B3">
        <v>854</v>
      </c>
      <c r="C3" s="4">
        <f>854/2851</f>
        <v>0.29954401964223082</v>
      </c>
    </row>
    <row r="4" spans="1:3" x14ac:dyDescent="0.3">
      <c r="A4" t="s">
        <v>29</v>
      </c>
      <c r="B4">
        <v>964</v>
      </c>
      <c r="C4" s="4">
        <f>964/2851</f>
        <v>0.33812697299193267</v>
      </c>
    </row>
    <row r="5" spans="1:3" x14ac:dyDescent="0.3">
      <c r="A5" t="s">
        <v>32</v>
      </c>
      <c r="B5">
        <v>2375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D134"/>
  <sheetViews>
    <sheetView topLeftCell="B14" workbookViewId="0">
      <selection activeCell="D30" sqref="D30"/>
    </sheetView>
  </sheetViews>
  <sheetFormatPr defaultRowHeight="14.4" x14ac:dyDescent="0.3"/>
  <cols>
    <col min="1" max="1" width="18.6640625" customWidth="1"/>
    <col min="2" max="2" width="32.5546875" customWidth="1"/>
    <col min="3" max="3" width="33.88671875" customWidth="1"/>
    <col min="4" max="4" width="28.44140625" customWidth="1"/>
    <col min="5" max="5" width="8.88671875" customWidth="1"/>
  </cols>
  <sheetData>
    <row r="1" spans="1:4" ht="15.6" x14ac:dyDescent="0.3">
      <c r="A1" s="1" t="s">
        <v>19</v>
      </c>
      <c r="B1" s="1" t="s">
        <v>20</v>
      </c>
      <c r="C1" s="1" t="s">
        <v>22</v>
      </c>
      <c r="D1" s="1" t="s">
        <v>21</v>
      </c>
    </row>
    <row r="2" spans="1:4" x14ac:dyDescent="0.3">
      <c r="A2" s="2">
        <v>1001</v>
      </c>
      <c r="B2" s="2" t="s">
        <v>16</v>
      </c>
      <c r="C2" s="2" t="s">
        <v>15</v>
      </c>
      <c r="D2" s="2">
        <v>8</v>
      </c>
    </row>
    <row r="3" spans="1:4" x14ac:dyDescent="0.3">
      <c r="A3" s="2">
        <v>1002</v>
      </c>
      <c r="B3" s="2" t="s">
        <v>16</v>
      </c>
      <c r="C3" s="2" t="s">
        <v>15</v>
      </c>
      <c r="D3" s="2">
        <v>1</v>
      </c>
    </row>
    <row r="4" spans="1:4" x14ac:dyDescent="0.3">
      <c r="A4" s="2">
        <v>1003</v>
      </c>
      <c r="B4" s="2" t="s">
        <v>17</v>
      </c>
      <c r="C4" s="2" t="s">
        <v>14</v>
      </c>
      <c r="D4" s="2">
        <v>3</v>
      </c>
    </row>
    <row r="5" spans="1:4" x14ac:dyDescent="0.3">
      <c r="A5" s="2">
        <v>1004</v>
      </c>
      <c r="B5" s="2" t="s">
        <v>17</v>
      </c>
      <c r="C5" s="2" t="s">
        <v>15</v>
      </c>
      <c r="D5" s="2">
        <v>6</v>
      </c>
    </row>
    <row r="6" spans="1:4" x14ac:dyDescent="0.3">
      <c r="A6" s="2">
        <v>1005</v>
      </c>
      <c r="B6" s="2" t="s">
        <v>16</v>
      </c>
      <c r="C6" s="2" t="s">
        <v>15</v>
      </c>
      <c r="D6" s="2">
        <v>7</v>
      </c>
    </row>
    <row r="7" spans="1:4" x14ac:dyDescent="0.3">
      <c r="A7" s="2">
        <v>1006</v>
      </c>
      <c r="B7" s="2" t="s">
        <v>17</v>
      </c>
      <c r="C7" s="2" t="s">
        <v>15</v>
      </c>
      <c r="D7" s="2">
        <v>7</v>
      </c>
    </row>
    <row r="8" spans="1:4" x14ac:dyDescent="0.3">
      <c r="A8" s="2">
        <v>1007</v>
      </c>
      <c r="B8" s="2" t="s">
        <v>17</v>
      </c>
      <c r="C8" s="2" t="s">
        <v>15</v>
      </c>
      <c r="D8" s="2">
        <v>9</v>
      </c>
    </row>
    <row r="9" spans="1:4" x14ac:dyDescent="0.3">
      <c r="A9" s="2">
        <v>1008</v>
      </c>
      <c r="B9" s="2" t="s">
        <v>17</v>
      </c>
      <c r="C9" s="2" t="s">
        <v>15</v>
      </c>
      <c r="D9" s="2">
        <v>1</v>
      </c>
    </row>
    <row r="10" spans="1:4" x14ac:dyDescent="0.3">
      <c r="A10" s="2">
        <v>1009</v>
      </c>
      <c r="B10" s="2" t="s">
        <v>16</v>
      </c>
      <c r="C10" s="2" t="s">
        <v>15</v>
      </c>
      <c r="D10" s="2">
        <v>8</v>
      </c>
    </row>
    <row r="11" spans="1:4" x14ac:dyDescent="0.3">
      <c r="A11" s="2">
        <v>1010</v>
      </c>
      <c r="B11" s="2" t="s">
        <v>16</v>
      </c>
      <c r="C11" s="2" t="s">
        <v>14</v>
      </c>
      <c r="D11" s="2">
        <v>8</v>
      </c>
    </row>
    <row r="12" spans="1:4" x14ac:dyDescent="0.3">
      <c r="A12" s="2">
        <v>1011</v>
      </c>
      <c r="B12" s="2" t="s">
        <v>16</v>
      </c>
      <c r="C12" s="2" t="s">
        <v>14</v>
      </c>
      <c r="D12" s="2">
        <v>9</v>
      </c>
    </row>
    <row r="13" spans="1:4" x14ac:dyDescent="0.3">
      <c r="A13" s="2">
        <v>1012</v>
      </c>
      <c r="B13" s="2" t="s">
        <v>16</v>
      </c>
      <c r="C13" s="2" t="s">
        <v>15</v>
      </c>
      <c r="D13" s="2">
        <v>7</v>
      </c>
    </row>
    <row r="14" spans="1:4" x14ac:dyDescent="0.3">
      <c r="A14" s="2">
        <v>1013</v>
      </c>
      <c r="B14" s="2" t="s">
        <v>17</v>
      </c>
      <c r="C14" s="2" t="s">
        <v>15</v>
      </c>
      <c r="D14" s="2">
        <v>4</v>
      </c>
    </row>
    <row r="15" spans="1:4" x14ac:dyDescent="0.3">
      <c r="A15" s="2">
        <v>1014</v>
      </c>
      <c r="B15" s="2" t="s">
        <v>16</v>
      </c>
      <c r="C15" s="2" t="s">
        <v>15</v>
      </c>
      <c r="D15" s="2">
        <v>6</v>
      </c>
    </row>
    <row r="16" spans="1:4" x14ac:dyDescent="0.3">
      <c r="A16" s="2">
        <v>1015</v>
      </c>
      <c r="B16" s="2" t="s">
        <v>16</v>
      </c>
      <c r="C16" s="2" t="s">
        <v>15</v>
      </c>
      <c r="D16" s="2">
        <v>9</v>
      </c>
    </row>
    <row r="17" spans="1:4" x14ac:dyDescent="0.3">
      <c r="A17" s="2">
        <v>1016</v>
      </c>
      <c r="B17" s="2" t="s">
        <v>17</v>
      </c>
      <c r="C17" s="2" t="s">
        <v>15</v>
      </c>
      <c r="D17" s="2">
        <v>9</v>
      </c>
    </row>
    <row r="18" spans="1:4" x14ac:dyDescent="0.3">
      <c r="A18" s="2">
        <v>1017</v>
      </c>
      <c r="B18" s="2" t="s">
        <v>17</v>
      </c>
      <c r="C18" s="2" t="s">
        <v>15</v>
      </c>
      <c r="D18" s="2">
        <v>6</v>
      </c>
    </row>
    <row r="19" spans="1:4" x14ac:dyDescent="0.3">
      <c r="A19" s="2">
        <v>1018</v>
      </c>
      <c r="B19" s="2" t="s">
        <v>17</v>
      </c>
      <c r="C19" s="2" t="s">
        <v>14</v>
      </c>
      <c r="D19" s="2">
        <v>5</v>
      </c>
    </row>
    <row r="20" spans="1:4" x14ac:dyDescent="0.3">
      <c r="A20" s="2">
        <v>1019</v>
      </c>
      <c r="B20" s="2" t="s">
        <v>16</v>
      </c>
      <c r="C20" s="2" t="s">
        <v>15</v>
      </c>
      <c r="D20" s="2">
        <v>7</v>
      </c>
    </row>
    <row r="21" spans="1:4" x14ac:dyDescent="0.3">
      <c r="A21" s="2">
        <v>1020</v>
      </c>
      <c r="B21" s="2" t="s">
        <v>17</v>
      </c>
      <c r="C21" s="2" t="s">
        <v>14</v>
      </c>
      <c r="D21" s="2">
        <v>0</v>
      </c>
    </row>
    <row r="22" spans="1:4" x14ac:dyDescent="0.3">
      <c r="A22" s="2">
        <v>1021</v>
      </c>
      <c r="B22" s="2" t="s">
        <v>16</v>
      </c>
      <c r="C22" s="2" t="s">
        <v>15</v>
      </c>
      <c r="D22" s="2">
        <v>4</v>
      </c>
    </row>
    <row r="23" spans="1:4" x14ac:dyDescent="0.3">
      <c r="A23" s="2">
        <v>1022</v>
      </c>
      <c r="B23" s="2" t="s">
        <v>17</v>
      </c>
      <c r="C23" s="2" t="s">
        <v>15</v>
      </c>
      <c r="D23" s="2">
        <v>8</v>
      </c>
    </row>
    <row r="24" spans="1:4" x14ac:dyDescent="0.3">
      <c r="A24" s="2">
        <v>1023</v>
      </c>
      <c r="B24" s="2" t="s">
        <v>16</v>
      </c>
      <c r="C24" s="2" t="s">
        <v>15</v>
      </c>
      <c r="D24" s="2">
        <v>4</v>
      </c>
    </row>
    <row r="25" spans="1:4" x14ac:dyDescent="0.3">
      <c r="A25" s="2">
        <v>1024</v>
      </c>
      <c r="B25" s="2" t="s">
        <v>16</v>
      </c>
      <c r="C25" s="2" t="s">
        <v>15</v>
      </c>
      <c r="D25" s="2">
        <v>4</v>
      </c>
    </row>
    <row r="26" spans="1:4" x14ac:dyDescent="0.3">
      <c r="A26" s="2">
        <v>1025</v>
      </c>
      <c r="B26" s="2" t="s">
        <v>17</v>
      </c>
      <c r="C26" s="2" t="s">
        <v>14</v>
      </c>
      <c r="D26" s="2">
        <v>3</v>
      </c>
    </row>
    <row r="27" spans="1:4" x14ac:dyDescent="0.3">
      <c r="A27" s="2">
        <v>1026</v>
      </c>
      <c r="B27" s="2" t="s">
        <v>17</v>
      </c>
      <c r="C27" s="2" t="s">
        <v>15</v>
      </c>
      <c r="D27" s="2">
        <v>0</v>
      </c>
    </row>
    <row r="28" spans="1:4" x14ac:dyDescent="0.3">
      <c r="A28" s="2">
        <v>1027</v>
      </c>
      <c r="B28" s="2" t="s">
        <v>16</v>
      </c>
      <c r="C28" s="2" t="s">
        <v>15</v>
      </c>
      <c r="D28" s="2">
        <v>8</v>
      </c>
    </row>
    <row r="29" spans="1:4" x14ac:dyDescent="0.3">
      <c r="A29" s="2">
        <v>1028</v>
      </c>
      <c r="B29" s="2" t="s">
        <v>16</v>
      </c>
      <c r="C29" s="2" t="s">
        <v>14</v>
      </c>
      <c r="D29" s="2">
        <v>0</v>
      </c>
    </row>
    <row r="30" spans="1:4" x14ac:dyDescent="0.3">
      <c r="A30" s="2">
        <v>1029</v>
      </c>
      <c r="B30" s="2" t="s">
        <v>16</v>
      </c>
      <c r="C30" s="2" t="s">
        <v>14</v>
      </c>
      <c r="D30" s="2">
        <v>4</v>
      </c>
    </row>
    <row r="31" spans="1:4" x14ac:dyDescent="0.3">
      <c r="A31" s="2">
        <v>1030</v>
      </c>
      <c r="B31" s="2" t="s">
        <v>16</v>
      </c>
      <c r="C31" s="2" t="s">
        <v>15</v>
      </c>
      <c r="D31" s="2">
        <v>1</v>
      </c>
    </row>
    <row r="32" spans="1:4" x14ac:dyDescent="0.3">
      <c r="A32" s="2">
        <v>1031</v>
      </c>
      <c r="B32" s="2" t="s">
        <v>16</v>
      </c>
      <c r="C32" s="2" t="s">
        <v>15</v>
      </c>
      <c r="D32" s="2">
        <v>5</v>
      </c>
    </row>
    <row r="33" spans="1:4" x14ac:dyDescent="0.3">
      <c r="A33" s="2">
        <v>1032</v>
      </c>
      <c r="B33" s="2" t="s">
        <v>17</v>
      </c>
      <c r="C33" s="2" t="s">
        <v>14</v>
      </c>
      <c r="D33" s="2">
        <v>3</v>
      </c>
    </row>
    <row r="34" spans="1:4" x14ac:dyDescent="0.3">
      <c r="A34" s="2">
        <v>1033</v>
      </c>
      <c r="B34" s="2" t="s">
        <v>17</v>
      </c>
      <c r="C34" s="2" t="s">
        <v>14</v>
      </c>
      <c r="D34" s="2">
        <v>0</v>
      </c>
    </row>
    <row r="35" spans="1:4" x14ac:dyDescent="0.3">
      <c r="A35" s="2">
        <v>1034</v>
      </c>
      <c r="B35" s="2" t="s">
        <v>17</v>
      </c>
      <c r="C35" s="2" t="s">
        <v>15</v>
      </c>
      <c r="D35" s="2">
        <v>8</v>
      </c>
    </row>
    <row r="36" spans="1:4" x14ac:dyDescent="0.3">
      <c r="A36" s="2">
        <v>1035</v>
      </c>
      <c r="B36" s="2" t="s">
        <v>16</v>
      </c>
      <c r="C36" s="2" t="s">
        <v>14</v>
      </c>
      <c r="D36" s="2">
        <v>4</v>
      </c>
    </row>
    <row r="37" spans="1:4" x14ac:dyDescent="0.3">
      <c r="A37" s="2">
        <v>1036</v>
      </c>
      <c r="B37" s="2" t="s">
        <v>16</v>
      </c>
      <c r="C37" s="2" t="s">
        <v>14</v>
      </c>
      <c r="D37" s="2">
        <v>6</v>
      </c>
    </row>
    <row r="38" spans="1:4" x14ac:dyDescent="0.3">
      <c r="A38" s="2">
        <v>1037</v>
      </c>
      <c r="B38" s="2" t="s">
        <v>16</v>
      </c>
      <c r="C38" s="2" t="s">
        <v>15</v>
      </c>
      <c r="D38" s="2">
        <v>3</v>
      </c>
    </row>
    <row r="39" spans="1:4" x14ac:dyDescent="0.3">
      <c r="A39" s="2">
        <v>1038</v>
      </c>
      <c r="B39" s="2" t="s">
        <v>16</v>
      </c>
      <c r="C39" s="2" t="s">
        <v>15</v>
      </c>
      <c r="D39" s="2">
        <v>4</v>
      </c>
    </row>
    <row r="40" spans="1:4" x14ac:dyDescent="0.3">
      <c r="A40" s="2">
        <v>1039</v>
      </c>
      <c r="B40" s="2" t="s">
        <v>16</v>
      </c>
      <c r="C40" s="2" t="s">
        <v>14</v>
      </c>
      <c r="D40" s="2">
        <v>4</v>
      </c>
    </row>
    <row r="41" spans="1:4" x14ac:dyDescent="0.3">
      <c r="A41" s="2">
        <v>1040</v>
      </c>
      <c r="B41" s="2" t="s">
        <v>16</v>
      </c>
      <c r="C41" s="2" t="s">
        <v>14</v>
      </c>
      <c r="D41" s="2">
        <v>0</v>
      </c>
    </row>
    <row r="42" spans="1:4" x14ac:dyDescent="0.3">
      <c r="A42" s="2">
        <v>1041</v>
      </c>
      <c r="B42" s="2" t="s">
        <v>16</v>
      </c>
      <c r="C42" s="2" t="s">
        <v>14</v>
      </c>
      <c r="D42" s="2">
        <v>3</v>
      </c>
    </row>
    <row r="43" spans="1:4" x14ac:dyDescent="0.3">
      <c r="A43" s="2">
        <v>1042</v>
      </c>
      <c r="B43" s="2" t="s">
        <v>17</v>
      </c>
      <c r="C43" s="2" t="s">
        <v>15</v>
      </c>
      <c r="D43" s="2">
        <v>2</v>
      </c>
    </row>
    <row r="44" spans="1:4" x14ac:dyDescent="0.3">
      <c r="A44" s="2">
        <v>1043</v>
      </c>
      <c r="B44" s="2" t="s">
        <v>16</v>
      </c>
      <c r="C44" s="2" t="s">
        <v>14</v>
      </c>
      <c r="D44" s="2">
        <v>8</v>
      </c>
    </row>
    <row r="45" spans="1:4" x14ac:dyDescent="0.3">
      <c r="A45" s="2">
        <v>1044</v>
      </c>
      <c r="B45" s="2" t="s">
        <v>17</v>
      </c>
      <c r="C45" s="2" t="s">
        <v>14</v>
      </c>
      <c r="D45" s="2">
        <v>5</v>
      </c>
    </row>
    <row r="46" spans="1:4" x14ac:dyDescent="0.3">
      <c r="A46" s="2">
        <v>1045</v>
      </c>
      <c r="B46" s="2" t="s">
        <v>16</v>
      </c>
      <c r="C46" s="2" t="s">
        <v>14</v>
      </c>
      <c r="D46" s="2">
        <v>2</v>
      </c>
    </row>
    <row r="47" spans="1:4" x14ac:dyDescent="0.3">
      <c r="A47" s="2">
        <v>1046</v>
      </c>
      <c r="B47" s="2" t="s">
        <v>17</v>
      </c>
      <c r="C47" s="2" t="s">
        <v>14</v>
      </c>
      <c r="D47" s="2">
        <v>2</v>
      </c>
    </row>
    <row r="48" spans="1:4" x14ac:dyDescent="0.3">
      <c r="A48" s="2">
        <v>1047</v>
      </c>
      <c r="B48" s="2" t="s">
        <v>16</v>
      </c>
      <c r="C48" s="2" t="s">
        <v>15</v>
      </c>
      <c r="D48" s="2">
        <v>5</v>
      </c>
    </row>
    <row r="49" spans="1:4" x14ac:dyDescent="0.3">
      <c r="A49" s="2">
        <v>1048</v>
      </c>
      <c r="B49" s="2" t="s">
        <v>17</v>
      </c>
      <c r="C49" s="2" t="s">
        <v>14</v>
      </c>
      <c r="D49" s="2">
        <v>1</v>
      </c>
    </row>
    <row r="50" spans="1:4" x14ac:dyDescent="0.3">
      <c r="A50" s="2">
        <v>1049</v>
      </c>
      <c r="B50" s="2" t="s">
        <v>17</v>
      </c>
      <c r="C50" s="2" t="s">
        <v>14</v>
      </c>
      <c r="D50" s="2">
        <v>5</v>
      </c>
    </row>
    <row r="51" spans="1:4" x14ac:dyDescent="0.3">
      <c r="A51" s="2">
        <v>1050</v>
      </c>
      <c r="B51" s="2" t="s">
        <v>17</v>
      </c>
      <c r="C51" s="2" t="s">
        <v>15</v>
      </c>
      <c r="D51" s="2">
        <v>7</v>
      </c>
    </row>
    <row r="52" spans="1:4" x14ac:dyDescent="0.3">
      <c r="A52" s="2">
        <v>1051</v>
      </c>
      <c r="B52" s="2" t="s">
        <v>16</v>
      </c>
      <c r="C52" s="2" t="s">
        <v>15</v>
      </c>
      <c r="D52" s="2">
        <v>2</v>
      </c>
    </row>
    <row r="53" spans="1:4" x14ac:dyDescent="0.3">
      <c r="A53" s="2">
        <v>1052</v>
      </c>
      <c r="B53" s="2" t="s">
        <v>16</v>
      </c>
      <c r="C53" s="2" t="s">
        <v>15</v>
      </c>
      <c r="D53" s="2">
        <v>5</v>
      </c>
    </row>
    <row r="54" spans="1:4" x14ac:dyDescent="0.3">
      <c r="A54" s="2">
        <v>1053</v>
      </c>
      <c r="B54" s="2" t="s">
        <v>16</v>
      </c>
      <c r="C54" s="2" t="s">
        <v>15</v>
      </c>
      <c r="D54" s="2">
        <v>1</v>
      </c>
    </row>
    <row r="55" spans="1:4" x14ac:dyDescent="0.3">
      <c r="A55" s="2">
        <v>1054</v>
      </c>
      <c r="B55" s="2" t="s">
        <v>16</v>
      </c>
      <c r="C55" s="2" t="s">
        <v>14</v>
      </c>
      <c r="D55" s="2">
        <v>5</v>
      </c>
    </row>
    <row r="56" spans="1:4" x14ac:dyDescent="0.3">
      <c r="A56" s="2">
        <v>1055</v>
      </c>
      <c r="B56" s="2" t="s">
        <v>16</v>
      </c>
      <c r="C56" s="2" t="s">
        <v>14</v>
      </c>
      <c r="D56" s="2">
        <v>7</v>
      </c>
    </row>
    <row r="57" spans="1:4" x14ac:dyDescent="0.3">
      <c r="A57" s="2">
        <v>1056</v>
      </c>
      <c r="B57" s="2" t="s">
        <v>17</v>
      </c>
      <c r="C57" s="2" t="s">
        <v>15</v>
      </c>
      <c r="D57" s="2">
        <v>5</v>
      </c>
    </row>
    <row r="58" spans="1:4" x14ac:dyDescent="0.3">
      <c r="A58" s="2">
        <v>1057</v>
      </c>
      <c r="B58" s="2" t="s">
        <v>16</v>
      </c>
      <c r="C58" s="2" t="s">
        <v>15</v>
      </c>
      <c r="D58" s="2">
        <v>5</v>
      </c>
    </row>
    <row r="59" spans="1:4" x14ac:dyDescent="0.3">
      <c r="A59" s="2">
        <v>1058</v>
      </c>
      <c r="B59" s="2" t="s">
        <v>16</v>
      </c>
      <c r="C59" s="2" t="s">
        <v>14</v>
      </c>
      <c r="D59" s="2">
        <v>6</v>
      </c>
    </row>
    <row r="60" spans="1:4" x14ac:dyDescent="0.3">
      <c r="A60" s="2">
        <v>1059</v>
      </c>
      <c r="B60" s="2" t="s">
        <v>18</v>
      </c>
      <c r="C60" s="2" t="s">
        <v>15</v>
      </c>
      <c r="D60" s="2">
        <v>4</v>
      </c>
    </row>
    <row r="61" spans="1:4" x14ac:dyDescent="0.3">
      <c r="A61" s="2">
        <v>1060</v>
      </c>
      <c r="B61" s="2" t="s">
        <v>17</v>
      </c>
      <c r="C61" s="2" t="s">
        <v>14</v>
      </c>
      <c r="D61" s="2">
        <v>4</v>
      </c>
    </row>
    <row r="62" spans="1:4" x14ac:dyDescent="0.3">
      <c r="A62" s="2">
        <v>1061</v>
      </c>
      <c r="B62" s="2" t="s">
        <v>18</v>
      </c>
      <c r="C62" s="2" t="s">
        <v>15</v>
      </c>
      <c r="D62" s="2">
        <v>5</v>
      </c>
    </row>
    <row r="63" spans="1:4" x14ac:dyDescent="0.3">
      <c r="A63" s="2">
        <v>1062</v>
      </c>
      <c r="B63" s="2" t="s">
        <v>16</v>
      </c>
      <c r="C63" s="2" t="s">
        <v>15</v>
      </c>
      <c r="D63" s="2">
        <v>5</v>
      </c>
    </row>
    <row r="64" spans="1:4" x14ac:dyDescent="0.3">
      <c r="A64" s="2">
        <v>1063</v>
      </c>
      <c r="B64" s="2" t="s">
        <v>16</v>
      </c>
      <c r="C64" s="2" t="s">
        <v>15</v>
      </c>
      <c r="D64" s="2">
        <v>1</v>
      </c>
    </row>
    <row r="65" spans="1:4" x14ac:dyDescent="0.3">
      <c r="A65" s="2">
        <v>1064</v>
      </c>
      <c r="B65" s="2" t="s">
        <v>17</v>
      </c>
      <c r="C65" s="2" t="s">
        <v>14</v>
      </c>
      <c r="D65" s="2">
        <v>2</v>
      </c>
    </row>
    <row r="66" spans="1:4" x14ac:dyDescent="0.3">
      <c r="A66" s="2">
        <v>1065</v>
      </c>
      <c r="B66" s="2" t="s">
        <v>16</v>
      </c>
      <c r="C66" s="2" t="s">
        <v>14</v>
      </c>
      <c r="D66" s="2">
        <v>6</v>
      </c>
    </row>
    <row r="67" spans="1:4" x14ac:dyDescent="0.3">
      <c r="A67" s="2">
        <v>1066</v>
      </c>
      <c r="B67" s="2" t="s">
        <v>17</v>
      </c>
      <c r="C67" s="2" t="s">
        <v>15</v>
      </c>
      <c r="D67" s="2">
        <v>9</v>
      </c>
    </row>
    <row r="68" spans="1:4" x14ac:dyDescent="0.3">
      <c r="A68" s="2">
        <v>1067</v>
      </c>
      <c r="B68" s="2" t="s">
        <v>17</v>
      </c>
      <c r="C68" s="2" t="s">
        <v>15</v>
      </c>
      <c r="D68" s="2">
        <v>7</v>
      </c>
    </row>
    <row r="69" spans="1:4" x14ac:dyDescent="0.3">
      <c r="A69" s="2">
        <v>1068</v>
      </c>
      <c r="B69" s="2" t="s">
        <v>17</v>
      </c>
      <c r="C69" s="2" t="s">
        <v>15</v>
      </c>
      <c r="D69" s="2">
        <v>6</v>
      </c>
    </row>
    <row r="70" spans="1:4" x14ac:dyDescent="0.3">
      <c r="A70" s="2">
        <v>1069</v>
      </c>
      <c r="B70" s="2" t="s">
        <v>16</v>
      </c>
      <c r="C70" s="2" t="s">
        <v>15</v>
      </c>
      <c r="D70" s="2">
        <v>3</v>
      </c>
    </row>
    <row r="71" spans="1:4" x14ac:dyDescent="0.3">
      <c r="A71" s="2">
        <v>1070</v>
      </c>
      <c r="B71" s="2" t="s">
        <v>16</v>
      </c>
      <c r="C71" s="2" t="s">
        <v>15</v>
      </c>
      <c r="D71" s="2">
        <v>9</v>
      </c>
    </row>
    <row r="72" spans="1:4" x14ac:dyDescent="0.3">
      <c r="A72" s="2">
        <v>1071</v>
      </c>
      <c r="B72" s="2" t="s">
        <v>16</v>
      </c>
      <c r="C72" s="2" t="s">
        <v>14</v>
      </c>
      <c r="D72" s="2">
        <v>3</v>
      </c>
    </row>
    <row r="73" spans="1:4" x14ac:dyDescent="0.3">
      <c r="A73" s="2">
        <v>1072</v>
      </c>
      <c r="B73" s="2" t="s">
        <v>17</v>
      </c>
      <c r="C73" s="2" t="s">
        <v>15</v>
      </c>
      <c r="D73" s="2">
        <v>5</v>
      </c>
    </row>
    <row r="74" spans="1:4" x14ac:dyDescent="0.3">
      <c r="A74" s="2">
        <v>1073</v>
      </c>
      <c r="B74" s="2" t="s">
        <v>16</v>
      </c>
      <c r="C74" s="2" t="s">
        <v>14</v>
      </c>
      <c r="D74" s="2">
        <v>5</v>
      </c>
    </row>
    <row r="75" spans="1:4" x14ac:dyDescent="0.3">
      <c r="A75" s="2">
        <v>1074</v>
      </c>
      <c r="B75" s="2" t="s">
        <v>16</v>
      </c>
      <c r="C75" s="2" t="s">
        <v>15</v>
      </c>
      <c r="D75" s="2">
        <v>8</v>
      </c>
    </row>
    <row r="76" spans="1:4" x14ac:dyDescent="0.3">
      <c r="A76" s="2">
        <v>1075</v>
      </c>
      <c r="B76" s="2" t="s">
        <v>16</v>
      </c>
      <c r="C76" s="2" t="s">
        <v>15</v>
      </c>
      <c r="D76" s="2">
        <v>6</v>
      </c>
    </row>
    <row r="77" spans="1:4" x14ac:dyDescent="0.3">
      <c r="A77" s="2">
        <v>1076</v>
      </c>
      <c r="B77" s="2" t="s">
        <v>16</v>
      </c>
      <c r="C77" s="2" t="s">
        <v>15</v>
      </c>
      <c r="D77" s="2">
        <v>7</v>
      </c>
    </row>
    <row r="78" spans="1:4" x14ac:dyDescent="0.3">
      <c r="A78" s="2">
        <v>1077</v>
      </c>
      <c r="B78" s="2" t="s">
        <v>17</v>
      </c>
      <c r="C78" s="2" t="s">
        <v>15</v>
      </c>
      <c r="D78" s="2">
        <v>5</v>
      </c>
    </row>
    <row r="79" spans="1:4" x14ac:dyDescent="0.3">
      <c r="A79" s="2">
        <v>1078</v>
      </c>
      <c r="B79" s="2" t="s">
        <v>17</v>
      </c>
      <c r="C79" s="2" t="s">
        <v>14</v>
      </c>
      <c r="D79" s="2">
        <v>5</v>
      </c>
    </row>
    <row r="80" spans="1:4" x14ac:dyDescent="0.3">
      <c r="A80" s="2">
        <v>1079</v>
      </c>
      <c r="B80" s="2" t="s">
        <v>17</v>
      </c>
      <c r="C80" s="2" t="s">
        <v>14</v>
      </c>
      <c r="D80" s="2">
        <v>7</v>
      </c>
    </row>
    <row r="81" spans="1:4" x14ac:dyDescent="0.3">
      <c r="A81" s="2">
        <v>1080</v>
      </c>
      <c r="B81" s="2" t="s">
        <v>16</v>
      </c>
      <c r="C81" s="2" t="s">
        <v>15</v>
      </c>
      <c r="D81" s="2">
        <v>2</v>
      </c>
    </row>
    <row r="82" spans="1:4" x14ac:dyDescent="0.3">
      <c r="A82" s="2">
        <v>1081</v>
      </c>
      <c r="B82" s="2" t="s">
        <v>17</v>
      </c>
      <c r="C82" s="2" t="s">
        <v>15</v>
      </c>
      <c r="D82" s="2">
        <v>0</v>
      </c>
    </row>
    <row r="83" spans="1:4" x14ac:dyDescent="0.3">
      <c r="A83" s="2">
        <v>1082</v>
      </c>
      <c r="B83" s="2" t="s">
        <v>17</v>
      </c>
      <c r="C83" s="2" t="s">
        <v>15</v>
      </c>
      <c r="D83" s="2">
        <v>6</v>
      </c>
    </row>
    <row r="84" spans="1:4" x14ac:dyDescent="0.3">
      <c r="A84" s="2">
        <v>1083</v>
      </c>
      <c r="B84" s="2" t="s">
        <v>18</v>
      </c>
      <c r="C84" s="2" t="s">
        <v>15</v>
      </c>
      <c r="D84" s="2">
        <v>5</v>
      </c>
    </row>
    <row r="85" spans="1:4" x14ac:dyDescent="0.3">
      <c r="A85" s="2">
        <v>1084</v>
      </c>
      <c r="B85" s="2" t="s">
        <v>18</v>
      </c>
      <c r="C85" s="2" t="s">
        <v>15</v>
      </c>
      <c r="D85" s="2">
        <v>6</v>
      </c>
    </row>
    <row r="86" spans="1:4" x14ac:dyDescent="0.3">
      <c r="A86" s="2">
        <v>1085</v>
      </c>
      <c r="B86" s="2" t="s">
        <v>17</v>
      </c>
      <c r="C86" s="2" t="s">
        <v>15</v>
      </c>
      <c r="D86" s="2">
        <v>9</v>
      </c>
    </row>
    <row r="87" spans="1:4" x14ac:dyDescent="0.3">
      <c r="A87" s="2">
        <v>1086</v>
      </c>
      <c r="B87" s="2" t="s">
        <v>17</v>
      </c>
      <c r="C87" s="2" t="s">
        <v>14</v>
      </c>
      <c r="D87" s="2">
        <v>2</v>
      </c>
    </row>
    <row r="88" spans="1:4" x14ac:dyDescent="0.3">
      <c r="A88" s="2">
        <v>1087</v>
      </c>
      <c r="B88" s="2" t="s">
        <v>18</v>
      </c>
      <c r="C88" s="2" t="s">
        <v>15</v>
      </c>
      <c r="D88" s="2">
        <v>8</v>
      </c>
    </row>
    <row r="89" spans="1:4" x14ac:dyDescent="0.3">
      <c r="A89" s="2">
        <v>1088</v>
      </c>
      <c r="B89" s="2" t="s">
        <v>16</v>
      </c>
      <c r="C89" s="2" t="s">
        <v>15</v>
      </c>
      <c r="D89" s="2">
        <v>1</v>
      </c>
    </row>
    <row r="90" spans="1:4" x14ac:dyDescent="0.3">
      <c r="A90" s="2">
        <v>1089</v>
      </c>
      <c r="B90" s="2" t="s">
        <v>16</v>
      </c>
      <c r="C90" s="2" t="s">
        <v>15</v>
      </c>
      <c r="D90" s="2">
        <v>2</v>
      </c>
    </row>
    <row r="91" spans="1:4" x14ac:dyDescent="0.3">
      <c r="A91" s="2">
        <v>1090</v>
      </c>
      <c r="B91" s="2" t="s">
        <v>16</v>
      </c>
      <c r="C91" s="2" t="s">
        <v>14</v>
      </c>
      <c r="D91" s="2">
        <v>6</v>
      </c>
    </row>
    <row r="92" spans="1:4" x14ac:dyDescent="0.3">
      <c r="A92" s="2">
        <v>1091</v>
      </c>
      <c r="B92" s="2" t="s">
        <v>16</v>
      </c>
      <c r="C92" s="2" t="s">
        <v>15</v>
      </c>
      <c r="D92" s="2">
        <v>0</v>
      </c>
    </row>
    <row r="93" spans="1:4" x14ac:dyDescent="0.3">
      <c r="A93" s="2">
        <v>1092</v>
      </c>
      <c r="B93" s="2" t="s">
        <v>17</v>
      </c>
      <c r="C93" s="2" t="s">
        <v>14</v>
      </c>
      <c r="D93" s="2">
        <v>6</v>
      </c>
    </row>
    <row r="94" spans="1:4" x14ac:dyDescent="0.3">
      <c r="A94" s="2">
        <v>1093</v>
      </c>
      <c r="B94" s="2" t="s">
        <v>16</v>
      </c>
      <c r="C94" s="2" t="s">
        <v>14</v>
      </c>
      <c r="D94" s="2">
        <v>7</v>
      </c>
    </row>
    <row r="95" spans="1:4" x14ac:dyDescent="0.3">
      <c r="A95" s="2">
        <v>1094</v>
      </c>
      <c r="B95" s="2" t="s">
        <v>16</v>
      </c>
      <c r="C95" s="2" t="s">
        <v>15</v>
      </c>
      <c r="D95" s="2">
        <v>7</v>
      </c>
    </row>
    <row r="96" spans="1:4" x14ac:dyDescent="0.3">
      <c r="A96" s="2">
        <v>1095</v>
      </c>
      <c r="B96" s="2" t="s">
        <v>16</v>
      </c>
      <c r="C96" s="2" t="s">
        <v>14</v>
      </c>
      <c r="D96" s="2">
        <v>0</v>
      </c>
    </row>
    <row r="97" spans="1:4" x14ac:dyDescent="0.3">
      <c r="A97" s="2">
        <v>1096</v>
      </c>
      <c r="B97" s="2" t="s">
        <v>16</v>
      </c>
      <c r="C97" s="2" t="s">
        <v>14</v>
      </c>
      <c r="D97" s="2">
        <v>8</v>
      </c>
    </row>
    <row r="98" spans="1:4" x14ac:dyDescent="0.3">
      <c r="A98" s="2">
        <v>1097</v>
      </c>
      <c r="B98" s="2" t="s">
        <v>17</v>
      </c>
      <c r="C98" s="2" t="s">
        <v>14</v>
      </c>
      <c r="D98" s="2">
        <v>6</v>
      </c>
    </row>
    <row r="99" spans="1:4" x14ac:dyDescent="0.3">
      <c r="A99" s="2">
        <v>1098</v>
      </c>
      <c r="B99" s="2" t="s">
        <v>16</v>
      </c>
      <c r="C99" s="2" t="s">
        <v>15</v>
      </c>
      <c r="D99" s="2">
        <v>5</v>
      </c>
    </row>
    <row r="100" spans="1:4" x14ac:dyDescent="0.3">
      <c r="A100" s="2">
        <v>1099</v>
      </c>
      <c r="B100" s="2" t="s">
        <v>17</v>
      </c>
      <c r="C100" s="2" t="s">
        <v>15</v>
      </c>
      <c r="D100" s="2">
        <v>9</v>
      </c>
    </row>
    <row r="101" spans="1:4" x14ac:dyDescent="0.3">
      <c r="A101" s="2">
        <v>1100</v>
      </c>
      <c r="B101" s="2" t="s">
        <v>17</v>
      </c>
      <c r="C101" s="2" t="s">
        <v>15</v>
      </c>
      <c r="D101" s="2">
        <v>4</v>
      </c>
    </row>
    <row r="102" spans="1:4" x14ac:dyDescent="0.3">
      <c r="A102" s="2">
        <v>1101</v>
      </c>
      <c r="B102" s="2" t="s">
        <v>17</v>
      </c>
      <c r="C102" s="2" t="s">
        <v>15</v>
      </c>
      <c r="D102" s="2">
        <v>0</v>
      </c>
    </row>
    <row r="103" spans="1:4" x14ac:dyDescent="0.3">
      <c r="A103" s="2">
        <v>1102</v>
      </c>
      <c r="B103" s="2" t="s">
        <v>16</v>
      </c>
      <c r="C103" s="2" t="s">
        <v>14</v>
      </c>
      <c r="D103" s="2">
        <v>2</v>
      </c>
    </row>
    <row r="104" spans="1:4" x14ac:dyDescent="0.3">
      <c r="A104" s="2">
        <v>1103</v>
      </c>
      <c r="B104" s="2" t="s">
        <v>16</v>
      </c>
      <c r="C104" s="2" t="s">
        <v>14</v>
      </c>
      <c r="D104" s="2">
        <v>5</v>
      </c>
    </row>
    <row r="105" spans="1:4" x14ac:dyDescent="0.3">
      <c r="A105" s="2">
        <v>1104</v>
      </c>
      <c r="B105" s="2" t="s">
        <v>17</v>
      </c>
      <c r="C105" s="2" t="s">
        <v>14</v>
      </c>
      <c r="D105" s="2">
        <v>2</v>
      </c>
    </row>
    <row r="106" spans="1:4" x14ac:dyDescent="0.3">
      <c r="A106" s="2">
        <v>1105</v>
      </c>
      <c r="B106" s="2" t="s">
        <v>16</v>
      </c>
      <c r="C106" s="2" t="s">
        <v>15</v>
      </c>
      <c r="D106" s="2">
        <v>6</v>
      </c>
    </row>
    <row r="107" spans="1:4" x14ac:dyDescent="0.3">
      <c r="A107" s="2">
        <v>1106</v>
      </c>
      <c r="B107" s="2" t="s">
        <v>16</v>
      </c>
      <c r="C107" s="2" t="s">
        <v>14</v>
      </c>
      <c r="D107" s="2">
        <v>8</v>
      </c>
    </row>
    <row r="108" spans="1:4" x14ac:dyDescent="0.3">
      <c r="A108" s="2">
        <v>1107</v>
      </c>
      <c r="B108" s="2" t="s">
        <v>16</v>
      </c>
      <c r="C108" s="2" t="s">
        <v>15</v>
      </c>
      <c r="D108" s="2">
        <v>8</v>
      </c>
    </row>
    <row r="109" spans="1:4" x14ac:dyDescent="0.3">
      <c r="A109" s="2">
        <v>1108</v>
      </c>
      <c r="B109" s="2" t="s">
        <v>16</v>
      </c>
      <c r="C109" s="2" t="s">
        <v>15</v>
      </c>
      <c r="D109" s="2">
        <v>7</v>
      </c>
    </row>
    <row r="110" spans="1:4" x14ac:dyDescent="0.3">
      <c r="A110" s="2">
        <v>1109</v>
      </c>
      <c r="B110" s="2" t="s">
        <v>17</v>
      </c>
      <c r="C110" s="2" t="s">
        <v>15</v>
      </c>
      <c r="D110" s="2">
        <v>4</v>
      </c>
    </row>
    <row r="111" spans="1:4" x14ac:dyDescent="0.3">
      <c r="A111" s="2">
        <v>1110</v>
      </c>
      <c r="B111" s="2" t="s">
        <v>17</v>
      </c>
      <c r="C111" s="2" t="s">
        <v>15</v>
      </c>
      <c r="D111" s="2">
        <v>0</v>
      </c>
    </row>
    <row r="112" spans="1:4" x14ac:dyDescent="0.3">
      <c r="A112" s="2">
        <v>1111</v>
      </c>
      <c r="B112" s="2" t="s">
        <v>17</v>
      </c>
      <c r="C112" s="2" t="s">
        <v>15</v>
      </c>
      <c r="D112" s="2">
        <v>1</v>
      </c>
    </row>
    <row r="113" spans="1:4" x14ac:dyDescent="0.3">
      <c r="A113" s="2">
        <v>1112</v>
      </c>
      <c r="B113" s="2" t="s">
        <v>17</v>
      </c>
      <c r="C113" s="2" t="s">
        <v>15</v>
      </c>
      <c r="D113" s="2">
        <v>9</v>
      </c>
    </row>
    <row r="114" spans="1:4" x14ac:dyDescent="0.3">
      <c r="A114" s="2">
        <v>1113</v>
      </c>
      <c r="B114" s="2" t="s">
        <v>17</v>
      </c>
      <c r="C114" s="2" t="s">
        <v>15</v>
      </c>
      <c r="D114" s="2">
        <v>0</v>
      </c>
    </row>
    <row r="115" spans="1:4" x14ac:dyDescent="0.3">
      <c r="A115" s="2">
        <v>1114</v>
      </c>
      <c r="B115" s="2" t="s">
        <v>18</v>
      </c>
      <c r="C115" s="2" t="s">
        <v>14</v>
      </c>
      <c r="D115" s="2">
        <v>7</v>
      </c>
    </row>
    <row r="116" spans="1:4" x14ac:dyDescent="0.3">
      <c r="A116" s="2">
        <v>1115</v>
      </c>
      <c r="B116" s="2" t="s">
        <v>16</v>
      </c>
      <c r="C116" s="2" t="s">
        <v>15</v>
      </c>
      <c r="D116" s="2">
        <v>4</v>
      </c>
    </row>
    <row r="117" spans="1:4" x14ac:dyDescent="0.3">
      <c r="A117" s="2">
        <v>1116</v>
      </c>
      <c r="B117" s="2" t="s">
        <v>18</v>
      </c>
      <c r="C117" s="2" t="s">
        <v>14</v>
      </c>
      <c r="D117" s="2">
        <v>6</v>
      </c>
    </row>
    <row r="118" spans="1:4" x14ac:dyDescent="0.3">
      <c r="A118" s="2">
        <v>1117</v>
      </c>
      <c r="B118" s="2" t="s">
        <v>16</v>
      </c>
      <c r="C118" s="2" t="s">
        <v>14</v>
      </c>
      <c r="D118" s="2">
        <v>6</v>
      </c>
    </row>
    <row r="119" spans="1:4" x14ac:dyDescent="0.3">
      <c r="A119" s="2">
        <v>1118</v>
      </c>
      <c r="B119" s="2" t="s">
        <v>18</v>
      </c>
      <c r="C119" s="2" t="s">
        <v>15</v>
      </c>
      <c r="D119" s="2">
        <v>4</v>
      </c>
    </row>
    <row r="120" spans="1:4" x14ac:dyDescent="0.3">
      <c r="A120" s="2">
        <v>1119</v>
      </c>
      <c r="B120" s="2" t="s">
        <v>16</v>
      </c>
      <c r="C120" s="2" t="s">
        <v>15</v>
      </c>
      <c r="D120" s="2">
        <v>0</v>
      </c>
    </row>
    <row r="121" spans="1:4" x14ac:dyDescent="0.3">
      <c r="A121" s="2">
        <v>1120</v>
      </c>
      <c r="B121" s="2" t="s">
        <v>16</v>
      </c>
      <c r="C121" s="2" t="s">
        <v>14</v>
      </c>
      <c r="D121" s="2">
        <v>7</v>
      </c>
    </row>
    <row r="122" spans="1:4" x14ac:dyDescent="0.3">
      <c r="A122" s="2">
        <v>1121</v>
      </c>
      <c r="B122" s="2" t="s">
        <v>17</v>
      </c>
      <c r="C122" s="2" t="s">
        <v>14</v>
      </c>
      <c r="D122" s="2">
        <v>7</v>
      </c>
    </row>
    <row r="123" spans="1:4" x14ac:dyDescent="0.3">
      <c r="A123" s="2">
        <v>1122</v>
      </c>
      <c r="B123" s="2" t="s">
        <v>17</v>
      </c>
      <c r="C123" s="2" t="s">
        <v>15</v>
      </c>
      <c r="D123" s="2">
        <v>4</v>
      </c>
    </row>
    <row r="124" spans="1:4" x14ac:dyDescent="0.3">
      <c r="A124" s="2">
        <v>1123</v>
      </c>
      <c r="B124" s="2" t="s">
        <v>16</v>
      </c>
      <c r="C124" s="2" t="s">
        <v>15</v>
      </c>
      <c r="D124" s="2">
        <v>6</v>
      </c>
    </row>
    <row r="125" spans="1:4" x14ac:dyDescent="0.3">
      <c r="A125" s="2">
        <v>1124</v>
      </c>
      <c r="B125" s="2" t="s">
        <v>16</v>
      </c>
      <c r="C125" s="2" t="s">
        <v>15</v>
      </c>
      <c r="D125" s="2">
        <v>3</v>
      </c>
    </row>
    <row r="126" spans="1:4" x14ac:dyDescent="0.3">
      <c r="A126" s="2">
        <v>1125</v>
      </c>
      <c r="B126" s="2" t="s">
        <v>16</v>
      </c>
      <c r="C126" s="2" t="s">
        <v>15</v>
      </c>
      <c r="D126" s="2">
        <v>7</v>
      </c>
    </row>
    <row r="127" spans="1:4" x14ac:dyDescent="0.3">
      <c r="A127" s="2">
        <v>1126</v>
      </c>
      <c r="B127" s="2" t="s">
        <v>17</v>
      </c>
      <c r="C127" s="2" t="s">
        <v>15</v>
      </c>
      <c r="D127" s="2">
        <v>8</v>
      </c>
    </row>
    <row r="128" spans="1:4" x14ac:dyDescent="0.3">
      <c r="A128" s="2">
        <v>1127</v>
      </c>
      <c r="B128" s="2" t="s">
        <v>17</v>
      </c>
      <c r="C128" s="2" t="s">
        <v>15</v>
      </c>
      <c r="D128" s="2">
        <v>5</v>
      </c>
    </row>
    <row r="129" spans="1:4" x14ac:dyDescent="0.3">
      <c r="A129" s="2">
        <v>1128</v>
      </c>
      <c r="B129" s="2" t="s">
        <v>17</v>
      </c>
      <c r="C129" s="2" t="s">
        <v>15</v>
      </c>
      <c r="D129" s="2">
        <v>6</v>
      </c>
    </row>
    <row r="130" spans="1:4" x14ac:dyDescent="0.3">
      <c r="A130" s="2">
        <v>1129</v>
      </c>
      <c r="B130" s="2" t="s">
        <v>17</v>
      </c>
      <c r="C130" s="2" t="s">
        <v>14</v>
      </c>
      <c r="D130" s="2">
        <v>6</v>
      </c>
    </row>
    <row r="131" spans="1:4" x14ac:dyDescent="0.3">
      <c r="A131" s="2">
        <v>1130</v>
      </c>
      <c r="B131" s="2" t="s">
        <v>16</v>
      </c>
      <c r="C131" s="2" t="s">
        <v>15</v>
      </c>
      <c r="D131" s="2">
        <v>6</v>
      </c>
    </row>
    <row r="132" spans="1:4" x14ac:dyDescent="0.3">
      <c r="A132" s="2">
        <v>1131</v>
      </c>
      <c r="B132" s="2" t="s">
        <v>18</v>
      </c>
      <c r="C132" s="2" t="s">
        <v>14</v>
      </c>
      <c r="D132" s="2">
        <v>2</v>
      </c>
    </row>
    <row r="133" spans="1:4" x14ac:dyDescent="0.3">
      <c r="A133" s="2">
        <v>1132</v>
      </c>
      <c r="B133" s="2" t="s">
        <v>17</v>
      </c>
      <c r="C133" s="2" t="s">
        <v>15</v>
      </c>
      <c r="D133" s="2">
        <v>3</v>
      </c>
    </row>
    <row r="134" spans="1:4" x14ac:dyDescent="0.3">
      <c r="A134" s="2">
        <v>1133</v>
      </c>
      <c r="B134" s="2" t="s">
        <v>17</v>
      </c>
      <c r="C134" s="2" t="s">
        <v>14</v>
      </c>
      <c r="D134" s="2">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D644-8459-4E10-87FA-03987EE21D64}">
  <dimension ref="A3:D8"/>
  <sheetViews>
    <sheetView workbookViewId="0">
      <selection activeCell="B25" sqref="B25"/>
    </sheetView>
  </sheetViews>
  <sheetFormatPr defaultRowHeight="14.4" x14ac:dyDescent="0.3"/>
  <cols>
    <col min="1" max="1" width="30.109375" bestFit="1" customWidth="1"/>
    <col min="2" max="2" width="15.5546875" bestFit="1" customWidth="1"/>
    <col min="3" max="3" width="7" bestFit="1" customWidth="1"/>
    <col min="4" max="4" width="10.77734375" bestFit="1" customWidth="1"/>
  </cols>
  <sheetData>
    <row r="3" spans="1:4" x14ac:dyDescent="0.3">
      <c r="A3" s="5" t="s">
        <v>36</v>
      </c>
      <c r="B3" s="5" t="s">
        <v>35</v>
      </c>
    </row>
    <row r="4" spans="1:4" x14ac:dyDescent="0.3">
      <c r="A4" s="5" t="s">
        <v>33</v>
      </c>
      <c r="B4" t="s">
        <v>14</v>
      </c>
      <c r="C4" t="s">
        <v>15</v>
      </c>
      <c r="D4" t="s">
        <v>34</v>
      </c>
    </row>
    <row r="5" spans="1:4" x14ac:dyDescent="0.3">
      <c r="A5" s="6" t="s">
        <v>16</v>
      </c>
      <c r="B5" s="8">
        <v>0.19548872180451127</v>
      </c>
      <c r="C5" s="8">
        <v>0.32330827067669171</v>
      </c>
      <c r="D5" s="8">
        <v>0.51879699248120303</v>
      </c>
    </row>
    <row r="6" spans="1:4" x14ac:dyDescent="0.3">
      <c r="A6" s="6" t="s">
        <v>17</v>
      </c>
      <c r="B6" s="8">
        <v>0.15789473684210525</v>
      </c>
      <c r="C6" s="8">
        <v>0.25563909774436089</v>
      </c>
      <c r="D6" s="8">
        <v>0.41353383458646614</v>
      </c>
    </row>
    <row r="7" spans="1:4" x14ac:dyDescent="0.3">
      <c r="A7" s="6" t="s">
        <v>18</v>
      </c>
      <c r="B7" s="8">
        <v>2.2556390977443608E-2</v>
      </c>
      <c r="C7" s="8">
        <v>4.5112781954887216E-2</v>
      </c>
      <c r="D7" s="8">
        <v>6.7669172932330823E-2</v>
      </c>
    </row>
    <row r="8" spans="1:4" x14ac:dyDescent="0.3">
      <c r="A8" s="6" t="s">
        <v>34</v>
      </c>
      <c r="B8" s="8">
        <v>0.37593984962406013</v>
      </c>
      <c r="C8" s="8">
        <v>0.62406015037593987</v>
      </c>
      <c r="D8"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X20"/>
  <sheetViews>
    <sheetView workbookViewId="0">
      <selection activeCell="Y12" sqref="Y12"/>
    </sheetView>
  </sheetViews>
  <sheetFormatPr defaultRowHeight="14.4" x14ac:dyDescent="0.3"/>
  <cols>
    <col min="1" max="1" width="23.6640625" customWidth="1"/>
    <col min="2" max="2" width="24.5546875" customWidth="1"/>
    <col min="3" max="3" width="24.109375" customWidth="1"/>
    <col min="18" max="18" width="26.109375" bestFit="1" customWidth="1"/>
    <col min="19" max="19" width="16.21875" customWidth="1"/>
    <col min="20" max="20" width="5.77734375" customWidth="1"/>
    <col min="21" max="21" width="3.6640625" customWidth="1"/>
    <col min="22" max="22" width="6" customWidth="1"/>
    <col min="23" max="23" width="5" customWidth="1"/>
    <col min="24" max="24" width="10.77734375" bestFit="1" customWidth="1"/>
    <col min="25" max="27" width="27.77734375" bestFit="1" customWidth="1"/>
    <col min="28" max="28" width="32.21875" bestFit="1" customWidth="1"/>
    <col min="29" max="29" width="32.5546875" bestFit="1" customWidth="1"/>
  </cols>
  <sheetData>
    <row r="1" spans="1:24" x14ac:dyDescent="0.3">
      <c r="A1" t="s">
        <v>23</v>
      </c>
      <c r="B1" t="s">
        <v>24</v>
      </c>
      <c r="C1" t="s">
        <v>25</v>
      </c>
    </row>
    <row r="2" spans="1:24" x14ac:dyDescent="0.3">
      <c r="A2">
        <v>1</v>
      </c>
      <c r="B2">
        <v>5</v>
      </c>
      <c r="C2">
        <v>4</v>
      </c>
      <c r="R2" s="5" t="s">
        <v>37</v>
      </c>
      <c r="S2" s="5" t="s">
        <v>35</v>
      </c>
    </row>
    <row r="3" spans="1:24" x14ac:dyDescent="0.3">
      <c r="A3">
        <v>2</v>
      </c>
      <c r="B3">
        <v>9</v>
      </c>
      <c r="C3">
        <v>10</v>
      </c>
      <c r="R3" s="5" t="s">
        <v>33</v>
      </c>
      <c r="S3">
        <v>1</v>
      </c>
      <c r="T3">
        <v>2</v>
      </c>
      <c r="U3">
        <v>3</v>
      </c>
      <c r="V3">
        <v>4</v>
      </c>
      <c r="W3">
        <v>5</v>
      </c>
      <c r="X3" t="s">
        <v>34</v>
      </c>
    </row>
    <row r="4" spans="1:24" x14ac:dyDescent="0.3">
      <c r="A4">
        <v>3</v>
      </c>
      <c r="B4">
        <v>3</v>
      </c>
      <c r="C4">
        <v>12</v>
      </c>
      <c r="R4" s="6">
        <v>3</v>
      </c>
      <c r="S4" s="7"/>
      <c r="T4" s="7"/>
      <c r="U4" s="7">
        <v>3</v>
      </c>
      <c r="V4" s="7"/>
      <c r="W4" s="7"/>
      <c r="X4" s="7">
        <v>3</v>
      </c>
    </row>
    <row r="5" spans="1:24" x14ac:dyDescent="0.3">
      <c r="A5">
        <v>4</v>
      </c>
      <c r="B5">
        <v>42</v>
      </c>
      <c r="C5">
        <v>46</v>
      </c>
      <c r="R5" s="6">
        <v>5</v>
      </c>
      <c r="S5" s="7">
        <v>1</v>
      </c>
      <c r="T5" s="7"/>
      <c r="U5" s="7"/>
      <c r="V5" s="7"/>
      <c r="W5" s="7"/>
      <c r="X5" s="7">
        <v>1</v>
      </c>
    </row>
    <row r="6" spans="1:24" x14ac:dyDescent="0.3">
      <c r="A6">
        <v>5</v>
      </c>
      <c r="B6">
        <v>41</v>
      </c>
      <c r="C6">
        <v>28</v>
      </c>
      <c r="R6" s="6">
        <v>9</v>
      </c>
      <c r="S6" s="7"/>
      <c r="T6" s="7">
        <v>2</v>
      </c>
      <c r="U6" s="7"/>
      <c r="V6" s="7"/>
      <c r="W6" s="7"/>
      <c r="X6" s="7">
        <v>2</v>
      </c>
    </row>
    <row r="7" spans="1:24" x14ac:dyDescent="0.3">
      <c r="R7" s="6">
        <v>41</v>
      </c>
      <c r="S7" s="7"/>
      <c r="T7" s="7"/>
      <c r="U7" s="7"/>
      <c r="V7" s="7"/>
      <c r="W7" s="7">
        <v>5</v>
      </c>
      <c r="X7" s="7">
        <v>5</v>
      </c>
    </row>
    <row r="8" spans="1:24" x14ac:dyDescent="0.3">
      <c r="R8" s="6">
        <v>42</v>
      </c>
      <c r="S8" s="7"/>
      <c r="T8" s="7"/>
      <c r="U8" s="7"/>
      <c r="V8" s="7">
        <v>4</v>
      </c>
      <c r="W8" s="7"/>
      <c r="X8" s="7">
        <v>4</v>
      </c>
    </row>
    <row r="9" spans="1:24" x14ac:dyDescent="0.3">
      <c r="R9" s="6" t="s">
        <v>34</v>
      </c>
      <c r="S9" s="7">
        <v>1</v>
      </c>
      <c r="T9" s="7">
        <v>2</v>
      </c>
      <c r="U9" s="7">
        <v>3</v>
      </c>
      <c r="V9" s="7">
        <v>4</v>
      </c>
      <c r="W9" s="7">
        <v>5</v>
      </c>
      <c r="X9" s="7">
        <v>15</v>
      </c>
    </row>
    <row r="13" spans="1:24" x14ac:dyDescent="0.3">
      <c r="R13" s="5" t="s">
        <v>38</v>
      </c>
      <c r="S13" s="5" t="s">
        <v>35</v>
      </c>
    </row>
    <row r="14" spans="1:24" x14ac:dyDescent="0.3">
      <c r="R14" s="5" t="s">
        <v>33</v>
      </c>
      <c r="S14">
        <v>1</v>
      </c>
      <c r="T14">
        <v>2</v>
      </c>
      <c r="U14">
        <v>3</v>
      </c>
      <c r="V14">
        <v>4</v>
      </c>
      <c r="W14">
        <v>5</v>
      </c>
      <c r="X14" t="s">
        <v>34</v>
      </c>
    </row>
    <row r="15" spans="1:24" x14ac:dyDescent="0.3">
      <c r="R15" s="6">
        <v>4</v>
      </c>
      <c r="S15" s="7">
        <v>4</v>
      </c>
      <c r="T15" s="7"/>
      <c r="U15" s="7"/>
      <c r="V15" s="7"/>
      <c r="W15" s="7"/>
      <c r="X15" s="7">
        <v>4</v>
      </c>
    </row>
    <row r="16" spans="1:24" x14ac:dyDescent="0.3">
      <c r="R16" s="6">
        <v>10</v>
      </c>
      <c r="S16" s="7"/>
      <c r="T16" s="7">
        <v>10</v>
      </c>
      <c r="U16" s="7"/>
      <c r="V16" s="7"/>
      <c r="W16" s="7"/>
      <c r="X16" s="7">
        <v>10</v>
      </c>
    </row>
    <row r="17" spans="18:24" x14ac:dyDescent="0.3">
      <c r="R17" s="6">
        <v>12</v>
      </c>
      <c r="S17" s="7"/>
      <c r="T17" s="7"/>
      <c r="U17" s="7">
        <v>12</v>
      </c>
      <c r="V17" s="7"/>
      <c r="W17" s="7"/>
      <c r="X17" s="7">
        <v>12</v>
      </c>
    </row>
    <row r="18" spans="18:24" x14ac:dyDescent="0.3">
      <c r="R18" s="6">
        <v>28</v>
      </c>
      <c r="S18" s="7"/>
      <c r="T18" s="7"/>
      <c r="U18" s="7"/>
      <c r="V18" s="7"/>
      <c r="W18" s="7">
        <v>28</v>
      </c>
      <c r="X18" s="7">
        <v>28</v>
      </c>
    </row>
    <row r="19" spans="18:24" x14ac:dyDescent="0.3">
      <c r="R19" s="6">
        <v>46</v>
      </c>
      <c r="S19" s="7"/>
      <c r="T19" s="7"/>
      <c r="U19" s="7"/>
      <c r="V19" s="7">
        <v>46</v>
      </c>
      <c r="W19" s="7"/>
      <c r="X19" s="7">
        <v>46</v>
      </c>
    </row>
    <row r="20" spans="18:24" x14ac:dyDescent="0.3">
      <c r="R20" s="6" t="s">
        <v>34</v>
      </c>
      <c r="S20" s="7">
        <v>4</v>
      </c>
      <c r="T20" s="7">
        <v>10</v>
      </c>
      <c r="U20" s="7">
        <v>12</v>
      </c>
      <c r="V20" s="7">
        <v>46</v>
      </c>
      <c r="W20" s="7">
        <v>28</v>
      </c>
      <c r="X20" s="7">
        <v>100</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C11"/>
  <sheetViews>
    <sheetView workbookViewId="0">
      <selection activeCell="C12" sqref="C12"/>
    </sheetView>
  </sheetViews>
  <sheetFormatPr defaultRowHeight="14.4" x14ac:dyDescent="0.3"/>
  <cols>
    <col min="1" max="1" width="16.6640625" customWidth="1"/>
    <col min="2" max="2" width="17.88671875" customWidth="1"/>
  </cols>
  <sheetData>
    <row r="1" spans="1:3" x14ac:dyDescent="0.3">
      <c r="A1" t="s">
        <v>26</v>
      </c>
      <c r="B1" t="s">
        <v>27</v>
      </c>
    </row>
    <row r="2" spans="1:3" x14ac:dyDescent="0.3">
      <c r="A2">
        <v>0</v>
      </c>
      <c r="B2">
        <v>0.85</v>
      </c>
    </row>
    <row r="3" spans="1:3" x14ac:dyDescent="0.3">
      <c r="A3">
        <v>500</v>
      </c>
      <c r="B3">
        <v>0.04</v>
      </c>
    </row>
    <row r="4" spans="1:3" x14ac:dyDescent="0.3">
      <c r="A4">
        <v>1000</v>
      </c>
      <c r="B4">
        <v>0.04</v>
      </c>
    </row>
    <row r="5" spans="1:3" x14ac:dyDescent="0.3">
      <c r="A5">
        <v>3000</v>
      </c>
      <c r="B5">
        <v>0.03</v>
      </c>
    </row>
    <row r="6" spans="1:3" x14ac:dyDescent="0.3">
      <c r="A6">
        <v>5000</v>
      </c>
      <c r="B6">
        <v>0.02</v>
      </c>
    </row>
    <row r="7" spans="1:3" x14ac:dyDescent="0.3">
      <c r="A7">
        <v>8000</v>
      </c>
      <c r="B7">
        <v>0.01</v>
      </c>
    </row>
    <row r="8" spans="1:3" x14ac:dyDescent="0.3">
      <c r="A8" s="3">
        <v>10000</v>
      </c>
      <c r="B8">
        <v>0.01</v>
      </c>
    </row>
    <row r="10" spans="1:3" x14ac:dyDescent="0.3">
      <c r="A10">
        <f>AVERAGE(Table3[Payment ($)])</f>
        <v>3928.5714285714284</v>
      </c>
      <c r="B10">
        <f>AVERAGE(Table3[Probability])</f>
        <v>0.14285714285714285</v>
      </c>
      <c r="C10">
        <f>A10*B10</f>
        <v>561.22448979591832</v>
      </c>
    </row>
    <row r="11" spans="1:3" x14ac:dyDescent="0.3">
      <c r="C11">
        <f>A10-520</f>
        <v>3408.5714285714284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
  <sheetViews>
    <sheetView workbookViewId="0">
      <selection activeCell="T16" sqref="T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I18:J18"/>
  <sheetViews>
    <sheetView workbookViewId="0">
      <selection activeCell="L23" sqref="L23"/>
    </sheetView>
  </sheetViews>
  <sheetFormatPr defaultRowHeight="14.4" x14ac:dyDescent="0.3"/>
  <cols>
    <col min="10" max="10" width="12" bestFit="1" customWidth="1"/>
  </cols>
  <sheetData>
    <row r="18" spans="9:10" x14ac:dyDescent="0.3">
      <c r="I18">
        <f>_xlfn.NORM.INV(0.98,100,15)</f>
        <v>130.80623365947733</v>
      </c>
      <c r="J18">
        <f>_xlfn.NORM.DIST(0.02,100,15,TRUE)</f>
        <v>1.3203266274541898E-11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9:B10"/>
  <sheetViews>
    <sheetView tabSelected="1" workbookViewId="0">
      <selection activeCell="S15" sqref="S15"/>
    </sheetView>
  </sheetViews>
  <sheetFormatPr defaultRowHeight="14.4" x14ac:dyDescent="0.3"/>
  <sheetData>
    <row r="9" spans="1:2" x14ac:dyDescent="0.3">
      <c r="A9">
        <f>1000*0.683</f>
        <v>683</v>
      </c>
      <c r="B9">
        <f>1000*0.997</f>
        <v>997</v>
      </c>
    </row>
    <row r="10" spans="1:2" x14ac:dyDescent="0.3">
      <c r="A10">
        <f>1000-683</f>
        <v>317</v>
      </c>
      <c r="B10">
        <f>1000-997</f>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Pivot Table</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Laura Hardy</cp:lastModifiedBy>
  <dcterms:created xsi:type="dcterms:W3CDTF">2023-10-02T18:41:13Z</dcterms:created>
  <dcterms:modified xsi:type="dcterms:W3CDTF">2024-10-08T18:31:53Z</dcterms:modified>
</cp:coreProperties>
</file>