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uh/Desktop/"/>
    </mc:Choice>
  </mc:AlternateContent>
  <xr:revisionPtr revIDLastSave="0" documentId="13_ncr:1_{FA620304-10BF-684B-9CF3-654B86D581C1}" xr6:coauthVersionLast="38" xr6:coauthVersionMax="38" xr10:uidLastSave="{00000000-0000-0000-0000-000000000000}"/>
  <bookViews>
    <workbookView xWindow="0" yWindow="0" windowWidth="28800" windowHeight="18000" activeTab="4" xr2:uid="{00000000-000D-0000-FFFF-FFFF00000000}"/>
  </bookViews>
  <sheets>
    <sheet name="Data" sheetId="1" r:id="rId1"/>
    <sheet name="Pivot 1" sheetId="11" r:id="rId2"/>
    <sheet name="Pivot 2" sheetId="12" r:id="rId3"/>
    <sheet name="Pivot 3" sheetId="13" r:id="rId4"/>
    <sheet name="Bonus" sheetId="14" r:id="rId5"/>
  </sheets>
  <definedNames>
    <definedName name="_xlnm._FilterDatabase" localSheetId="0" hidden="1">Data!$A$1:$N$4115</definedName>
  </definedNames>
  <calcPr calcId="179021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4" l="1"/>
  <c r="J2" i="14"/>
  <c r="I3" i="14"/>
  <c r="J3" i="14"/>
  <c r="I4" i="14"/>
  <c r="J4" i="14"/>
  <c r="I5" i="14"/>
  <c r="J5" i="14"/>
  <c r="I6" i="14"/>
  <c r="J6" i="14"/>
  <c r="I7" i="14"/>
  <c r="J7" i="14"/>
  <c r="I8" i="14"/>
  <c r="J8" i="14"/>
  <c r="I9" i="14"/>
  <c r="J9" i="14"/>
  <c r="I10" i="14"/>
  <c r="J10" i="14"/>
  <c r="I11" i="14"/>
  <c r="J11" i="14"/>
  <c r="I12" i="14"/>
  <c r="J12" i="14"/>
  <c r="I13" i="14"/>
  <c r="J13" i="14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3" i="14"/>
  <c r="D4" i="14"/>
  <c r="D5" i="14"/>
  <c r="D6" i="14"/>
  <c r="D7" i="14"/>
  <c r="D8" i="14"/>
  <c r="D9" i="14"/>
  <c r="D10" i="14"/>
  <c r="D11" i="14"/>
  <c r="D12" i="14"/>
  <c r="D13" i="14"/>
  <c r="D2" i="14"/>
  <c r="C3" i="14"/>
  <c r="C4" i="14"/>
  <c r="C5" i="14"/>
  <c r="C6" i="14"/>
  <c r="C7" i="14"/>
  <c r="C8" i="14"/>
  <c r="C9" i="14"/>
  <c r="C10" i="14"/>
  <c r="C11" i="14"/>
  <c r="C12" i="14"/>
  <c r="C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<sst xmlns="http://schemas.openxmlformats.org/spreadsheetml/2006/main" count="24823" uniqueCount="8402">
  <si>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</si>
  <si>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</si>
  <si>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</si>
  <si>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</si>
  <si>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</si>
  <si>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</si>
  <si>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</si>
  <si>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</si>
  <si>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</si>
  <si>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</si>
  <si>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</si>
  <si>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</si>
  <si>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</si>
  <si>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</si>
  <si>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</si>
  <si>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</si>
  <si>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</si>
  <si>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</si>
  <si>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</si>
  <si>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</si>
  <si>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</si>
  <si>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</si>
  <si>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</si>
  <si>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</si>
  <si>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</si>
  <si>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</si>
  <si>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</si>
  <si>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</si>
  <si>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</si>
  <si>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</si>
  <si>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</si>
  <si>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</si>
  <si>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</si>
  <si>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</si>
  <si>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</si>
  <si>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</si>
  <si>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</si>
  <si>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</si>
  <si>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</si>
  <si>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</si>
  <si>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</si>
  <si>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</si>
  <si>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</si>
  <si>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</si>
  <si>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</si>
  <si>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</si>
  <si>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</si>
  <si>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</si>
  <si>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</si>
  <si>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</si>
  <si>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</si>
  <si>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</si>
  <si>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</si>
  <si>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</si>
  <si>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</si>
  <si>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</si>
  <si>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</si>
  <si>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</si>
  <si>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</si>
  <si>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</si>
  <si>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</si>
  <si>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</si>
  <si>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</si>
  <si>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</si>
  <si>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</si>
  <si>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</si>
  <si>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</si>
  <si>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</si>
  <si>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</si>
  <si>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</si>
  <si>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</si>
  <si>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</si>
  <si>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</si>
  <si>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</si>
  <si>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</si>
  <si>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</si>
  <si>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</si>
  <si>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</si>
  <si>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</si>
  <si>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</si>
  <si>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</si>
  <si>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</si>
  <si>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</si>
  <si>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</si>
  <si>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</si>
  <si>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</si>
  <si>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</si>
  <si>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</si>
  <si>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</si>
  <si>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</si>
  <si>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</si>
  <si>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</si>
  <si>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</si>
  <si>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</si>
  <si>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</si>
  <si>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</si>
  <si>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</si>
  <si>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</si>
  <si>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</si>
  <si>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</si>
  <si>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</si>
  <si>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</si>
  <si>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</si>
  <si>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</si>
  <si>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</si>
  <si>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</si>
  <si>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</si>
  <si>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</si>
  <si>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</si>
  <si>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</si>
  <si>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</si>
  <si>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</si>
  <si>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</si>
  <si>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</si>
  <si>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</si>
  <si>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</si>
  <si>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</si>
  <si>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</si>
  <si>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</si>
  <si>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</si>
  <si>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</si>
  <si>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</si>
  <si>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</si>
  <si>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</si>
  <si>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</si>
  <si>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</si>
  <si>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</si>
  <si>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</si>
  <si>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</si>
  <si>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</si>
  <si>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</si>
  <si>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</si>
  <si>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</si>
  <si>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</si>
  <si>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</si>
  <si>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</si>
  <si>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</si>
  <si>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</si>
  <si>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</si>
  <si>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</si>
  <si>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</si>
  <si>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</si>
  <si>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</si>
  <si>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</si>
  <si>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</si>
  <si>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</si>
  <si>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</si>
  <si>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</si>
  <si>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</si>
  <si>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</si>
  <si>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</si>
  <si>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</si>
  <si>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</si>
  <si>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</si>
  <si>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</si>
  <si>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</si>
  <si>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</si>
  <si>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</si>
  <si>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</si>
  <si>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</si>
  <si>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</si>
  <si>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</si>
  <si>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</si>
  <si>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</si>
  <si>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</si>
  <si>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</si>
  <si>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</si>
  <si>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</si>
  <si>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</si>
  <si>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</si>
  <si>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</si>
  <si>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</si>
  <si>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</si>
  <si>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</si>
  <si>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</si>
  <si>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</si>
  <si>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</si>
  <si>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</si>
  <si>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</si>
  <si>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</si>
  <si>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</si>
  <si>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</si>
  <si>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</si>
  <si>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</si>
  <si>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</si>
  <si>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</si>
  <si>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</si>
  <si>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</si>
  <si>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</si>
  <si>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</si>
  <si>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</si>
  <si>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</si>
  <si>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</si>
  <si>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</si>
  <si>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</si>
  <si>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</si>
  <si>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</si>
  <si>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</si>
  <si>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</si>
  <si>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</si>
  <si>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</si>
  <si>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</si>
  <si>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</si>
  <si>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</si>
  <si>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</si>
  <si>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</si>
  <si>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</si>
  <si>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</si>
  <si>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</si>
  <si>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</si>
  <si>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</si>
  <si>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</si>
  <si>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</si>
  <si>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</si>
  <si>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</si>
  <si>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</si>
  <si>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</si>
  <si>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</si>
  <si>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</si>
  <si>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</si>
  <si>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</si>
  <si>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</si>
  <si>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</si>
  <si>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</si>
  <si>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</si>
  <si>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</si>
  <si>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</si>
  <si>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</si>
  <si>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</si>
  <si>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</si>
  <si>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</si>
  <si>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</si>
  <si>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</si>
  <si>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</si>
  <si>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</si>
  <si>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</si>
  <si>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</si>
  <si>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</si>
  <si>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</si>
  <si>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</si>
  <si>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</si>
  <si>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</si>
  <si>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</si>
  <si>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</si>
  <si>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</si>
  <si>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</si>
  <si>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</si>
  <si>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</si>
  <si>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</si>
  <si>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</si>
  <si>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</si>
  <si>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</si>
  <si>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</si>
  <si>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</si>
  <si>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</si>
  <si>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</si>
  <si>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</si>
  <si>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</si>
  <si>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</si>
  <si>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</si>
  <si>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</si>
  <si>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</si>
  <si>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</si>
  <si>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</si>
  <si>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</si>
  <si>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</si>
  <si>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</si>
  <si>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</si>
  <si>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</si>
  <si>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</si>
  <si>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</si>
  <si>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</si>
  <si>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</si>
  <si>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</si>
  <si>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</si>
  <si>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</si>
  <si>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</si>
  <si>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</si>
  <si>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</si>
  <si>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</si>
  <si>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</si>
  <si>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</si>
  <si>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</si>
  <si>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</si>
  <si>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</si>
  <si>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</si>
  <si>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</si>
  <si>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</si>
  <si>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</si>
  <si>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</si>
  <si>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</si>
  <si>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</si>
  <si>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</si>
  <si>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</si>
  <si>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</si>
  <si>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</si>
  <si>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</si>
  <si>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</si>
  <si>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</si>
  <si>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</si>
  <si>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</si>
  <si>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</si>
  <si>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</si>
  <si>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</si>
  <si>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</si>
  <si>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</si>
  <si>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</si>
  <si>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</si>
  <si>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</si>
  <si>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</si>
  <si>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</si>
  <si>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</si>
  <si>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</si>
  <si>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</si>
  <si>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</si>
  <si>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</si>
  <si>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</si>
  <si>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</si>
  <si>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</si>
  <si>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</si>
  <si>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</si>
  <si>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</si>
  <si>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</si>
  <si>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</si>
  <si>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</si>
  <si>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</si>
  <si>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</si>
  <si>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</si>
  <si>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</si>
  <si>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</si>
  <si>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</si>
  <si>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</si>
  <si>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</si>
  <si>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</si>
  <si>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</si>
  <si>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</si>
  <si>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</si>
  <si>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</si>
  <si>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</si>
  <si>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</si>
  <si>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</si>
  <si>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</si>
  <si>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</si>
  <si>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</si>
  <si>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</si>
  <si>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</si>
  <si>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</si>
  <si>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</si>
  <si>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</si>
  <si>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</si>
  <si>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</si>
  <si>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</si>
  <si>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</si>
  <si>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</si>
  <si>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</si>
  <si>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</si>
  <si>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</si>
  <si>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</si>
  <si>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</si>
  <si>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</si>
  <si>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</si>
  <si>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</si>
  <si>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</si>
  <si>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</si>
  <si>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</si>
  <si>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</si>
  <si>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</si>
  <si>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</si>
  <si>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</si>
  <si>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</si>
  <si>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</si>
  <si>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</si>
  <si>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</si>
  <si>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</si>
  <si>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</si>
  <si>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</si>
  <si>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</si>
  <si>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</si>
  <si>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</si>
  <si>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</si>
  <si>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</si>
  <si>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</si>
  <si>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</si>
  <si>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</si>
  <si>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</si>
  <si>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</si>
  <si>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</si>
  <si>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</si>
  <si>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</si>
  <si>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</si>
  <si>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</si>
  <si>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</si>
  <si>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</si>
  <si>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</si>
  <si>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</si>
  <si>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</si>
  <si>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</si>
  <si>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</si>
  <si>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</si>
  <si>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</si>
  <si>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</si>
  <si>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</si>
  <si>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</si>
  <si>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</si>
  <si>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</si>
  <si>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</si>
  <si>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</si>
  <si>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</si>
  <si>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</si>
  <si>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</si>
  <si>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</si>
  <si>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</si>
  <si>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</si>
  <si>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</si>
  <si>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</si>
  <si>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</si>
  <si>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</si>
  <si>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</si>
  <si>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</si>
  <si>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</si>
  <si>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</si>
  <si>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</si>
  <si>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</si>
  <si>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</si>
  <si>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</si>
  <si>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</si>
  <si>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</si>
  <si>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</si>
  <si>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</si>
  <si>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</si>
  <si>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</si>
  <si>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</si>
  <si>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</si>
  <si>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</si>
  <si>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</si>
  <si>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</si>
  <si>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</si>
  <si>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</si>
  <si>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</si>
  <si>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</si>
  <si>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</si>
  <si>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</si>
  <si>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</si>
  <si>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</si>
  <si>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</si>
  <si>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</si>
  <si>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</si>
  <si>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</si>
  <si>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</si>
  <si>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</si>
  <si>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</si>
  <si>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</si>
  <si>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</si>
  <si>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</si>
  <si>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</si>
  <si>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</si>
  <si>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</si>
  <si>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</si>
  <si>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</si>
  <si>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</si>
  <si>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</si>
  <si>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</si>
  <si>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</si>
  <si>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</si>
  <si>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</si>
  <si>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</si>
  <si>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</si>
  <si>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</si>
  <si>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</si>
  <si>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</si>
  <si>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</si>
  <si>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</si>
  <si>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</si>
  <si>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</si>
  <si>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</si>
  <si>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</si>
  <si>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</si>
  <si>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</si>
  <si>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</si>
  <si>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</si>
  <si>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</si>
  <si>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</si>
  <si>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</si>
  <si>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</si>
  <si>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</si>
  <si>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</si>
  <si>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</si>
  <si>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</si>
  <si>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</si>
  <si>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</si>
  <si>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</si>
  <si>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</si>
  <si>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</si>
  <si>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</si>
  <si>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</si>
  <si>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</si>
  <si>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</si>
  <si>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</si>
  <si>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</si>
  <si>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</si>
  <si>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</si>
  <si>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</si>
  <si>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</si>
  <si>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</si>
  <si>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</si>
  <si>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</si>
  <si>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</si>
  <si>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</si>
  <si>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</si>
  <si>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</si>
  <si>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</si>
  <si>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</si>
  <si>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</si>
  <si>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</si>
  <si>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</si>
  <si>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</si>
  <si>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</si>
  <si>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</si>
  <si>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</si>
  <si>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</si>
  <si>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</si>
  <si>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</si>
  <si>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</si>
  <si>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</si>
  <si>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</si>
  <si>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</si>
  <si>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</si>
  <si>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</si>
  <si>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</si>
  <si>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</si>
  <si>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</si>
  <si>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</si>
  <si>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</si>
  <si>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</si>
  <si>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</si>
  <si>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</si>
  <si>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</si>
  <si>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</si>
  <si>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</si>
  <si>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</si>
  <si>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</si>
  <si>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</si>
  <si>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</si>
  <si>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</si>
  <si>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</si>
  <si>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</si>
  <si>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</si>
  <si>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</si>
  <si>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</si>
  <si>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</si>
  <si>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</si>
  <si>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</si>
  <si>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</si>
  <si>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</si>
  <si>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</si>
  <si>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</si>
  <si>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</si>
  <si>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</si>
  <si>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</si>
  <si>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</si>
  <si>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</si>
  <si>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</si>
  <si>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</si>
  <si>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</si>
  <si>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</si>
  <si>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</si>
  <si>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</si>
  <si>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</si>
  <si>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</si>
  <si>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</si>
  <si>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</si>
  <si>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</si>
  <si>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</si>
  <si>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</si>
  <si>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</si>
  <si>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</si>
  <si>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</si>
  <si>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</si>
  <si>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</si>
  <si>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</si>
  <si>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</si>
  <si>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</si>
  <si>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</si>
  <si>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</si>
  <si>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</si>
  <si>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</si>
  <si>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</si>
  <si>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</si>
  <si>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</si>
  <si>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</si>
  <si>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</si>
  <si>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</si>
  <si>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</si>
  <si>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</si>
  <si>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</si>
  <si>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</si>
  <si>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</si>
  <si>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</si>
  <si>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</si>
  <si>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</si>
  <si>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</si>
  <si>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</si>
  <si>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</si>
  <si>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</si>
  <si>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</si>
  <si>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</si>
  <si>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</si>
  <si>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</si>
  <si>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</si>
  <si>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</si>
  <si>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</si>
  <si>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</si>
  <si>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</si>
  <si>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</si>
  <si>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</si>
  <si>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</si>
  <si>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</si>
  <si>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</si>
  <si>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</si>
  <si>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</si>
  <si>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</si>
  <si>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</si>
  <si>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</si>
  <si>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</si>
  <si>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</si>
  <si>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</si>
  <si>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</si>
  <si>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</si>
  <si>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</si>
  <si>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</si>
  <si>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</si>
  <si>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</si>
  <si>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</si>
  <si>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</si>
  <si>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</si>
  <si>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</si>
  <si>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</si>
  <si>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</si>
  <si>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</si>
  <si>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</si>
  <si>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</si>
  <si>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</si>
  <si>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</si>
  <si>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</si>
  <si>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</si>
  <si>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</si>
  <si>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</si>
  <si>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</si>
  <si>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</si>
  <si>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</si>
  <si>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</si>
  <si>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</si>
  <si>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</si>
  <si>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</si>
  <si>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</si>
  <si>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</si>
  <si>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</si>
  <si>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</si>
  <si>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</si>
  <si>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</si>
  <si>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</si>
  <si>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</si>
  <si>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</si>
  <si>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</si>
  <si>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</si>
  <si>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</si>
  <si>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</si>
  <si>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</si>
  <si>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</si>
  <si>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</si>
  <si>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</si>
  <si>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</si>
  <si>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</si>
  <si>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</si>
  <si>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</si>
  <si>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</si>
  <si>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</si>
  <si>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</si>
  <si>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</si>
  <si>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</si>
  <si>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</si>
  <si>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</si>
  <si>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</si>
  <si>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</si>
  <si>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</si>
  <si>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</si>
  <si>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</si>
  <si>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</si>
  <si>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</si>
  <si>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</si>
  <si>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</si>
  <si>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</si>
  <si>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</si>
  <si>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</si>
  <si>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</si>
  <si>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</si>
  <si>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</si>
  <si>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</si>
  <si>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</si>
  <si>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</si>
  <si>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</si>
  <si>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</si>
  <si>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</si>
  <si>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</si>
  <si>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</si>
  <si>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</si>
  <si>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</si>
  <si>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</si>
  <si>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</si>
  <si>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</si>
  <si>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</si>
  <si>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</si>
  <si>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</si>
  <si>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</si>
  <si>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</si>
  <si>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</si>
  <si>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</si>
  <si>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</si>
  <si>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</si>
  <si>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</si>
  <si>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</si>
  <si>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</si>
  <si>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</si>
  <si>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</si>
  <si>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</si>
  <si>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</si>
  <si>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</si>
  <si>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</si>
  <si>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</si>
  <si>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</si>
  <si>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</si>
  <si>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</si>
  <si>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</si>
  <si>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</si>
  <si>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</si>
  <si>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</si>
  <si>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</si>
  <si>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</si>
  <si>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</si>
  <si>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</si>
  <si>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</si>
  <si>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</si>
  <si>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</si>
  <si>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</si>
  <si>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</si>
  <si>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</si>
  <si>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</si>
  <si>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</si>
  <si>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</si>
  <si>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</si>
  <si>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</si>
  <si>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</si>
  <si>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</si>
  <si>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</si>
  <si>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</si>
  <si>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</si>
  <si>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</si>
  <si>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</si>
  <si>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</si>
  <si>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</si>
  <si>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</si>
  <si>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</si>
  <si>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</si>
  <si>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</si>
  <si>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</si>
  <si>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</si>
  <si>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</si>
  <si>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</si>
  <si>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</si>
  <si>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</si>
  <si>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</si>
  <si>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</si>
  <si>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</si>
  <si>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</si>
  <si>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</si>
  <si>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</si>
  <si>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</si>
  <si>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</si>
  <si>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</si>
  <si>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</si>
  <si>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</si>
  <si>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</si>
  <si>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</si>
  <si>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</si>
  <si>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</si>
  <si>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</si>
  <si>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</si>
  <si>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</si>
  <si>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</si>
  <si>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</si>
  <si>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</si>
  <si>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</si>
  <si>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</si>
  <si>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</si>
  <si>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</si>
  <si>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</si>
  <si>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</si>
  <si>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</si>
  <si>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</si>
  <si>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</si>
  <si>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</si>
  <si>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</si>
  <si>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</si>
  <si>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</si>
  <si>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</si>
  <si>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</si>
  <si>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</si>
  <si>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</si>
  <si>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</si>
  <si>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</si>
  <si>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</si>
  <si>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</si>
  <si>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</si>
  <si>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</si>
  <si>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</si>
  <si>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</si>
  <si>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</si>
  <si>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</si>
  <si>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</si>
  <si>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</si>
  <si>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</si>
  <si>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</si>
  <si>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</si>
  <si>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</si>
  <si>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</si>
  <si>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</si>
  <si>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</si>
  <si>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</si>
  <si>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</si>
  <si>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</si>
  <si>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</si>
  <si>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</si>
  <si>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</si>
  <si>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</si>
  <si>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</si>
  <si>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</si>
  <si>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</si>
  <si>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</si>
  <si>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</si>
  <si>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</si>
  <si>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</si>
  <si>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</si>
  <si>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</si>
  <si>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</si>
  <si>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</si>
  <si>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</si>
  <si>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</si>
  <si>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</si>
  <si>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</si>
  <si>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</si>
  <si>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</si>
  <si>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</si>
  <si>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</si>
  <si>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</si>
  <si>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</si>
  <si>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</si>
  <si>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</si>
  <si>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</si>
  <si>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</si>
  <si>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</si>
  <si>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</si>
  <si>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</si>
  <si>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</si>
  <si>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</si>
  <si>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</si>
  <si>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</si>
  <si>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</si>
  <si>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</si>
  <si>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</si>
  <si>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</si>
  <si>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</si>
  <si>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</si>
  <si>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</si>
  <si>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</si>
  <si>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</si>
  <si>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</si>
  <si>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</si>
  <si>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</si>
  <si>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</si>
  <si>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</si>
  <si>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</si>
  <si>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</si>
  <si>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</si>
  <si>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</si>
  <si>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</si>
  <si>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</si>
  <si>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</si>
  <si>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</si>
  <si>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</si>
  <si>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</si>
  <si>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</si>
  <si>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</si>
  <si>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</si>
  <si>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</si>
  <si>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</si>
  <si>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</si>
  <si>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</si>
  <si>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</si>
  <si>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</si>
  <si>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</si>
  <si>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</si>
  <si>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</si>
  <si>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</si>
  <si>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</si>
  <si>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</si>
  <si>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</si>
  <si>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</si>
  <si>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</si>
  <si>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</si>
  <si>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</si>
  <si>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</si>
  <si>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</si>
  <si>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</si>
  <si>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</si>
  <si>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</si>
  <si>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</si>
  <si>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</si>
  <si>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</si>
  <si>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</si>
  <si>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</si>
  <si>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</si>
  <si>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</si>
  <si>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</si>
  <si>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</si>
  <si>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</si>
  <si>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</si>
  <si>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</si>
  <si>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</si>
  <si>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</si>
  <si>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</si>
  <si>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</si>
  <si>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</si>
  <si>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</si>
  <si>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</si>
  <si>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</si>
  <si>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</si>
  <si>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</si>
  <si>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</si>
  <si>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</si>
  <si>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</si>
  <si>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</si>
  <si>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</si>
  <si>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</si>
  <si>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</si>
  <si>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</si>
  <si>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</si>
  <si>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</si>
  <si>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</si>
  <si>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</si>
  <si>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</si>
  <si>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</si>
  <si>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</si>
  <si>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</si>
  <si>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</si>
  <si>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</si>
  <si>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</si>
  <si>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</si>
  <si>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</si>
  <si>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</si>
  <si>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</si>
  <si>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</si>
  <si>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</si>
  <si>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</si>
  <si>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</si>
  <si>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</si>
  <si>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</si>
  <si>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</si>
  <si>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</si>
  <si>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</si>
  <si>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</si>
  <si>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</si>
  <si>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</si>
  <si>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</si>
  <si>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</si>
  <si>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</si>
  <si>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</si>
  <si>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</si>
  <si>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</si>
  <si>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</si>
  <si>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</si>
  <si>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</si>
  <si>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</si>
  <si>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</si>
  <si>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</si>
  <si>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</si>
  <si>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</si>
  <si>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</si>
  <si>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</si>
  <si>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</si>
  <si>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</si>
  <si>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</si>
  <si>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</si>
  <si>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</si>
  <si>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</si>
  <si>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</si>
  <si>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</si>
  <si>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</si>
  <si>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</si>
  <si>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</si>
  <si>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</si>
  <si>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</si>
  <si>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</si>
  <si>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</si>
  <si>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</si>
  <si>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</si>
  <si>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</si>
  <si>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</si>
  <si>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</si>
  <si>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</si>
  <si>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</si>
  <si>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</si>
  <si>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</si>
  <si>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</si>
  <si>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</si>
  <si>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</si>
  <si>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</si>
  <si>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</si>
  <si>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</si>
  <si>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</si>
  <si>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</si>
  <si>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</si>
  <si>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</si>
  <si>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</si>
  <si>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</si>
  <si>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</si>
  <si>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</si>
  <si>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</si>
  <si>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</si>
  <si>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</si>
  <si>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</si>
  <si>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</si>
  <si>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</si>
  <si>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</si>
  <si>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</si>
  <si>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</si>
  <si>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</si>
  <si>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</si>
  <si>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</si>
  <si>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</si>
  <si>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</si>
  <si>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</si>
  <si>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</si>
  <si>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</si>
  <si>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</si>
  <si>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</si>
  <si>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</si>
  <si>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</si>
  <si>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</si>
  <si>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</si>
  <si>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</si>
  <si>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</si>
  <si>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</si>
  <si>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</si>
  <si>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</si>
  <si>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</si>
  <si>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</si>
  <si>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</si>
  <si>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</si>
  <si>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</si>
  <si>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</si>
  <si>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</si>
  <si>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</si>
  <si>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</si>
  <si>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</si>
  <si>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</si>
  <si>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</si>
  <si>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</si>
  <si>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</si>
  <si>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</si>
  <si>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</si>
  <si>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</si>
  <si>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</si>
  <si>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</si>
  <si>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</si>
  <si>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</si>
  <si>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</si>
  <si>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</si>
  <si>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</si>
  <si>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</si>
  <si>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</si>
  <si>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</si>
  <si>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</si>
  <si>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</si>
  <si>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</si>
  <si>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</si>
  <si>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</si>
  <si>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</si>
  <si>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</si>
  <si>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</si>
  <si>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</si>
  <si>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</si>
  <si>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</si>
  <si>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</si>
  <si>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</si>
  <si>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</si>
  <si>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</si>
  <si>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</si>
  <si>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</si>
  <si>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</si>
  <si>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</si>
  <si>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</si>
  <si>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</si>
  <si>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</si>
  <si>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</si>
  <si>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</si>
  <si>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</si>
  <si>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</si>
  <si>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</si>
  <si>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</si>
  <si>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</si>
  <si>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</si>
  <si>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</si>
  <si>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</si>
  <si>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</si>
  <si>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</si>
  <si>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</si>
  <si>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</si>
  <si>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</si>
  <si>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</si>
  <si>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</si>
  <si>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</si>
  <si>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</si>
  <si>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</si>
  <si>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</si>
  <si>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</si>
  <si>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</si>
  <si>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</si>
  <si>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</si>
  <si>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</si>
  <si>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</si>
  <si>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</si>
  <si>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</si>
  <si>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</si>
  <si>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</si>
  <si>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</si>
  <si>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</si>
  <si>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</si>
  <si>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</si>
  <si>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</si>
  <si>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</si>
  <si>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</si>
  <si>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</si>
  <si>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</si>
  <si>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</si>
  <si>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</si>
  <si>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</si>
  <si>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</si>
  <si>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</si>
  <si>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</si>
  <si>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</si>
  <si>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</si>
  <si>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</si>
  <si>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</si>
  <si>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</si>
  <si>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</si>
  <si>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</si>
  <si>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</si>
  <si>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</si>
  <si>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</si>
  <si>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</si>
  <si>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</si>
  <si>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</si>
  <si>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</si>
  <si>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</si>
  <si>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</si>
  <si>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</si>
  <si>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</si>
  <si>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</si>
  <si>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</si>
  <si>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</si>
  <si>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</si>
  <si>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</si>
  <si>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</si>
  <si>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</si>
  <si>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</si>
  <si>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</si>
  <si>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</si>
  <si>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</si>
  <si>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</si>
  <si>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</si>
  <si>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</si>
  <si>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</si>
  <si>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</si>
  <si>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</si>
  <si>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</si>
  <si>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</si>
  <si>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</si>
  <si>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</si>
  <si>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</si>
  <si>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</si>
  <si>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</si>
  <si>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</si>
  <si>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</si>
  <si>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</si>
  <si>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</si>
  <si>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</si>
  <si>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</si>
  <si>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</si>
  <si>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</si>
  <si>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</si>
  <si>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</si>
  <si>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</si>
  <si>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</si>
  <si>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</si>
  <si>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</si>
  <si>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</si>
  <si>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</si>
  <si>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</si>
  <si>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</si>
  <si>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</si>
  <si>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</si>
  <si>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</si>
  <si>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</si>
  <si>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</si>
  <si>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</si>
  <si>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</si>
  <si>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</si>
  <si>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</si>
  <si>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</si>
  <si>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</si>
  <si>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</si>
  <si>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</si>
  <si>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</si>
  <si>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</si>
  <si>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</si>
  <si>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</si>
  <si>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</si>
  <si>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</si>
  <si>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</si>
  <si>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</si>
  <si>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</si>
  <si>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</si>
  <si>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</si>
  <si>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</si>
  <si>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</si>
  <si>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</si>
  <si>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</si>
  <si>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</si>
  <si>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</si>
  <si>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</si>
  <si>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</si>
  <si>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</si>
  <si>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</si>
  <si>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</si>
  <si>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</si>
  <si>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</si>
  <si>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</si>
  <si>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</si>
  <si>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</si>
  <si>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</si>
  <si>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</si>
  <si>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</si>
  <si>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</si>
  <si>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</si>
  <si>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</si>
  <si>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</si>
  <si>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</si>
  <si>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</si>
  <si>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</si>
  <si>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</si>
  <si>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</si>
  <si>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</si>
  <si>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</si>
  <si>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</si>
  <si>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</si>
  <si>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</si>
  <si>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</si>
  <si>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</si>
  <si>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</si>
  <si>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</si>
  <si>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</si>
  <si>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</si>
  <si>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</si>
  <si>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</si>
  <si>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</si>
  <si>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</si>
  <si>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</si>
  <si>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</si>
  <si>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</si>
  <si>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</si>
  <si>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</si>
  <si>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</si>
  <si>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</si>
  <si>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</si>
  <si>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</si>
  <si>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</si>
  <si>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</si>
  <si>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</si>
  <si>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</si>
  <si>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</si>
  <si>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</si>
  <si>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</si>
  <si>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</si>
  <si>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</si>
  <si>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</si>
  <si>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</si>
  <si>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</si>
  <si>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</si>
  <si>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</si>
  <si>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</si>
  <si>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</si>
  <si>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</si>
  <si>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</si>
  <si>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</si>
  <si>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</si>
  <si>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</si>
  <si>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</si>
  <si>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</si>
  <si>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</si>
  <si>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</si>
  <si>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</si>
  <si>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</si>
  <si>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</si>
  <si>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</si>
  <si>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</si>
  <si>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</si>
  <si>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</si>
  <si>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</si>
  <si>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</si>
  <si>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</si>
  <si>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</si>
  <si>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</si>
  <si>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</si>
  <si>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</si>
  <si>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</si>
  <si>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</si>
  <si>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</si>
  <si>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</si>
  <si>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</si>
  <si>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</si>
  <si>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</si>
  <si>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</si>
  <si>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</si>
  <si>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</si>
  <si>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</si>
  <si>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</si>
  <si>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</si>
  <si>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</si>
  <si>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</si>
  <si>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</si>
  <si>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</si>
  <si>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</si>
  <si>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</si>
  <si>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</si>
  <si>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</si>
  <si>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</si>
  <si>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</si>
  <si>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</si>
  <si>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</si>
  <si>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</si>
  <si>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</si>
  <si>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</si>
  <si>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</si>
  <si>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</si>
  <si>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</si>
  <si>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</si>
  <si>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</si>
  <si>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</si>
  <si>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</si>
  <si>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</si>
  <si>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</si>
  <si>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</si>
  <si>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</si>
  <si>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</si>
  <si>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</si>
  <si>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</si>
  <si>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</si>
  <si>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</si>
  <si>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</si>
  <si>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</si>
  <si>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</si>
  <si>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</si>
  <si>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</si>
  <si>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</si>
  <si>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</si>
  <si>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</si>
  <si>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</si>
  <si>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</si>
  <si>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</si>
  <si>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</si>
  <si>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</si>
  <si>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</si>
  <si>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</si>
  <si>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</si>
  <si>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</si>
  <si>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</si>
  <si>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</si>
  <si>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</si>
  <si>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</si>
  <si>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</si>
  <si>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</si>
  <si>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</si>
  <si>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</si>
  <si>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</si>
  <si>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</si>
  <si>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</si>
  <si>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</si>
  <si>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</si>
  <si>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</si>
  <si>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</si>
  <si>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</si>
  <si>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</si>
  <si>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</si>
  <si>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</si>
  <si>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</si>
  <si>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</si>
  <si>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</si>
  <si>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</si>
  <si>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</si>
  <si>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</si>
  <si>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</si>
  <si>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</si>
  <si>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</si>
  <si>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</si>
  <si>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</si>
  <si>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</si>
  <si>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</si>
  <si>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</si>
  <si>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</si>
  <si>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</si>
  <si>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</si>
  <si>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</si>
  <si>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</si>
  <si>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</si>
  <si>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</si>
  <si>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</si>
  <si>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</si>
  <si>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</si>
  <si>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</si>
  <si>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</si>
  <si>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</si>
  <si>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</si>
  <si>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</si>
  <si>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</si>
  <si>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</si>
  <si>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</si>
  <si>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</si>
  <si>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</si>
  <si>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</si>
  <si>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</si>
  <si>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</si>
  <si>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</si>
  <si>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</si>
  <si>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</si>
  <si>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</si>
  <si>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</si>
  <si>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</si>
  <si>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</si>
  <si>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</si>
  <si>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</si>
  <si>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</si>
  <si>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</si>
  <si>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</si>
  <si>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</si>
  <si>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</si>
  <si>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</si>
  <si>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</si>
  <si>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</si>
  <si>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</si>
  <si>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</si>
  <si>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</si>
  <si>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</si>
  <si>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</si>
  <si>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</si>
  <si>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</si>
  <si>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</si>
  <si>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</si>
  <si>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</si>
  <si>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</si>
  <si>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</si>
  <si>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</si>
  <si>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</si>
  <si>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</si>
  <si>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</si>
  <si>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</si>
  <si>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</si>
  <si>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</si>
  <si>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</si>
  <si>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</si>
  <si>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</si>
  <si>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</si>
  <si>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</si>
  <si>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</si>
  <si>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</si>
  <si>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</si>
  <si>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</si>
  <si>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</si>
  <si>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</si>
  <si>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</si>
  <si>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</si>
  <si>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</si>
  <si>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</si>
  <si>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</si>
  <si>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</si>
  <si>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</si>
  <si>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</si>
  <si>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</si>
  <si>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</si>
  <si>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</si>
  <si>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</si>
  <si>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</si>
  <si>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</si>
  <si>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</si>
  <si>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</si>
  <si>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</si>
  <si>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</si>
  <si>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</si>
  <si>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</si>
  <si>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</si>
  <si>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</si>
  <si>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</si>
  <si>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</si>
  <si>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</si>
  <si>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</si>
  <si>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</si>
  <si>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</si>
  <si>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</si>
  <si>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</si>
  <si>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</si>
  <si>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</si>
  <si>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</si>
  <si>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</si>
  <si>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</si>
  <si>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</si>
  <si>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</si>
  <si>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</si>
  <si>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</si>
  <si>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</si>
  <si>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</si>
  <si>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</si>
  <si>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</si>
  <si>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</si>
  <si>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</si>
  <si>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</si>
  <si>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</si>
  <si>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</si>
  <si>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</si>
  <si>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</si>
  <si>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</si>
  <si>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</si>
  <si>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</si>
  <si>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</si>
  <si>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</si>
  <si>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</si>
  <si>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</si>
  <si>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</si>
  <si>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</si>
  <si>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</si>
  <si>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</si>
  <si>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</si>
  <si>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</si>
  <si>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</si>
  <si>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</si>
  <si>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</si>
  <si>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</si>
  <si>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</si>
  <si>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</si>
  <si>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</si>
  <si>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</si>
  <si>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</si>
  <si>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</si>
  <si>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</si>
  <si>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</si>
  <si>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</si>
  <si>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</si>
  <si>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</si>
  <si>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</si>
  <si>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</si>
  <si>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</si>
  <si>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</si>
  <si>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</si>
  <si>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</si>
  <si>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</si>
  <si>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</si>
  <si>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</si>
  <si>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</si>
  <si>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</si>
  <si>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</si>
  <si>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</si>
  <si>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</si>
  <si>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</si>
  <si>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</si>
  <si>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</si>
  <si>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</si>
  <si>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</si>
  <si>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</si>
  <si>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</si>
  <si>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</si>
  <si>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</si>
  <si>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</si>
  <si>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</si>
  <si>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</si>
  <si>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</si>
  <si>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</si>
  <si>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</si>
  <si>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</si>
  <si>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</si>
  <si>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</si>
  <si>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</si>
  <si>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</si>
  <si>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</si>
  <si>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</si>
  <si>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</si>
  <si>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</si>
  <si>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</si>
  <si>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</si>
  <si>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</si>
  <si>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</si>
  <si>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</si>
  <si>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</si>
  <si>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</si>
  <si>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</si>
  <si>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</si>
  <si>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</si>
  <si>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</si>
  <si>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</si>
  <si>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</si>
  <si>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</si>
  <si>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</si>
  <si>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</si>
  <si>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</si>
  <si>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</si>
  <si>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</si>
  <si>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</si>
  <si>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</si>
  <si>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</si>
  <si>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</si>
  <si>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</si>
  <si>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</si>
  <si>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</si>
  <si>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</si>
  <si>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</si>
  <si>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</si>
  <si>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</si>
  <si>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</si>
  <si>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</si>
  <si>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</si>
  <si>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</si>
  <si>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</si>
  <si>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</si>
  <si>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</si>
  <si>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</si>
  <si>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</si>
  <si>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</si>
  <si>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</si>
  <si>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</si>
  <si>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</si>
  <si>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</si>
  <si>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</si>
  <si>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</si>
  <si>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</si>
  <si>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</si>
  <si>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</si>
  <si>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</si>
  <si>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</si>
  <si>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</si>
  <si>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</si>
  <si>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</si>
  <si>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</si>
  <si>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</si>
  <si>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</si>
  <si>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</si>
  <si>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</si>
  <si>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</si>
  <si>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</si>
  <si>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</si>
  <si>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</si>
  <si>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</si>
  <si>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</si>
  <si>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</si>
  <si>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</si>
  <si>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</si>
  <si>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</si>
  <si>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</si>
  <si>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</si>
  <si>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</si>
  <si>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</si>
  <si>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</si>
  <si>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</si>
  <si>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</si>
  <si>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</si>
  <si>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</si>
  <si>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</si>
  <si>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</si>
  <si>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</si>
  <si>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</si>
  <si>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</si>
  <si>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</si>
  <si>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</si>
  <si>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</si>
  <si>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</si>
  <si>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</si>
  <si>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</si>
  <si>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</si>
  <si>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</si>
  <si>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</si>
  <si>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</si>
  <si>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</si>
  <si>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</si>
  <si>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</si>
  <si>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</si>
  <si>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</si>
  <si>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</si>
  <si>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</si>
  <si>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</si>
  <si>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</si>
  <si>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</si>
  <si>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</si>
  <si>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</si>
  <si>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</si>
  <si>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</si>
  <si>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</si>
  <si>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</si>
  <si>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</si>
  <si>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</si>
  <si>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</si>
  <si>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</si>
  <si>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</si>
  <si>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</si>
  <si>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</si>
  <si>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</si>
  <si>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</si>
  <si>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</si>
  <si>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</si>
  <si>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</si>
  <si>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</si>
  <si>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</si>
  <si>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</si>
  <si>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</si>
  <si>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</si>
  <si>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</si>
  <si>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</si>
  <si>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</si>
  <si>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</si>
  <si>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</si>
  <si>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</si>
  <si>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</si>
  <si>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</si>
  <si>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</si>
  <si>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</si>
  <si>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</si>
  <si>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</si>
  <si>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</si>
  <si>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</si>
  <si>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</si>
  <si>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</si>
  <si>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</si>
  <si>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</si>
  <si>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</si>
  <si>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</si>
  <si>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</si>
  <si>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</si>
  <si>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</si>
  <si>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</si>
  <si>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</si>
  <si>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</si>
  <si>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</si>
  <si>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</si>
  <si>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</si>
  <si>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</si>
  <si>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</si>
  <si>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</si>
  <si>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</si>
  <si>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</si>
  <si>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</si>
  <si>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</si>
  <si>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</si>
  <si>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</si>
  <si>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</si>
  <si>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</si>
  <si>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</si>
  <si>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</si>
  <si>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</si>
  <si>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</si>
  <si>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</si>
  <si>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</si>
  <si>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</si>
  <si>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</si>
  <si>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</si>
  <si>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</si>
  <si>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</si>
  <si>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</si>
  <si>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</si>
  <si>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</si>
  <si>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</si>
  <si>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</si>
  <si>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</si>
  <si>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</si>
  <si>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</si>
  <si>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</si>
  <si>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</si>
  <si>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</si>
  <si>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</si>
  <si>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</si>
  <si>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</si>
  <si>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</si>
  <si>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</si>
  <si>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</si>
  <si>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</si>
  <si>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</si>
  <si>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</si>
  <si>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</si>
  <si>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</si>
  <si>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</si>
  <si>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</si>
  <si>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</si>
  <si>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</si>
  <si>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</si>
  <si>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</si>
  <si>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</si>
  <si>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</si>
  <si>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</si>
  <si>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</si>
  <si>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</si>
  <si>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</si>
  <si>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</si>
  <si>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</si>
  <si>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</si>
  <si>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</si>
  <si>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</si>
  <si>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</si>
  <si>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</si>
  <si>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</si>
  <si>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</si>
  <si>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</si>
  <si>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</si>
  <si>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</si>
  <si>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</si>
  <si>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</si>
  <si>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</si>
  <si>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</si>
  <si>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</si>
  <si>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</si>
  <si>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</si>
  <si>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</si>
  <si>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</si>
  <si>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</si>
  <si>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</si>
  <si>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</si>
  <si>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</si>
  <si>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</si>
  <si>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</si>
  <si>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</si>
  <si>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</si>
  <si>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</si>
  <si>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</si>
  <si>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</si>
  <si>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</si>
  <si>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</si>
  <si>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</si>
  <si>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</si>
  <si>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</si>
  <si>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</si>
  <si>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</si>
  <si>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</si>
  <si>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</si>
  <si>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</si>
  <si>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</si>
  <si>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</si>
  <si>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</si>
  <si>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</si>
  <si>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</si>
  <si>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</si>
  <si>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</si>
  <si>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</si>
  <si>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</si>
  <si>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</si>
  <si>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</si>
  <si>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</si>
  <si>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</si>
  <si>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</si>
  <si>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</si>
  <si>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</si>
  <si>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</si>
  <si>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</si>
  <si>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</si>
  <si>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</si>
  <si>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</si>
  <si>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</si>
  <si>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</si>
  <si>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</si>
  <si>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</si>
  <si>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</si>
  <si>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</si>
  <si>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</si>
  <si>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</si>
  <si>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</si>
  <si>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</si>
  <si>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</si>
  <si>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</si>
  <si>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</si>
  <si>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</si>
  <si>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</si>
  <si>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</si>
  <si>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</si>
  <si>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</si>
  <si>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</si>
  <si>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</si>
  <si>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</si>
  <si>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</si>
  <si>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</si>
  <si>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</si>
  <si>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</si>
  <si>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</si>
  <si>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</si>
  <si>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</si>
  <si>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</si>
  <si>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</si>
  <si>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</si>
  <si>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</si>
  <si>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</si>
  <si>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</si>
  <si>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</si>
  <si>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</si>
  <si>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</si>
  <si>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</si>
  <si>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</si>
  <si>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</si>
  <si>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</si>
  <si>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</si>
  <si>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</si>
  <si>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</si>
  <si>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</si>
  <si>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</si>
  <si>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</si>
  <si>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</si>
  <si>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</si>
  <si>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</si>
  <si>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</si>
  <si>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</si>
  <si>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</si>
  <si>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</si>
  <si>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</si>
  <si>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</si>
  <si>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</si>
  <si>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</si>
  <si>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</si>
  <si>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</si>
  <si>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</si>
  <si>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</si>
  <si>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</si>
  <si>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</si>
  <si>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</si>
  <si>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</si>
  <si>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</si>
  <si>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</si>
  <si>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</si>
  <si>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</si>
  <si>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</si>
  <si>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</si>
  <si>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</si>
  <si>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</si>
  <si>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</si>
  <si>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</si>
  <si>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</si>
  <si>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</si>
  <si>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</si>
  <si>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</si>
  <si>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</si>
  <si>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</si>
  <si>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</si>
  <si>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</si>
  <si>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</si>
  <si>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</si>
  <si>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</si>
  <si>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</si>
  <si>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</si>
  <si>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</si>
  <si>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</si>
  <si>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</si>
  <si>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</si>
  <si>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</si>
  <si>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</si>
  <si>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</si>
  <si>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</si>
  <si>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</si>
  <si>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</si>
  <si>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</si>
  <si>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</si>
  <si>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</si>
  <si>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</si>
  <si>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</si>
  <si>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</si>
  <si>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</si>
  <si>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</si>
  <si>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</si>
  <si>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</si>
  <si>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</si>
  <si>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</si>
  <si>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</si>
  <si>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</si>
  <si>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</si>
  <si>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</si>
  <si>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</si>
  <si>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</si>
  <si>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</si>
  <si>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</si>
  <si>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</si>
  <si>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</si>
  <si>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</si>
  <si>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</si>
  <si>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</si>
  <si>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</si>
  <si>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</si>
  <si>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</si>
  <si>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</si>
  <si>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</si>
  <si>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</si>
  <si>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</si>
  <si>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</si>
  <si>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</si>
  <si>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</si>
  <si>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</si>
  <si>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</si>
  <si>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</si>
  <si>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</si>
  <si>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</si>
  <si>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</si>
  <si>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</si>
  <si>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</si>
  <si>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</si>
  <si>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</si>
  <si>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</si>
  <si>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</si>
  <si>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</si>
  <si>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</si>
  <si>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</si>
  <si>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</si>
  <si>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</si>
  <si>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</si>
  <si>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</si>
  <si>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</si>
  <si>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</si>
  <si>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</si>
  <si>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</si>
  <si>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</si>
  <si>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</si>
  <si>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</si>
  <si>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</si>
  <si>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</si>
  <si>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</si>
  <si>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</si>
  <si>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</si>
  <si>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</si>
  <si>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</si>
  <si>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</si>
  <si>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</si>
  <si>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</si>
  <si>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</si>
  <si>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</si>
  <si>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</si>
  <si>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</si>
  <si>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</si>
  <si>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</si>
  <si>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</si>
  <si>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</si>
  <si>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</si>
  <si>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</si>
  <si>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</si>
  <si>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</si>
  <si>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</si>
  <si>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</si>
  <si>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</si>
  <si>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</si>
  <si>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</si>
  <si>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</si>
  <si>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</si>
  <si>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</si>
  <si>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</si>
  <si>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</si>
  <si>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</si>
  <si>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</si>
  <si>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</si>
  <si>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</si>
  <si>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</si>
  <si>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</si>
  <si>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</si>
  <si>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</si>
  <si>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</si>
  <si>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</si>
  <si>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</si>
  <si>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</si>
  <si>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</si>
  <si>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</si>
  <si>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</si>
  <si>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</si>
  <si>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</si>
  <si>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</si>
  <si>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</si>
  <si>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</si>
  <si>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</si>
  <si>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</si>
  <si>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</si>
  <si>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</si>
  <si>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</si>
  <si>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</si>
  <si>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</si>
  <si>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</si>
  <si>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</si>
  <si>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</si>
  <si>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</si>
  <si>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</si>
  <si>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</si>
  <si>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</si>
  <si>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</si>
  <si>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</si>
  <si>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</si>
  <si>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</si>
  <si>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</si>
  <si>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</si>
  <si>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</si>
  <si>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</si>
  <si>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</si>
  <si>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</si>
  <si>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</si>
  <si>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</si>
  <si>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</si>
  <si>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</si>
  <si>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</si>
  <si>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</si>
  <si>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</si>
  <si>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</si>
  <si>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</si>
  <si>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</si>
  <si>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</si>
  <si>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</si>
  <si>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</si>
  <si>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</si>
  <si>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</si>
  <si>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</si>
  <si>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</si>
  <si>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</si>
  <si>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</si>
  <si>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</si>
  <si>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</si>
  <si>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</si>
  <si>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</si>
  <si>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</si>
  <si>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</si>
  <si>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</si>
  <si>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</si>
  <si>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</si>
  <si>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</si>
  <si>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</si>
  <si>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</si>
  <si>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</si>
  <si>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</si>
  <si>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</si>
  <si>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</si>
  <si>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</si>
  <si>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</si>
  <si>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</si>
  <si>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</si>
  <si>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</si>
  <si>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</si>
  <si>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</si>
  <si>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</si>
  <si>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</si>
  <si>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</si>
  <si>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</si>
  <si>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</si>
  <si>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</si>
  <si>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</si>
  <si>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</si>
  <si>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</si>
  <si>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</si>
  <si>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</si>
  <si>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</si>
  <si>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</si>
  <si>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</si>
  <si>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</si>
  <si>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</si>
  <si>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</si>
  <si>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</si>
  <si>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</si>
  <si>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</si>
  <si>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</si>
  <si>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</si>
  <si>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</si>
  <si>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</si>
  <si>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</si>
  <si>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</si>
  <si>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</si>
  <si>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</si>
  <si>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</si>
  <si>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</si>
  <si>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</si>
  <si>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</si>
  <si>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</si>
  <si>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</si>
  <si>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</si>
  <si>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</si>
  <si>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</si>
  <si>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</si>
  <si>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</si>
  <si>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</si>
  <si>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</si>
  <si>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</si>
  <si>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</si>
  <si>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</si>
  <si>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</si>
  <si>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</si>
  <si>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</si>
  <si>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</si>
  <si>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</si>
  <si>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</si>
  <si>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</si>
  <si>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</si>
  <si>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</si>
  <si>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</si>
  <si>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</si>
  <si>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</si>
  <si>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</si>
  <si>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</si>
  <si>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</si>
  <si>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</si>
  <si>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</si>
  <si>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</si>
  <si>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</si>
  <si>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</si>
  <si>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</si>
  <si>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</si>
  <si>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</si>
  <si>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</si>
  <si>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</si>
  <si>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</si>
  <si>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</si>
  <si>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</si>
  <si>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</si>
  <si>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</si>
  <si>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</si>
  <si>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</si>
  <si>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</si>
  <si>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</si>
  <si>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</si>
  <si>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</si>
  <si>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</si>
  <si>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</si>
  <si>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</si>
  <si>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</si>
  <si>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</si>
  <si>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</si>
  <si>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</si>
  <si>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</si>
  <si>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</si>
  <si>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</si>
  <si>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</si>
  <si>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</si>
  <si>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</si>
  <si>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</si>
  <si>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</si>
  <si>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</si>
  <si>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</si>
  <si>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</si>
  <si>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</si>
  <si>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</si>
  <si>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</si>
  <si>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</si>
  <si>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</si>
  <si>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</si>
  <si>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</si>
  <si>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</si>
  <si>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</si>
  <si>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</si>
  <si>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</si>
  <si>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</si>
  <si>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</si>
  <si>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</si>
  <si>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</si>
  <si>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</si>
  <si>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</si>
  <si>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</si>
  <si>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</si>
  <si>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</si>
  <si>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</si>
  <si>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</si>
  <si>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</si>
  <si>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</si>
  <si>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</si>
  <si>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</si>
  <si>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</si>
  <si>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</si>
  <si>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</si>
  <si>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</si>
  <si>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</si>
  <si>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</si>
  <si>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</si>
  <si>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</si>
  <si>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</si>
  <si>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</si>
  <si>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</si>
  <si>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</si>
  <si>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</si>
  <si>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</si>
  <si>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</si>
  <si>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</si>
  <si>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</si>
  <si>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</si>
  <si>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</si>
  <si>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</si>
  <si>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</si>
  <si>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</si>
  <si>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</si>
  <si>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</si>
  <si>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</si>
  <si>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</si>
  <si>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</si>
  <si>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</si>
  <si>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</si>
  <si>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</si>
  <si>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</si>
  <si>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</si>
  <si>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</si>
  <si>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</si>
  <si>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</si>
  <si>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</si>
  <si>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</si>
  <si>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</si>
  <si>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</si>
  <si>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</si>
  <si>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</si>
  <si>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</si>
  <si>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</si>
  <si>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</si>
  <si>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</si>
  <si>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</si>
  <si>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</si>
  <si>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</si>
  <si>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</si>
  <si>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</si>
  <si>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</si>
  <si>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</si>
  <si>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</si>
  <si>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</si>
  <si>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</si>
  <si>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</si>
  <si>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</si>
  <si>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</si>
  <si>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</si>
  <si>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</si>
  <si>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</si>
  <si>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</si>
  <si>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</si>
  <si>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</si>
  <si>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</si>
  <si>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</si>
  <si>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</si>
  <si>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</si>
  <si>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</si>
  <si>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</si>
  <si>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</si>
  <si>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</si>
  <si>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</si>
  <si>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</si>
  <si>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</si>
  <si>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</si>
  <si>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</si>
  <si>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</si>
  <si>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</si>
  <si>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</si>
  <si>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</si>
  <si>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</si>
  <si>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</si>
  <si>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</si>
  <si>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</si>
  <si>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</si>
  <si>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</si>
  <si>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</si>
  <si>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</si>
  <si>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</si>
  <si>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</si>
  <si>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</si>
  <si>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</si>
  <si>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</si>
  <si>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</si>
  <si>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</si>
  <si>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</si>
  <si>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</si>
  <si>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</si>
  <si>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</si>
  <si>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</si>
  <si>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</si>
  <si>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</si>
  <si>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</si>
  <si>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</si>
  <si>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</si>
  <si>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</si>
  <si>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</si>
  <si>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</si>
  <si>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</si>
  <si>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</si>
  <si>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</si>
  <si>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</si>
  <si>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</si>
  <si>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</si>
  <si>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</si>
  <si>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</si>
  <si>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</si>
  <si>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</si>
  <si>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</si>
  <si>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</si>
  <si>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</si>
  <si>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</si>
  <si>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</si>
  <si>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</si>
  <si>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</si>
  <si>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</si>
  <si>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</si>
  <si>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</si>
  <si>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</si>
  <si>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</si>
  <si>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</si>
  <si>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</si>
  <si>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</si>
  <si>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</si>
  <si>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</si>
  <si>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</si>
  <si>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</si>
  <si>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</si>
  <si>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</si>
  <si>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</si>
  <si>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</si>
  <si>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</si>
  <si>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</si>
  <si>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</si>
  <si>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</si>
  <si>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</si>
  <si>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</si>
  <si>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</si>
  <si>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</si>
  <si>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</si>
  <si>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</si>
  <si>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</si>
  <si>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</si>
  <si>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</si>
  <si>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</si>
  <si>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</si>
  <si>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</si>
  <si>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</si>
  <si>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</si>
  <si>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</si>
  <si>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</si>
  <si>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</si>
  <si>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</si>
  <si>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</si>
  <si>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</si>
  <si>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</si>
  <si>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</si>
  <si>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</si>
  <si>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</si>
  <si>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</si>
  <si>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</si>
  <si>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</si>
  <si>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</si>
  <si>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</si>
  <si>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</si>
  <si>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</si>
  <si>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</si>
  <si>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</si>
  <si>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</si>
  <si>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</si>
  <si>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</si>
  <si>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</si>
  <si>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</si>
  <si>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</si>
  <si>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</si>
  <si>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</si>
  <si>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</si>
  <si>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</si>
  <si>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</si>
  <si>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</si>
  <si>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</si>
  <si>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</si>
  <si>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</si>
  <si>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</si>
  <si>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</si>
  <si>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</si>
  <si>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</si>
  <si>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</si>
  <si>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</si>
  <si>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</si>
  <si>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</si>
  <si>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</si>
  <si>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</si>
  <si>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</si>
  <si>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</si>
  <si>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</si>
  <si>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</si>
  <si>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</si>
  <si>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</si>
  <si>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</si>
  <si>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</si>
  <si>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</si>
  <si>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</si>
  <si>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</si>
  <si>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</si>
  <si>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</si>
  <si>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</si>
  <si>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</si>
  <si>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</si>
  <si>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</si>
  <si>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</si>
  <si>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</si>
  <si>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</si>
  <si>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</si>
  <si>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</si>
  <si>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</si>
  <si>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</si>
  <si>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</si>
  <si>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</si>
  <si>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</si>
  <si>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</si>
  <si>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</si>
  <si>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</si>
  <si>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</si>
  <si>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</si>
  <si>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</si>
  <si>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</si>
  <si>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</si>
  <si>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</si>
  <si>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</si>
  <si>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</si>
  <si>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</si>
  <si>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</si>
  <si>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</si>
  <si>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</si>
  <si>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</si>
  <si>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</si>
  <si>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</si>
  <si>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</si>
  <si>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</si>
  <si>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</si>
  <si>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</si>
  <si>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</si>
  <si>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</si>
  <si>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</si>
  <si>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</si>
  <si>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</si>
  <si>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</si>
  <si>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</si>
  <si>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</si>
  <si>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</si>
  <si>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</si>
  <si>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</si>
  <si>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</si>
  <si>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</si>
  <si>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</si>
  <si>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</si>
  <si>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</si>
  <si>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</si>
  <si>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</si>
  <si>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</si>
  <si>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</si>
  <si>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</si>
  <si>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</si>
  <si>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</si>
  <si>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</si>
  <si>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</si>
  <si>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</si>
  <si>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</si>
  <si>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</si>
  <si>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</si>
  <si>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</si>
  <si>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</si>
  <si>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</si>
  <si>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</si>
  <si>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</si>
  <si>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</si>
  <si>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</si>
  <si>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</si>
  <si>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</si>
  <si>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</si>
  <si>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</si>
  <si>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</si>
  <si>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</si>
  <si>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</si>
  <si>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</si>
  <si>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</si>
  <si>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</si>
  <si>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</si>
  <si>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</si>
  <si>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</si>
  <si>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</si>
  <si>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</si>
  <si>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</si>
  <si>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</si>
  <si>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</si>
  <si>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</si>
  <si>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</si>
  <si>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</si>
  <si>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</si>
  <si>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</si>
  <si>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</si>
  <si>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</si>
  <si>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</si>
  <si>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</si>
  <si>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</si>
  <si>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</si>
  <si>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</si>
  <si>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</si>
  <si>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</si>
  <si>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</si>
  <si>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</si>
  <si>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</si>
  <si>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</si>
  <si>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</si>
  <si>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</si>
  <si>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</si>
  <si>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</si>
  <si>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</si>
  <si>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</si>
  <si>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</si>
  <si>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</si>
  <si>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</si>
  <si>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</si>
  <si>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</si>
  <si>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</si>
  <si>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</si>
  <si>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</si>
  <si>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</si>
  <si>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</si>
  <si>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</si>
  <si>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</si>
  <si>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</si>
  <si>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</si>
  <si>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</si>
  <si>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</si>
  <si>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</si>
  <si>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</si>
  <si>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</si>
  <si>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</si>
  <si>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</si>
  <si>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</si>
  <si>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</si>
  <si>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</si>
  <si>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</si>
  <si>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</si>
  <si>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</si>
  <si>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</si>
  <si>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</si>
  <si>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</si>
  <si>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</si>
  <si>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</si>
  <si>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</si>
  <si>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</si>
  <si>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</si>
  <si>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</si>
  <si>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</si>
  <si>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</si>
  <si>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</si>
  <si>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</si>
  <si>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</si>
  <si>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</si>
  <si>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</si>
  <si>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</si>
  <si>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</si>
  <si>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</si>
  <si>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</si>
  <si>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</si>
  <si>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</si>
  <si>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</si>
  <si>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</si>
  <si>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</si>
  <si>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</si>
  <si>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</si>
  <si>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</si>
  <si>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</si>
  <si>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</si>
  <si>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</si>
  <si>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</si>
  <si>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</si>
  <si>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</si>
  <si>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</si>
  <si>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</si>
  <si>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</si>
  <si>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</si>
  <si>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</si>
  <si>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</si>
  <si>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</si>
  <si>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</si>
  <si>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</si>
  <si>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</si>
  <si>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</si>
  <si>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</si>
  <si>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</si>
  <si>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</si>
  <si>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</si>
  <si>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</si>
  <si>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</si>
  <si>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</si>
  <si>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</si>
  <si>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</si>
  <si>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</si>
  <si>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</si>
  <si>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</si>
  <si>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</si>
  <si>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</si>
  <si>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</si>
  <si>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</si>
  <si>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</si>
  <si>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</si>
  <si>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</si>
  <si>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</si>
  <si>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</si>
  <si>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</si>
  <si>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</si>
  <si>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</si>
  <si>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</si>
  <si>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</si>
  <si>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</si>
  <si>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</si>
  <si>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</si>
  <si>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</si>
  <si>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</si>
  <si>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</si>
  <si>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</si>
  <si>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</si>
  <si>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</si>
  <si>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</si>
  <si>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</si>
  <si>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</si>
  <si>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</si>
  <si>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</si>
  <si>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</si>
  <si>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</si>
  <si>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</si>
  <si>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</si>
  <si>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</si>
  <si>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</si>
  <si>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</si>
  <si>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</si>
  <si>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</si>
  <si>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</si>
  <si>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</si>
  <si>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</si>
  <si>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</si>
  <si>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</si>
  <si>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</si>
  <si>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</si>
  <si>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</si>
  <si>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</si>
  <si>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</si>
  <si>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</si>
  <si>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</si>
  <si>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</si>
  <si>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</si>
  <si>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</si>
  <si>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</si>
  <si>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</si>
  <si>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</si>
  <si>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</si>
  <si>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</si>
  <si>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</si>
  <si>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</si>
  <si>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</si>
  <si>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</si>
  <si>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</si>
  <si>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</si>
  <si>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</si>
  <si>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</si>
  <si>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</si>
  <si>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</si>
  <si>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</si>
  <si>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</si>
  <si>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</si>
  <si>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</si>
  <si>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</si>
  <si>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</si>
  <si>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</si>
  <si>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</si>
  <si>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</si>
  <si>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</si>
  <si>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</si>
  <si>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</si>
  <si>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</si>
  <si>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</si>
  <si>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</si>
  <si>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</si>
  <si>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</si>
  <si>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</si>
  <si>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</si>
  <si>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</si>
  <si>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</si>
  <si>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</si>
  <si>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</si>
  <si>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</si>
  <si>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</si>
  <si>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</si>
  <si>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</si>
  <si>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</si>
  <si>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</si>
  <si>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</si>
  <si>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</si>
  <si>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</si>
  <si>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</si>
  <si>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</si>
  <si>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</si>
  <si>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</si>
  <si>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</si>
  <si>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</si>
  <si>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</si>
  <si>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</si>
  <si>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</si>
  <si>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</si>
  <si>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</si>
  <si>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</si>
  <si>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</si>
  <si>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</si>
  <si>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</si>
  <si>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</si>
  <si>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</si>
  <si>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</si>
  <si>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</si>
  <si>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</si>
  <si>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</si>
  <si>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</si>
  <si>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</si>
  <si>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</si>
  <si>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</si>
  <si>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</si>
  <si>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</si>
  <si>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</si>
  <si>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</si>
  <si>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</si>
  <si>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</si>
  <si>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</si>
  <si>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</si>
  <si>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</si>
  <si>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</si>
  <si>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</si>
  <si>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</si>
  <si>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</si>
  <si>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</si>
  <si>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</si>
  <si>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</si>
  <si>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</si>
  <si>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</si>
  <si>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</si>
  <si>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</si>
  <si>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</si>
  <si>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</si>
  <si>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</si>
  <si>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</si>
  <si>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</si>
  <si>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</si>
  <si>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</si>
  <si>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</si>
  <si>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</si>
  <si>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</si>
  <si>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</si>
  <si>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</si>
  <si>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</si>
  <si>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</si>
  <si>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</si>
  <si>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</si>
  <si>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</si>
  <si>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</si>
  <si>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</si>
  <si>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</si>
  <si>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</si>
  <si>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</si>
  <si>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</si>
  <si>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</si>
  <si>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</si>
  <si>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</si>
  <si>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</si>
  <si>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</si>
  <si>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</si>
  <si>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</si>
  <si>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</si>
  <si>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</si>
  <si>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</si>
  <si>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</si>
  <si>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</si>
  <si>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</si>
  <si>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</si>
  <si>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</si>
  <si>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</si>
  <si>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</si>
  <si>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</si>
  <si>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</si>
  <si>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</si>
  <si>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</si>
  <si>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</si>
  <si>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</si>
  <si>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</si>
  <si>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</si>
  <si>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</si>
  <si>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</si>
  <si>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</si>
  <si>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</si>
  <si>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</si>
  <si>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</si>
  <si>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</si>
  <si>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</si>
  <si>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</si>
  <si>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</si>
  <si>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</si>
  <si>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</si>
  <si>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</si>
  <si>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</si>
  <si>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</si>
  <si>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</si>
  <si>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</si>
  <si>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</si>
  <si>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</si>
  <si>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</si>
  <si>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</si>
  <si>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</si>
  <si>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</si>
  <si>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</si>
  <si>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</si>
  <si>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</si>
  <si>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</si>
  <si>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</si>
  <si>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</si>
  <si>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</si>
  <si>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</si>
  <si>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</si>
  <si>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</si>
  <si>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</si>
  <si>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</si>
  <si>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</si>
  <si>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</si>
  <si>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</si>
  <si>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</si>
  <si>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</si>
  <si>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</si>
  <si>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</si>
  <si>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</si>
  <si>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</si>
  <si>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</si>
  <si>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</si>
  <si>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</si>
  <si>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</si>
  <si>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</si>
  <si>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</si>
  <si>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</si>
  <si>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</si>
  <si>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</si>
  <si>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</si>
  <si>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</si>
  <si>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</si>
  <si>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</si>
  <si>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</si>
  <si>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</si>
  <si>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</si>
  <si>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</si>
  <si>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</si>
  <si>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</si>
  <si>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</si>
  <si>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</si>
  <si>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</si>
  <si>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</si>
  <si>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</si>
  <si>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</si>
  <si>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</si>
  <si>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</si>
  <si>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</si>
  <si>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</si>
  <si>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</si>
  <si>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</si>
  <si>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</si>
  <si>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</si>
  <si>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</si>
  <si>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</si>
  <si>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</si>
  <si>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</si>
  <si>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</si>
  <si>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</si>
  <si>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</si>
  <si>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</si>
  <si>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</si>
  <si>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</si>
  <si>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</si>
  <si>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</si>
  <si>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</si>
  <si>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</si>
  <si>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</si>
  <si>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</si>
  <si>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</si>
  <si>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</si>
  <si>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</si>
  <si>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</si>
  <si>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</si>
  <si>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</si>
  <si>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</si>
  <si>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</si>
  <si>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</si>
  <si>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</si>
  <si>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</si>
  <si>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</si>
  <si>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</si>
  <si>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</si>
  <si>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</si>
  <si>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</si>
  <si>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</si>
  <si>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</si>
  <si>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</si>
  <si>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</si>
  <si>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</si>
  <si>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</si>
  <si>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</si>
  <si>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</si>
  <si>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</si>
  <si>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</si>
  <si>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</si>
  <si>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</si>
  <si>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</si>
  <si>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</si>
  <si>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</si>
  <si>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</si>
  <si>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</si>
  <si>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</si>
  <si>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</si>
  <si>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</si>
  <si>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</si>
  <si>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</si>
  <si>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</si>
  <si>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</si>
  <si>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</si>
  <si>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</si>
  <si>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</si>
  <si>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</si>
  <si>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</si>
  <si>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</si>
  <si>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</si>
  <si>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</si>
  <si>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</si>
  <si>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</si>
  <si>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</si>
  <si>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</si>
  <si>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</si>
  <si>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</si>
  <si>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</si>
  <si>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</si>
  <si>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</si>
  <si>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</si>
  <si>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</si>
  <si>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</si>
  <si>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</si>
  <si>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</si>
  <si>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</si>
  <si>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</si>
  <si>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</si>
  <si>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</si>
  <si>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</si>
  <si>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</si>
  <si>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</si>
  <si>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</si>
  <si>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</si>
  <si>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</si>
  <si>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</si>
  <si>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</si>
  <si>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</si>
  <si>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</si>
  <si>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</si>
  <si>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</si>
  <si>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</si>
  <si>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</si>
  <si>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</si>
  <si>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</si>
  <si>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</si>
  <si>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</si>
  <si>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</si>
  <si>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</si>
  <si>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</si>
  <si>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</si>
  <si>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</si>
  <si>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</si>
  <si>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</si>
  <si>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</si>
  <si>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</si>
  <si>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</si>
  <si>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</si>
  <si>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</si>
  <si>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</si>
  <si>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</si>
  <si>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</si>
  <si>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</si>
  <si>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</si>
  <si>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</si>
  <si>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</si>
  <si>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</si>
  <si>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</si>
  <si>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</si>
  <si>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</si>
  <si>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</si>
  <si>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</si>
  <si>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</si>
  <si>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</si>
  <si>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</si>
  <si>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</si>
  <si>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</si>
  <si>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</si>
  <si>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</si>
  <si>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</si>
  <si>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</si>
  <si>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</si>
  <si>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</si>
  <si>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</si>
  <si>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</si>
  <si>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</si>
  <si>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</si>
  <si>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</si>
  <si>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</si>
  <si>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</si>
  <si>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</si>
  <si>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</si>
  <si>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</si>
  <si>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</si>
  <si>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</si>
  <si>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</si>
  <si>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</si>
  <si>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</si>
  <si>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</si>
  <si>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</si>
  <si>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</si>
  <si>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</si>
  <si>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</si>
  <si>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</si>
  <si>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</si>
  <si>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</si>
  <si>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</si>
  <si>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</si>
  <si>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</si>
  <si>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</si>
  <si>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</si>
  <si>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</si>
  <si>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</si>
  <si>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</si>
  <si>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</si>
  <si>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</si>
  <si>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</si>
  <si>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</si>
  <si>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</si>
  <si>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</si>
  <si>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</si>
  <si>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</si>
  <si>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</si>
  <si>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</si>
  <si>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</si>
  <si>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</si>
  <si>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</si>
  <si>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</si>
  <si>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</si>
  <si>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</si>
  <si>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</si>
  <si>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</si>
  <si>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</si>
  <si>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</si>
  <si>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</si>
  <si>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</si>
  <si>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</si>
  <si>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</si>
  <si>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</si>
  <si>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</si>
  <si>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</si>
  <si>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</si>
  <si>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</si>
  <si>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</si>
  <si>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</si>
  <si>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</si>
  <si>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</si>
  <si>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</si>
  <si>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</si>
  <si>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</si>
  <si>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</si>
  <si>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</si>
  <si>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</si>
  <si>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</si>
  <si>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</si>
  <si>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</si>
  <si>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</si>
  <si>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</si>
  <si>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</si>
  <si>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</si>
  <si>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</si>
  <si>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</si>
  <si>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</si>
  <si>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</si>
  <si>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</si>
  <si>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</si>
  <si>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</si>
  <si>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</si>
  <si>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</si>
  <si>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</si>
  <si>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</si>
  <si>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</si>
  <si>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</si>
  <si>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</si>
  <si>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</si>
  <si>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</si>
  <si>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</si>
  <si>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</si>
  <si>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</si>
  <si>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</si>
  <si>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</si>
  <si>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</si>
  <si>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</si>
  <si>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</si>
  <si>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</si>
  <si>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</si>
  <si>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</si>
  <si>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</si>
  <si>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</si>
  <si>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</si>
  <si>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</si>
  <si>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</si>
  <si>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</si>
  <si>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</si>
  <si>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</si>
  <si>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</si>
  <si>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</si>
  <si>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</si>
  <si>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</si>
  <si>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</si>
  <si>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</si>
  <si>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</si>
  <si>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</si>
  <si>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</si>
  <si>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</si>
  <si>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</si>
  <si>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</si>
  <si>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</si>
  <si>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</si>
  <si>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</si>
  <si>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</si>
  <si>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</si>
  <si>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</si>
  <si>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</si>
  <si>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</si>
  <si>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</si>
  <si>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</si>
  <si>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</si>
  <si>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</si>
  <si>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</si>
  <si>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</si>
  <si>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</si>
  <si>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</si>
  <si>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</si>
  <si>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</si>
  <si>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</si>
  <si>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</si>
  <si>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</si>
  <si>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</si>
  <si>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</si>
  <si>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</si>
  <si>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</si>
  <si>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</si>
  <si>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</si>
  <si>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</si>
  <si>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</si>
  <si>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</si>
  <si>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</si>
  <si>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</si>
  <si>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</si>
  <si>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</si>
  <si>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</si>
  <si>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</si>
  <si>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</si>
  <si>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</si>
  <si>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</si>
  <si>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</si>
  <si>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</si>
  <si>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</si>
  <si>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</si>
  <si>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</si>
  <si>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</si>
  <si>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</si>
  <si>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</si>
  <si>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</si>
  <si>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</si>
  <si>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</si>
  <si>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</si>
  <si>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</si>
  <si>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</si>
  <si>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</si>
  <si>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</si>
  <si>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</si>
  <si>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</si>
  <si>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</si>
  <si>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</si>
  <si>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</si>
  <si>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</si>
  <si>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</si>
  <si>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</si>
  <si>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</si>
  <si>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</si>
  <si>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</si>
  <si>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</si>
  <si>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</si>
  <si>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</si>
  <si>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</si>
  <si>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</si>
  <si>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</si>
  <si>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</si>
  <si>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</si>
  <si>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</si>
  <si>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</si>
  <si>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</si>
  <si>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</si>
  <si>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</si>
  <si>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</si>
  <si>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</si>
  <si>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</si>
  <si>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</si>
  <si>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</si>
  <si>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</si>
  <si>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</si>
  <si>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</si>
  <si>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</si>
  <si>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</si>
  <si>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</si>
  <si>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</si>
  <si>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</si>
  <si>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</si>
  <si>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</si>
  <si>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</si>
  <si>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</si>
  <si>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</si>
  <si>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</si>
  <si>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</si>
  <si>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</si>
  <si>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</si>
  <si>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</si>
  <si>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</si>
  <si>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</si>
  <si>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</si>
  <si>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</si>
  <si>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</si>
  <si>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</si>
  <si>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</si>
  <si>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</si>
  <si>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</si>
  <si>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</si>
  <si>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</si>
  <si>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</si>
  <si>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</si>
  <si>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</si>
  <si>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</si>
  <si>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</si>
  <si>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</si>
  <si>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</si>
  <si>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</si>
  <si>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</si>
  <si>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</si>
  <si>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</si>
  <si>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</si>
  <si>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</si>
  <si>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</si>
  <si>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</si>
  <si>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</si>
  <si>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</si>
  <si>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</si>
  <si>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</si>
  <si>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</si>
  <si>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</si>
  <si>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</si>
  <si>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</si>
  <si>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</si>
  <si>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</si>
  <si>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</si>
  <si>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</si>
  <si>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</si>
  <si>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</si>
  <si>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</si>
  <si>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</si>
  <si>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</si>
  <si>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</si>
  <si>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</si>
  <si>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</si>
  <si>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</si>
  <si>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</si>
  <si>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</si>
  <si>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</si>
  <si>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</si>
  <si>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</si>
  <si>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</si>
  <si>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</si>
  <si>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</si>
  <si>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</si>
  <si>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</si>
  <si>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</si>
  <si>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</si>
  <si>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</si>
  <si>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</si>
  <si>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</si>
  <si>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</si>
  <si>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</si>
  <si>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</si>
  <si>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</si>
  <si>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</si>
  <si>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</si>
  <si>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</si>
  <si>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</si>
  <si>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</si>
  <si>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</si>
  <si>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</si>
  <si>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</si>
  <si>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</si>
  <si>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</si>
  <si>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</si>
  <si>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</si>
  <si>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</si>
  <si>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</si>
  <si>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</si>
  <si>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</si>
  <si>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</si>
  <si>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</si>
  <si>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</si>
  <si>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</si>
  <si>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</si>
  <si>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</si>
  <si>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</si>
  <si>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</si>
  <si>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</si>
  <si>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</si>
  <si>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</si>
  <si>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</si>
  <si>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</si>
  <si>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</si>
  <si>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</si>
  <si>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</si>
  <si>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</si>
  <si>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</si>
  <si>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</si>
  <si>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</si>
  <si>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</si>
  <si>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</si>
  <si>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</si>
  <si>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</si>
  <si>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</si>
  <si>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</si>
  <si>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</si>
  <si>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</si>
  <si>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</si>
  <si>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</si>
  <si>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</si>
  <si>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</si>
  <si>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</si>
  <si>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</si>
  <si>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</si>
  <si>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</si>
  <si>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</si>
  <si>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</si>
  <si>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</si>
  <si>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</si>
  <si>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</si>
  <si>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</si>
  <si>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</si>
  <si>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</si>
  <si>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</si>
  <si>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</si>
  <si>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</si>
  <si>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</si>
  <si>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</si>
  <si>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</si>
  <si>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</si>
  <si>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</si>
  <si>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</si>
  <si>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</si>
  <si>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</si>
  <si>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</si>
  <si>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</si>
  <si>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</si>
  <si>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</si>
  <si>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</si>
  <si>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</si>
  <si>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</si>
  <si>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</si>
  <si>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</si>
  <si>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</si>
  <si>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</si>
  <si>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</si>
  <si>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</si>
  <si>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</si>
  <si>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</si>
  <si>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</si>
  <si>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</si>
  <si>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</si>
  <si>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</si>
  <si>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</si>
  <si>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</si>
  <si>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</si>
  <si>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</si>
  <si>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</si>
  <si>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</si>
  <si>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</si>
  <si>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</si>
  <si>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</si>
  <si>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</si>
  <si>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</si>
  <si>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</si>
  <si>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</si>
  <si>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</si>
  <si>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</si>
  <si>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</si>
  <si>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</si>
  <si>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</si>
  <si>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</si>
  <si>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</si>
  <si>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</si>
  <si>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</si>
  <si>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</si>
  <si>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</si>
  <si>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</si>
  <si>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</si>
  <si>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</si>
  <si>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</si>
  <si>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</si>
  <si>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</si>
  <si>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</si>
  <si>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</si>
  <si>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</si>
  <si>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</si>
  <si>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</si>
  <si>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</si>
  <si>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</si>
  <si>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</si>
  <si>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</si>
  <si>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</si>
  <si>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</si>
  <si>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</si>
  <si>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</si>
  <si>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</si>
  <si>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</si>
  <si>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</si>
  <si>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</si>
  <si>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</si>
  <si>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</si>
  <si>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</si>
  <si>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</si>
  <si>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</si>
  <si>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</si>
  <si>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</si>
  <si>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</si>
  <si>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</si>
  <si>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</si>
  <si>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</si>
  <si>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</si>
  <si>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</si>
  <si>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</si>
  <si>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</si>
  <si>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</si>
  <si>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</si>
  <si>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</si>
  <si>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</si>
  <si>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</si>
  <si>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</si>
  <si>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</si>
  <si>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</si>
  <si>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</si>
  <si>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</si>
  <si>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</si>
  <si>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</si>
  <si>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</si>
  <si>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</si>
  <si>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</si>
  <si>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</si>
  <si>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</si>
  <si>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</si>
  <si>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</si>
  <si>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</si>
  <si>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</si>
  <si>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</si>
  <si>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</si>
  <si>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</si>
  <si>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</si>
  <si>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</si>
  <si>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</si>
  <si>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</si>
  <si>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</si>
  <si>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</si>
  <si>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</si>
  <si>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</si>
  <si>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</si>
  <si>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</si>
  <si>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</si>
  <si>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</si>
  <si>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</si>
  <si>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</si>
  <si>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</si>
  <si>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</si>
  <si>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</si>
  <si>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</si>
  <si>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</si>
  <si>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</si>
  <si>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</si>
  <si>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</si>
  <si>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</si>
  <si>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</si>
  <si>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</si>
  <si>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</si>
  <si>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</si>
  <si>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</si>
  <si>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</si>
  <si>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</si>
  <si>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</si>
  <si>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</si>
  <si>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</si>
  <si>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</si>
  <si>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</si>
  <si>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</si>
  <si>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</si>
  <si>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</si>
  <si>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</si>
  <si>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</si>
  <si>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</si>
  <si>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</si>
  <si>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</si>
  <si>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</si>
  <si>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</si>
  <si>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</si>
  <si>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</si>
  <si>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</si>
  <si>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</si>
  <si>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</si>
  <si>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</si>
  <si>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</si>
  <si>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</si>
  <si>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</si>
  <si>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</si>
  <si>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</si>
  <si>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</si>
  <si>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</si>
  <si>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</si>
  <si>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</si>
  <si>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</si>
  <si>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</si>
  <si>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</si>
  <si>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</si>
  <si>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</si>
  <si>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</si>
  <si>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</si>
  <si>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</si>
  <si>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</si>
  <si>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</si>
  <si>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</si>
  <si>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</si>
  <si>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</si>
  <si>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</si>
  <si>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</si>
  <si>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</si>
  <si>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</si>
  <si>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</si>
  <si>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</si>
  <si>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</si>
  <si>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</si>
  <si>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</si>
  <si>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</si>
  <si>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</si>
  <si>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</si>
  <si>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</si>
  <si>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</si>
  <si>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</si>
  <si>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</si>
  <si>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</si>
  <si>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</si>
  <si>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</si>
  <si>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</si>
  <si>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</si>
  <si>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</si>
  <si>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</si>
  <si>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</si>
  <si>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</si>
  <si>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</si>
  <si>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</si>
  <si>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</si>
  <si>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</si>
  <si>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</si>
  <si>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</si>
  <si>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</si>
  <si>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</si>
  <si>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</si>
  <si>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</si>
  <si>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</si>
  <si>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</si>
  <si>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</si>
  <si>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</si>
  <si>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</si>
  <si>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</si>
  <si>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</si>
  <si>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</si>
  <si>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</si>
  <si>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</si>
  <si>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</si>
  <si>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</si>
  <si>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</si>
  <si>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</si>
  <si>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</si>
  <si>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</si>
  <si>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</si>
  <si>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</si>
  <si>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</si>
  <si>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</si>
  <si>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</si>
  <si>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</si>
  <si>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</si>
  <si>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</si>
  <si>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</si>
  <si>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</si>
  <si>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</si>
  <si>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</si>
  <si>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</si>
  <si>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</si>
  <si>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</si>
  <si>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</si>
  <si>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</si>
  <si>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</si>
  <si>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</si>
  <si>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</si>
  <si>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</si>
  <si>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</si>
  <si>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</si>
  <si>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</si>
  <si>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</si>
  <si>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</si>
  <si>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</si>
  <si>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</si>
  <si>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</si>
  <si>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</si>
  <si>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</si>
  <si>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</si>
  <si>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</si>
  <si>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</si>
  <si>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</si>
  <si>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</si>
  <si>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</si>
  <si>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</si>
  <si>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</si>
  <si>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</si>
  <si>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</si>
  <si>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</si>
  <si>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</si>
  <si>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</si>
  <si>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</si>
  <si>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</si>
  <si>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</si>
  <si>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</si>
  <si>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</si>
  <si>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</si>
  <si>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</si>
  <si>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</si>
  <si>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</si>
  <si>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</si>
  <si>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</si>
  <si>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</si>
  <si>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</si>
  <si>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</si>
  <si>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</si>
  <si>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</si>
  <si>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</si>
  <si>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</si>
  <si>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</si>
  <si>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</si>
  <si>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</si>
  <si>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</si>
  <si>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</si>
  <si>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</si>
  <si>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</si>
  <si>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</si>
  <si>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</si>
  <si>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</si>
  <si>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</si>
  <si>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</si>
  <si>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</si>
  <si>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</si>
  <si>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</si>
  <si>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</si>
  <si>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</si>
  <si>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</si>
  <si>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</si>
  <si>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</si>
  <si>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</si>
  <si>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</si>
  <si>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</si>
  <si>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</si>
  <si>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</si>
  <si>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</si>
  <si>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</si>
  <si>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</si>
  <si>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</si>
  <si>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</si>
  <si>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</si>
  <si>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</si>
  <si>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</si>
  <si>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</si>
  <si>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</si>
  <si>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</si>
  <si>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</si>
  <si>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</si>
  <si>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</si>
  <si>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</si>
  <si>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</si>
  <si>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</si>
  <si>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</si>
  <si>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</si>
  <si>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</si>
  <si>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</si>
  <si>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</si>
  <si>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</si>
  <si>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</si>
  <si>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</si>
  <si>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</si>
  <si>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</si>
  <si>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</si>
  <si>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</si>
  <si>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</si>
  <si>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</si>
  <si>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</si>
  <si>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</si>
  <si>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</si>
  <si>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</si>
  <si>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</si>
  <si>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</si>
  <si>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</si>
  <si>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</si>
  <si>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</si>
  <si>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</si>
  <si>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</si>
  <si>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</si>
  <si>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</si>
  <si>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</si>
  <si>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</si>
  <si>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</si>
  <si>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</si>
  <si>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</si>
  <si>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</si>
  <si>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</si>
  <si>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</si>
  <si>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</si>
  <si>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</si>
  <si>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</si>
  <si>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</si>
  <si>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</si>
  <si>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</si>
  <si>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</si>
  <si>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</si>
  <si>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</si>
  <si>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</si>
  <si>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</si>
  <si>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</si>
  <si>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</si>
  <si>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</si>
  <si>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</si>
  <si>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</si>
  <si>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</si>
  <si>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</si>
  <si>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</si>
  <si>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</si>
  <si>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</si>
  <si>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</si>
  <si>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</si>
  <si>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</si>
  <si>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</si>
  <si>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</si>
  <si>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</si>
  <si>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</si>
  <si>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</si>
  <si>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</si>
  <si>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</si>
  <si>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</si>
  <si>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</si>
  <si>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</si>
  <si>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</si>
  <si>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</si>
  <si>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</si>
  <si>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</si>
  <si>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</si>
  <si>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</si>
  <si>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</si>
  <si>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</si>
  <si>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</si>
  <si>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</si>
  <si>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</si>
  <si>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</si>
  <si>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</si>
  <si>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</si>
  <si>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</si>
  <si>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</si>
  <si>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</si>
  <si>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</si>
  <si>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</si>
  <si>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</si>
  <si>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</si>
  <si>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</si>
  <si>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</si>
  <si>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</si>
  <si>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</si>
  <si>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</si>
  <si>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</si>
  <si>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</si>
  <si>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</si>
  <si>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</si>
  <si>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</si>
  <si>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</si>
  <si>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</si>
  <si>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</si>
  <si>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</si>
  <si>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</si>
  <si>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</si>
  <si>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</si>
  <si>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</si>
  <si>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</si>
  <si>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</si>
  <si>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</si>
  <si>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</si>
  <si>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</si>
  <si>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</si>
  <si>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</si>
  <si>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</si>
  <si>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</si>
  <si>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</si>
  <si>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</si>
  <si>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</si>
  <si>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</si>
  <si>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</si>
  <si>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</si>
  <si>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</si>
  <si>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</si>
  <si>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</si>
  <si>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</si>
  <si>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</si>
  <si>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</si>
  <si>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</si>
  <si>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</si>
  <si>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</si>
  <si>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</si>
  <si>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</si>
  <si>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</si>
  <si>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</si>
  <si>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</si>
  <si>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</si>
  <si>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</si>
  <si>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</si>
  <si>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</si>
  <si>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</si>
  <si>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</si>
  <si>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</si>
  <si>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</si>
  <si>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</si>
  <si>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</si>
  <si>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</si>
  <si>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</si>
  <si>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</si>
  <si>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</si>
  <si>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</si>
  <si>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</si>
  <si>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</si>
  <si>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</si>
  <si>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</si>
  <si>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</si>
  <si>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</si>
  <si>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</si>
  <si>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</si>
  <si>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</si>
  <si>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</si>
  <si>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</si>
  <si>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</si>
  <si>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</si>
  <si>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</si>
  <si>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</si>
  <si>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</si>
  <si>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</si>
  <si>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</si>
  <si>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</si>
  <si>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</si>
  <si>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</si>
  <si>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</si>
  <si>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</si>
  <si>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</si>
  <si>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</si>
  <si>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</si>
  <si>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</si>
  <si>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</si>
  <si>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</si>
  <si>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</si>
  <si>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</si>
  <si>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</si>
  <si>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</si>
  <si>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</si>
  <si>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</si>
  <si>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</si>
  <si>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</si>
  <si>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</si>
  <si>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</si>
  <si>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</si>
  <si>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</si>
  <si>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</si>
  <si>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</si>
  <si>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</si>
  <si>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</si>
  <si>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</si>
  <si>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</si>
  <si>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</si>
  <si>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</si>
  <si>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</si>
  <si>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</si>
  <si>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</si>
  <si>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</si>
  <si>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</si>
  <si>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</si>
  <si>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</si>
  <si>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</si>
  <si>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</si>
  <si>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</si>
  <si>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</si>
  <si>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</si>
  <si>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</si>
  <si>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</si>
  <si>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</si>
  <si>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</si>
  <si>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</si>
  <si>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</si>
  <si>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</si>
  <si>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</si>
  <si>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</si>
  <si>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</si>
  <si>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</si>
  <si>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</si>
  <si>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</si>
  <si>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</si>
  <si>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</si>
  <si>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</si>
  <si>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</si>
  <si>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</si>
  <si>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</si>
  <si>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</si>
  <si>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</si>
  <si>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</si>
  <si>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</si>
  <si>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</si>
  <si>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</si>
  <si>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</si>
  <si>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</si>
  <si>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</si>
  <si>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</si>
  <si>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</si>
  <si>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</si>
  <si>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</si>
  <si>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</si>
  <si>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</si>
  <si>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</si>
  <si>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</si>
  <si>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</si>
  <si>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</si>
  <si>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</si>
  <si>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</si>
  <si>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</si>
  <si>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</si>
  <si>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</si>
  <si>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</si>
  <si>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</si>
  <si>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</si>
  <si>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</si>
  <si>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</si>
  <si>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</si>
  <si>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</si>
  <si>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</si>
  <si>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</si>
  <si>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</si>
  <si>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</si>
  <si>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</si>
  <si>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</si>
  <si>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</si>
  <si>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</si>
  <si>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</si>
  <si>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</si>
  <si>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</si>
  <si>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</si>
  <si>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</si>
  <si>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</si>
  <si>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</si>
  <si>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</si>
  <si>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</si>
  <si>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</si>
  <si>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</si>
  <si>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</si>
  <si>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</si>
  <si>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</si>
  <si>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</si>
  <si>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</si>
  <si>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</si>
  <si>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</si>
  <si>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</si>
  <si>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</si>
  <si>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</si>
  <si>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</si>
  <si>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</si>
  <si>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</si>
  <si>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</si>
  <si>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</si>
  <si>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</si>
  <si>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</si>
  <si>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</si>
  <si>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</si>
  <si>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</si>
  <si>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</si>
  <si>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</si>
  <si>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</si>
  <si>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</si>
  <si>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</si>
  <si>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</si>
  <si>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</si>
  <si>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</si>
  <si>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</si>
  <si>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</si>
  <si>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</si>
  <si>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</si>
  <si>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</si>
  <si>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</si>
  <si>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</si>
  <si>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</si>
  <si>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</si>
  <si>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</si>
  <si>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</si>
  <si>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</si>
  <si>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</si>
  <si>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</si>
  <si>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</si>
  <si>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</si>
  <si>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</si>
  <si>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</si>
  <si>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</si>
  <si>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</si>
  <si>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</si>
  <si>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</si>
  <si>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</si>
  <si>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</si>
  <si>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</si>
  <si>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</si>
  <si>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</si>
  <si>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</si>
  <si>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</si>
  <si>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</si>
  <si>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</si>
  <si>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</si>
  <si>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</si>
  <si>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</si>
  <si>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</si>
  <si>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</si>
  <si>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</si>
  <si>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</si>
  <si>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</si>
  <si>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</si>
  <si>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</si>
  <si>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</si>
  <si>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</si>
  <si>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</si>
  <si>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</si>
  <si>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</si>
  <si>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</si>
  <si>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</si>
  <si>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</si>
  <si>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</si>
  <si>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</si>
  <si>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</si>
  <si>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</si>
  <si>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</si>
  <si>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</si>
  <si>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</si>
  <si>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</si>
  <si>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</si>
  <si>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</si>
  <si>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</si>
  <si>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</si>
  <si>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</si>
  <si>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</si>
  <si>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</si>
  <si>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</si>
  <si>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</si>
  <si>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</si>
  <si>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</si>
  <si>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</si>
  <si>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</si>
  <si>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</si>
  <si>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</si>
  <si>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</si>
  <si>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</si>
  <si>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</si>
  <si>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</si>
  <si>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</si>
  <si>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</si>
  <si>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</si>
  <si>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</si>
  <si>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</si>
  <si>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</si>
  <si>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</si>
  <si>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</si>
  <si>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</si>
  <si>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</si>
  <si>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</si>
  <si>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</si>
  <si>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</si>
  <si>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</si>
  <si>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</si>
  <si>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</si>
  <si>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</si>
  <si>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</si>
  <si>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</si>
  <si>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</si>
  <si>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</si>
  <si>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</si>
  <si>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</si>
  <si>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</si>
  <si>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</si>
  <si>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</si>
  <si>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</si>
  <si>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</si>
  <si>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</si>
  <si>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</si>
  <si>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</si>
  <si>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</si>
  <si>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</si>
  <si>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</si>
  <si>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</si>
  <si>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</si>
  <si>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</si>
  <si>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</si>
  <si>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</si>
  <si>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</si>
  <si>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</si>
  <si>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</si>
  <si>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</si>
  <si>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</si>
  <si>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</si>
  <si>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</si>
  <si>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</si>
  <si>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</si>
  <si>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</si>
  <si>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</si>
  <si>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</si>
  <si>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</si>
  <si>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</si>
  <si>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</si>
  <si>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</si>
  <si>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</si>
  <si>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</si>
  <si>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</si>
  <si>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</si>
  <si>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</si>
  <si>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</si>
  <si>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</si>
  <si>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</si>
  <si>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</si>
  <si>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</si>
  <si>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</si>
  <si>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</si>
  <si>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</si>
  <si>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</si>
  <si>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</si>
  <si>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</si>
  <si>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</si>
  <si>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</si>
  <si>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</si>
  <si>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</si>
  <si>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</si>
  <si>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</si>
  <si>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</si>
  <si>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</si>
  <si>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</si>
  <si>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</si>
  <si>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</si>
  <si>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</si>
  <si>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</si>
  <si>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</si>
  <si>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</si>
  <si>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</si>
  <si>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</si>
  <si>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</si>
  <si>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</si>
  <si>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</si>
  <si>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</si>
  <si>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</si>
  <si>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</si>
  <si>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</si>
  <si>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</si>
  <si>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</si>
  <si>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</si>
  <si>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</si>
  <si>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</si>
  <si>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</si>
  <si>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</si>
  <si>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</si>
  <si>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</si>
  <si>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</si>
  <si>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</si>
  <si>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</si>
  <si>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</si>
  <si>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</si>
  <si>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</si>
  <si>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</si>
  <si>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</si>
  <si>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</si>
  <si>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</si>
  <si>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</si>
  <si>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</si>
  <si>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</si>
  <si>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</si>
  <si>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</si>
  <si>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</si>
  <si>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</si>
  <si>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</si>
  <si>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</si>
  <si>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</si>
  <si>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</si>
  <si>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</si>
  <si>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</si>
  <si>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</si>
  <si>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</si>
  <si>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</si>
  <si>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</si>
  <si>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</si>
  <si>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</si>
  <si>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</si>
  <si>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</si>
  <si>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</si>
  <si>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</si>
  <si>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</si>
  <si>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</si>
  <si>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</si>
  <si>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</si>
  <si>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</si>
  <si>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</si>
  <si>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</si>
  <si>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</si>
  <si>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</si>
  <si>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</si>
  <si>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</si>
  <si>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</si>
  <si>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</si>
  <si>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</si>
  <si>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</si>
  <si>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</si>
  <si>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</si>
  <si>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</si>
  <si>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</si>
  <si>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</si>
  <si>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</si>
  <si>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</si>
  <si>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</si>
  <si>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</si>
  <si>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</si>
  <si>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</si>
  <si>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</si>
  <si>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</si>
  <si>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</si>
  <si>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</si>
  <si>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</si>
  <si>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</si>
  <si>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</si>
  <si>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</si>
  <si>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</si>
  <si>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</si>
  <si>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</si>
  <si>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</si>
  <si>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</si>
  <si>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</si>
  <si>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</si>
  <si>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</si>
  <si>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</si>
  <si>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</si>
  <si>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</si>
  <si>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</si>
  <si>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</si>
  <si>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</si>
  <si>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</si>
  <si>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</si>
  <si>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</si>
  <si>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</si>
  <si>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</si>
  <si>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</si>
  <si>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</si>
  <si>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</si>
  <si>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</si>
  <si>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</si>
  <si>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</si>
  <si>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</si>
  <si>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</si>
  <si>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</si>
  <si>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</si>
  <si>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</si>
  <si>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</si>
  <si>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</si>
  <si>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</si>
  <si>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</si>
  <si>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</si>
  <si>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</si>
  <si>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</si>
  <si>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</si>
  <si>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</si>
  <si>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</si>
  <si>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</si>
  <si>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</si>
  <si>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</si>
  <si>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</si>
  <si>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</si>
  <si>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</si>
  <si>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</si>
  <si>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</si>
  <si>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</si>
  <si>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</si>
  <si>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</si>
  <si>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</si>
  <si>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</si>
  <si>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</si>
  <si>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</si>
  <si>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</si>
  <si>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</si>
  <si>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</si>
  <si>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</si>
  <si>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</si>
  <si>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</si>
  <si>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</si>
  <si>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</si>
  <si>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</si>
  <si>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</si>
  <si>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</si>
  <si>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</si>
  <si>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</si>
  <si>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</si>
  <si>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</si>
  <si>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</si>
  <si>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</si>
  <si>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</si>
  <si>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</si>
  <si>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</si>
  <si>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</si>
  <si>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</si>
  <si>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</si>
  <si>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</si>
  <si>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</si>
  <si>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</si>
  <si>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</si>
  <si>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</si>
  <si>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</si>
  <si>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</si>
  <si>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</si>
  <si>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</si>
  <si>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</si>
  <si>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</si>
  <si>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</si>
  <si>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</si>
  <si>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</si>
  <si>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</si>
  <si>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</si>
  <si>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</si>
  <si>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</si>
  <si>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</si>
  <si>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</si>
  <si>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</si>
  <si>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</si>
  <si>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</si>
  <si>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</si>
  <si>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</si>
  <si>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</si>
  <si>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</si>
  <si>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</si>
  <si>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</si>
  <si>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</si>
  <si>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</si>
  <si>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</si>
  <si>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</si>
  <si>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</si>
  <si>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</si>
  <si>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</si>
  <si>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</si>
  <si>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</si>
  <si>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</si>
  <si>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</si>
  <si>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</si>
  <si>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</si>
  <si>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</si>
  <si>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</si>
  <si>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</si>
  <si>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</si>
  <si>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</si>
  <si>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</si>
  <si>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</si>
  <si>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</si>
  <si>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</si>
  <si>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</si>
  <si>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</si>
  <si>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</si>
  <si>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</si>
  <si>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</si>
  <si>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</si>
  <si>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</si>
  <si>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</si>
  <si>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</si>
  <si>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</si>
  <si>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</si>
  <si>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</si>
  <si>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</si>
  <si>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</si>
  <si>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</si>
  <si>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</si>
  <si>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</si>
  <si>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</si>
  <si>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</si>
  <si>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</si>
  <si>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</si>
  <si>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</si>
  <si>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</si>
  <si>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</si>
  <si>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</si>
  <si>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</si>
  <si>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</si>
  <si>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</si>
  <si>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</si>
  <si>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</si>
  <si>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</si>
  <si>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</si>
  <si>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</si>
  <si>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</si>
  <si>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</si>
  <si>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</si>
  <si>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</si>
  <si>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</si>
  <si>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</si>
  <si>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</si>
  <si>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</si>
  <si>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</si>
  <si>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</si>
  <si>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</si>
  <si>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</si>
  <si>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</si>
  <si>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</si>
  <si>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</si>
  <si>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</si>
  <si>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</si>
  <si>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</si>
  <si>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</si>
  <si>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</si>
  <si>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</si>
  <si>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</si>
  <si>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</si>
  <si>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</si>
  <si>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</si>
  <si>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</si>
  <si>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</si>
  <si>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</si>
  <si>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</si>
  <si>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</si>
  <si>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</si>
  <si>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</si>
  <si>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</si>
  <si>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</si>
  <si>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</si>
  <si>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</si>
  <si>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</si>
  <si>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</si>
  <si>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</si>
  <si>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</si>
  <si>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</si>
  <si>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</si>
  <si>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</si>
  <si>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</si>
  <si>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</si>
  <si>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</si>
  <si>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</si>
  <si>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</si>
  <si>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</si>
  <si>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</si>
  <si>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</si>
  <si>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</si>
  <si>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</si>
  <si>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</si>
  <si>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</si>
  <si>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</si>
  <si>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</si>
  <si>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</si>
  <si>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</si>
  <si>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</si>
  <si>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</si>
  <si>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</si>
  <si>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</si>
  <si>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</si>
  <si>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</si>
  <si>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</si>
  <si>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</si>
  <si>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</si>
  <si>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</si>
  <si>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</si>
  <si>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</si>
  <si>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</si>
  <si>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</si>
  <si>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</si>
  <si>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</si>
  <si>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</si>
  <si>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</si>
  <si>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</si>
  <si>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</si>
  <si>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</si>
  <si>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</si>
  <si>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</si>
  <si>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</si>
  <si>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</si>
  <si>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</si>
  <si>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</si>
  <si>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</si>
  <si>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</si>
  <si>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</si>
  <si>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</si>
  <si>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</si>
  <si>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</si>
  <si>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</si>
  <si>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</si>
  <si>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</si>
  <si>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</si>
  <si>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</si>
  <si>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</si>
  <si>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</si>
  <si>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</si>
  <si>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</si>
  <si>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</si>
  <si>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</si>
  <si>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</si>
  <si>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</si>
  <si>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</si>
  <si>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</si>
  <si>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</si>
  <si>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</si>
  <si>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</si>
  <si>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</si>
  <si>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</si>
  <si>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</si>
  <si>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</si>
  <si>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</si>
  <si>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</si>
  <si>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</si>
  <si>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</si>
  <si>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</si>
  <si>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</si>
  <si>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</si>
  <si>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</si>
  <si>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</si>
  <si>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</si>
  <si>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</si>
  <si>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</si>
  <si>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</si>
  <si>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</si>
  <si>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</si>
  <si>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</si>
  <si>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</si>
  <si>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</si>
  <si>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</si>
  <si>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</si>
  <si>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</si>
  <si>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</si>
  <si>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</si>
  <si>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</si>
  <si>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</si>
  <si>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</si>
  <si>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</si>
  <si>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</si>
  <si>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</si>
  <si>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</si>
  <si>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</si>
  <si>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</si>
  <si>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</si>
  <si>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</si>
  <si>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</si>
  <si>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</si>
  <si>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</si>
  <si>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</si>
  <si>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</si>
  <si>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</si>
  <si>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</si>
  <si>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</si>
  <si>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</si>
  <si>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</si>
  <si>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</si>
  <si>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</si>
  <si>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</si>
  <si>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</si>
  <si>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</si>
  <si>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</si>
  <si>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</si>
  <si>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</si>
  <si>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</si>
  <si>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</si>
  <si>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</si>
  <si>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</si>
  <si>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</si>
  <si>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</si>
  <si>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</si>
  <si>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</si>
  <si>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</si>
  <si>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</si>
  <si>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</si>
  <si>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</si>
  <si>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</si>
  <si>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</si>
  <si>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</si>
  <si>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</si>
  <si>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</si>
  <si>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</si>
  <si>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</si>
  <si>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</si>
  <si>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</si>
  <si>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</si>
  <si>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</si>
  <si>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</si>
  <si>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</si>
  <si>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</si>
  <si>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</si>
  <si>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</si>
  <si>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</si>
  <si>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</si>
  <si>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</si>
  <si>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</si>
  <si>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</si>
  <si>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</si>
  <si>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</si>
  <si>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</si>
  <si>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</si>
  <si>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</si>
  <si>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</si>
  <si>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</si>
  <si>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</si>
  <si>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</si>
  <si>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</si>
  <si>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</si>
  <si>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</si>
  <si>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</si>
  <si>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</si>
  <si>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</si>
  <si>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</si>
  <si>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</si>
  <si>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</si>
  <si>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</si>
  <si>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</si>
  <si>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</si>
  <si>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</si>
  <si>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</si>
  <si>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</si>
  <si>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</si>
  <si>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</si>
  <si>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</si>
  <si>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</si>
  <si>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</si>
  <si>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</si>
  <si>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</si>
  <si>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</si>
  <si>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</si>
  <si>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</si>
  <si>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</si>
  <si>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</si>
  <si>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</si>
  <si>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</si>
  <si>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</si>
  <si>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</si>
  <si>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</si>
  <si>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</si>
  <si>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</si>
  <si>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</si>
  <si>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</si>
  <si>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</si>
  <si>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</si>
  <si>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</si>
  <si>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</si>
  <si>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</si>
  <si>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</si>
  <si>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</si>
  <si>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</si>
  <si>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</si>
  <si>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</si>
  <si>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</si>
  <si>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</si>
  <si>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</si>
  <si>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</si>
  <si>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</si>
  <si>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</si>
  <si>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</si>
  <si>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</si>
  <si>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</si>
  <si>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</si>
  <si>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</si>
  <si>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</si>
  <si>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</si>
  <si>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</si>
  <si>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</si>
  <si>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</si>
  <si>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</si>
  <si>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</si>
  <si>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</si>
  <si>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</si>
  <si>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</si>
  <si>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</si>
  <si>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</si>
  <si>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</si>
  <si>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</si>
  <si>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</si>
  <si>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</si>
  <si>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</si>
  <si>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</si>
  <si>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</si>
  <si>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</si>
  <si>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</si>
  <si>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</si>
  <si>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</si>
  <si>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</si>
  <si>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</si>
  <si>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</si>
  <si>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</si>
  <si>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</si>
  <si>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</si>
  <si>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</si>
  <si>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</si>
  <si>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</si>
  <si>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</si>
  <si>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</si>
  <si>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</si>
  <si>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</si>
  <si>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</si>
  <si>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</si>
  <si>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</si>
  <si>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</si>
  <si>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</si>
  <si>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</si>
  <si>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</si>
  <si>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</si>
  <si>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</si>
  <si>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</si>
  <si>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</si>
  <si>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</si>
  <si>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</si>
  <si>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</si>
  <si>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</si>
  <si>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</si>
  <si>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</si>
  <si>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</si>
  <si>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</si>
  <si>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</si>
  <si>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</si>
  <si>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</si>
  <si>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</si>
  <si>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</si>
  <si>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</si>
  <si>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</si>
  <si>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</si>
  <si>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</si>
  <si>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</si>
  <si>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</si>
  <si>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</si>
  <si>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</si>
  <si>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</si>
  <si>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</si>
  <si>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</si>
  <si>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</si>
  <si>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</si>
  <si>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</si>
  <si>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</si>
  <si>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</si>
  <si>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</si>
  <si>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</si>
  <si>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</si>
  <si>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</si>
  <si>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</si>
  <si>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</si>
  <si>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</si>
  <si>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</si>
  <si>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</si>
  <si>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</si>
  <si>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</si>
  <si>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</si>
  <si>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</si>
  <si>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</si>
  <si>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</si>
  <si>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</si>
  <si>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</si>
  <si>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</si>
  <si>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</si>
  <si>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</si>
  <si>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</si>
  <si>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</si>
  <si>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</si>
  <si>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</si>
  <si>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</si>
  <si>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</si>
  <si>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</si>
  <si>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</si>
  <si>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</si>
  <si>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</si>
  <si>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</si>
  <si>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</si>
  <si>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</si>
  <si>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</si>
  <si>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</si>
  <si>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</si>
  <si>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</si>
  <si>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</si>
  <si>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</si>
  <si>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</si>
  <si>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</si>
  <si>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</si>
  <si>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</si>
  <si>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</si>
  <si>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</si>
  <si>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</si>
  <si>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</si>
  <si>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</si>
  <si>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</si>
  <si>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</si>
  <si>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</si>
  <si>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</si>
  <si>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</si>
  <si>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</si>
  <si>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</si>
  <si>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</si>
  <si>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</si>
  <si>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</si>
  <si>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</si>
  <si>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</si>
  <si>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</si>
  <si>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</si>
  <si>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</si>
  <si>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</si>
  <si>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</si>
  <si>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</si>
  <si>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</si>
  <si>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</si>
  <si>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</si>
  <si>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</si>
  <si>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</si>
  <si>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</si>
  <si>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</si>
  <si>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</si>
  <si>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</si>
  <si>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</si>
  <si>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</si>
  <si>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</si>
  <si>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</si>
  <si>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</si>
  <si>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</si>
  <si>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</si>
  <si>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</si>
  <si>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</si>
  <si>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</si>
  <si>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</si>
  <si>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</si>
  <si>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</si>
  <si>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</si>
  <si>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</si>
  <si>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</si>
  <si>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</si>
  <si>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</si>
  <si>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</si>
  <si>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</si>
  <si>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</si>
  <si>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</si>
  <si>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</si>
  <si>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</si>
  <si>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</si>
  <si>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</si>
  <si>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</si>
  <si>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</si>
  <si>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</si>
  <si>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</si>
  <si>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</si>
  <si>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</si>
  <si>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</si>
  <si>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</si>
  <si>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</si>
  <si>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</si>
  <si>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</si>
  <si>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</si>
  <si>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</si>
  <si>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</si>
  <si>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</si>
  <si>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</si>
  <si>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</si>
  <si>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</si>
  <si>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</si>
  <si>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</si>
  <si>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</si>
  <si>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</si>
  <si>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</si>
  <si>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</si>
  <si>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</si>
  <si>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</si>
  <si>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</si>
  <si>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</si>
  <si>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</si>
  <si>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</si>
  <si>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</si>
  <si>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</si>
  <si>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</si>
  <si>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</si>
  <si>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</si>
  <si>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</si>
  <si>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</si>
  <si>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</si>
  <si>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</si>
  <si>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</si>
  <si>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</si>
  <si>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</si>
  <si>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</si>
  <si>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</si>
  <si>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</si>
  <si>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</si>
  <si>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</si>
  <si>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</si>
  <si>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</si>
  <si>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</si>
  <si>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</si>
  <si>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</si>
  <si>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</si>
  <si>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</si>
  <si>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</si>
  <si>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</si>
  <si>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</si>
  <si>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</si>
  <si>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</si>
  <si>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</si>
  <si>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</si>
  <si>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</si>
  <si>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</si>
  <si>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</si>
  <si>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</si>
  <si>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</si>
  <si>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</si>
  <si>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</si>
  <si>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</si>
  <si>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</si>
  <si>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</si>
  <si>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</si>
  <si>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</si>
  <si>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</si>
  <si>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</si>
  <si>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</si>
  <si>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</si>
  <si>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</si>
  <si>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</si>
  <si>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</si>
  <si>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</si>
  <si>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</si>
  <si>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</si>
  <si>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</si>
  <si>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</si>
  <si>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</si>
  <si>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</si>
  <si>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</si>
  <si>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</si>
  <si>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</si>
  <si>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</si>
  <si>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</si>
  <si>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</si>
  <si>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</si>
  <si>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</si>
  <si>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</si>
  <si>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</si>
  <si>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</si>
  <si>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</si>
  <si>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</si>
  <si>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</si>
  <si>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</si>
  <si>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</si>
  <si>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</si>
  <si>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</si>
  <si>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</si>
  <si>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</si>
  <si>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</si>
  <si>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</si>
  <si>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</si>
  <si>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</si>
  <si>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</si>
  <si>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</si>
  <si>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</si>
  <si>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</si>
  <si>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</si>
  <si>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</si>
  <si>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</si>
  <si>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</si>
  <si>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</si>
  <si>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</si>
  <si>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</si>
  <si>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</si>
  <si>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</si>
  <si>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</si>
  <si>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</si>
  <si>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</si>
  <si>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</si>
  <si>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</si>
  <si>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</si>
  <si>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</si>
  <si>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</si>
  <si>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</si>
  <si>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</si>
  <si>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</si>
  <si>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</si>
  <si>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</si>
  <si>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</si>
  <si>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</si>
  <si>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</si>
  <si>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</si>
  <si>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</si>
  <si>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</si>
  <si>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</si>
  <si>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</si>
  <si>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</si>
  <si>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</si>
  <si>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</si>
  <si>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</si>
  <si>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</si>
  <si>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</si>
  <si>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</si>
  <si>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</si>
  <si>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</si>
  <si>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</si>
  <si>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</si>
  <si>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</si>
  <si>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</si>
  <si>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</si>
  <si>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</si>
  <si>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</si>
  <si>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</si>
  <si>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</si>
  <si>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</si>
  <si>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</si>
  <si>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</si>
  <si>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</si>
  <si>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</si>
  <si>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</si>
  <si>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</si>
  <si>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</si>
  <si>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</si>
  <si>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</si>
  <si>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</si>
  <si>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</si>
  <si>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</si>
  <si>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</si>
  <si>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</si>
  <si>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</si>
  <si>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</si>
  <si>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</si>
  <si>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</si>
  <si>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</si>
  <si>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</si>
  <si>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</si>
  <si>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</si>
  <si>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</si>
  <si>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</si>
  <si>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</si>
  <si>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</si>
  <si>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</si>
  <si>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</si>
  <si>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</si>
  <si>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</si>
  <si>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</si>
  <si>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</si>
  <si>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</si>
  <si>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</si>
  <si>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</si>
  <si>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</si>
  <si>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</si>
  <si>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</si>
  <si>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</si>
  <si>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</si>
  <si>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</si>
  <si>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</si>
  <si>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</si>
  <si>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</si>
  <si>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</si>
  <si>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</si>
  <si>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</si>
  <si>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</si>
  <si>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</si>
  <si>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</si>
  <si>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</si>
  <si>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</si>
  <si>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</si>
  <si>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</si>
  <si>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</si>
  <si>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</si>
  <si>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</si>
  <si>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</si>
  <si>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</si>
  <si>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</si>
  <si>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</si>
  <si>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</si>
  <si>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</si>
  <si>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</si>
  <si>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</si>
  <si>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</si>
  <si>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</si>
  <si>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</si>
  <si>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</si>
  <si>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</si>
  <si>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</si>
  <si>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</si>
  <si>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</si>
  <si>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</si>
  <si>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</si>
  <si>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</si>
  <si>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</si>
  <si>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</si>
  <si>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</si>
  <si>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</si>
  <si>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</si>
  <si>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</si>
  <si>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</si>
  <si>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</si>
  <si>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</si>
  <si>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</si>
  <si>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</si>
  <si>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</si>
  <si>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</si>
  <si>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</si>
  <si>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</si>
  <si>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</si>
  <si>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</si>
  <si>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</si>
  <si>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</si>
  <si>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</si>
  <si>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</si>
  <si>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</si>
  <si>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</si>
  <si>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</si>
  <si>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</si>
  <si>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</si>
  <si>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</si>
  <si>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</si>
  <si>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</si>
  <si>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</si>
  <si>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</si>
  <si>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</si>
  <si>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</si>
  <si>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</si>
  <si>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</si>
  <si>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</si>
  <si>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</si>
  <si>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</si>
  <si>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</si>
  <si>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</si>
  <si>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</si>
  <si>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</si>
  <si>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</si>
  <si>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</si>
  <si>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</si>
  <si>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</si>
  <si>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</si>
  <si>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</si>
  <si>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</si>
  <si>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</si>
  <si>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</si>
  <si>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</si>
  <si>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</si>
  <si>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</si>
  <si>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</si>
  <si>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</si>
  <si>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</si>
  <si>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</si>
  <si>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</si>
  <si>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</si>
  <si>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</si>
  <si>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</si>
  <si>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</si>
  <si>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</si>
  <si>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</si>
  <si>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</si>
  <si>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</si>
  <si>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</si>
  <si>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</si>
  <si>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</si>
  <si>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</si>
  <si>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</si>
  <si>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</si>
  <si>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</si>
  <si>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</si>
  <si>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</si>
  <si>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</si>
  <si>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</si>
  <si>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</si>
  <si>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</si>
  <si>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</si>
  <si>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</si>
  <si>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</si>
  <si>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</si>
  <si>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</si>
  <si>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</si>
  <si>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</si>
  <si>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</si>
  <si>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</si>
  <si>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</si>
  <si>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</si>
  <si>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</si>
  <si>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</si>
  <si>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</si>
  <si>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</si>
  <si>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</si>
  <si>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</si>
  <si>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</si>
  <si>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</si>
  <si>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</si>
  <si>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</si>
  <si>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</si>
  <si>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</si>
  <si>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</si>
  <si>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</si>
  <si>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</si>
  <si>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</si>
  <si>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</si>
  <si>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</si>
  <si>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</si>
  <si>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</si>
  <si>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</si>
  <si>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</si>
  <si>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</si>
  <si>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</si>
  <si>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</si>
  <si>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</si>
  <si>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</si>
  <si>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</si>
  <si>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</si>
  <si>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</si>
  <si>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</si>
  <si>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</si>
  <si>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</si>
  <si>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</si>
  <si>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</si>
  <si>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</si>
  <si>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</si>
  <si>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</si>
  <si>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</si>
  <si>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</si>
  <si>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</si>
  <si>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</si>
  <si>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</si>
  <si>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</si>
  <si>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</si>
  <si>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</si>
  <si>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</si>
  <si>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</si>
  <si>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</si>
  <si>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</si>
  <si>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</si>
  <si>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</si>
  <si>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</si>
  <si>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</si>
  <si>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</si>
  <si>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</si>
  <si>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</si>
  <si>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</si>
  <si>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</si>
  <si>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</si>
  <si>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</si>
  <si>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</si>
  <si>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</si>
  <si>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</si>
  <si>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</si>
  <si>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</si>
  <si>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</si>
  <si>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</si>
  <si>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</si>
  <si>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</si>
  <si>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</si>
  <si>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</si>
  <si>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</si>
  <si>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</si>
  <si>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</si>
  <si>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</si>
  <si>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</si>
  <si>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</si>
  <si>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</si>
  <si>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</si>
  <si>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</si>
  <si>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</si>
  <si>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</si>
  <si>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</si>
  <si>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</si>
  <si>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</si>
  <si>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</si>
  <si>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</si>
  <si>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</si>
  <si>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</si>
  <si>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</si>
  <si>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</si>
  <si>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</si>
  <si>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</si>
  <si>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</si>
  <si>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</si>
  <si>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</si>
  <si>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</si>
  <si>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</si>
  <si>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</si>
  <si>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</si>
  <si>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</si>
  <si>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</si>
  <si>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</si>
  <si>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</si>
  <si>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</si>
  <si>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</si>
  <si>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</si>
  <si>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</si>
  <si>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</si>
  <si>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</si>
  <si>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</si>
  <si>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</si>
  <si>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</si>
  <si>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</si>
  <si>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</si>
  <si>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</si>
  <si>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</si>
  <si>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</si>
  <si>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</si>
  <si>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</si>
  <si>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</si>
  <si>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</si>
  <si>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</si>
  <si>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</si>
  <si>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</si>
  <si>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</si>
  <si>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</si>
  <si>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</si>
  <si>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</si>
  <si>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</si>
  <si>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</si>
  <si>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</si>
  <si>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</si>
  <si>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</si>
  <si>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</si>
  <si>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</si>
  <si>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</si>
  <si>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</si>
  <si>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</si>
  <si>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</si>
  <si>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</si>
  <si>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</si>
  <si>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</si>
  <si>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</si>
  <si>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</si>
  <si>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</si>
  <si>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</si>
  <si>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</si>
  <si>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</si>
  <si>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</si>
  <si>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</si>
  <si>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</si>
  <si>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</si>
  <si>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</si>
  <si>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</si>
  <si>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</si>
  <si>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</si>
  <si>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</si>
  <si>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</si>
  <si>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</si>
  <si>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</si>
  <si>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</si>
  <si>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</si>
  <si>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</si>
  <si>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</si>
  <si>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</si>
  <si>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</si>
  <si>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</si>
  <si>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</si>
  <si>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</si>
  <si>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</si>
  <si>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</si>
  <si>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</si>
  <si>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</si>
  <si>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</si>
  <si>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</si>
  <si>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</si>
  <si>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</si>
  <si>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</si>
  <si>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</si>
  <si>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</si>
  <si>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</si>
  <si>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</si>
  <si>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</si>
  <si>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</si>
  <si>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</si>
  <si>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</si>
  <si>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</si>
  <si>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</si>
  <si>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</si>
  <si>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</si>
  <si>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</si>
  <si>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</si>
  <si>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</si>
  <si>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</si>
  <si>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</si>
  <si>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</si>
  <si>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</si>
  <si>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</si>
  <si>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</si>
  <si>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</si>
  <si>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</si>
  <si>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</si>
  <si>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</si>
  <si>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</si>
  <si>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</si>
  <si>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</si>
  <si>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</si>
  <si>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</si>
  <si>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</si>
  <si>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</si>
  <si>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</si>
  <si>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</si>
  <si>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</si>
  <si>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</si>
  <si>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</si>
  <si>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</si>
  <si>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</si>
  <si>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</si>
  <si>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</si>
  <si>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</si>
  <si>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</si>
  <si>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</si>
  <si>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</si>
  <si>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</si>
  <si>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</si>
  <si>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</si>
  <si>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</si>
  <si>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</si>
  <si>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</si>
  <si>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</si>
  <si>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</si>
  <si>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</si>
  <si>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</si>
  <si>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</si>
  <si>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</si>
  <si>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</si>
  <si>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</si>
  <si>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</si>
  <si>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</si>
  <si>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</si>
  <si>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</si>
  <si>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</si>
  <si>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</si>
  <si>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</si>
  <si>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</si>
  <si>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</si>
  <si>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</si>
  <si>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</si>
  <si>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</si>
  <si>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</si>
  <si>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</si>
  <si>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</si>
  <si>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</si>
  <si>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</si>
  <si>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</si>
  <si>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</si>
  <si>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</si>
  <si>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</si>
  <si>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</si>
  <si>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</si>
  <si>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</si>
  <si>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</si>
  <si>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</si>
  <si>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</si>
  <si>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</si>
  <si>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</si>
  <si>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</si>
  <si>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</si>
  <si>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</si>
  <si>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</si>
  <si>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</si>
  <si>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</si>
  <si>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</si>
  <si>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</si>
  <si>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</si>
  <si>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</si>
  <si>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</si>
  <si>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</si>
  <si>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</si>
  <si>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</si>
  <si>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</si>
  <si>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</si>
  <si>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</si>
  <si>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</si>
  <si>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</si>
  <si>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</si>
  <si>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</si>
  <si>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</si>
  <si>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</si>
  <si>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</si>
  <si>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</si>
  <si>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</si>
  <si>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</si>
  <si>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</si>
  <si>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</si>
  <si>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</si>
  <si>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</si>
  <si>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</si>
  <si>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</si>
  <si>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</si>
  <si>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</si>
  <si>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</si>
  <si>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</si>
  <si>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</si>
  <si>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</si>
  <si>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</si>
  <si>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</si>
  <si>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</si>
  <si>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</si>
  <si>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</si>
  <si>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</si>
  <si>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</si>
  <si>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</si>
  <si>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</si>
  <si>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</si>
  <si>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</si>
  <si>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</si>
  <si>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</si>
  <si>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</si>
  <si>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</si>
  <si>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</si>
  <si>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</si>
  <si>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</si>
  <si>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</si>
  <si>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</si>
  <si>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</si>
  <si>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</si>
  <si>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</si>
  <si>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</si>
  <si>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</si>
  <si>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</si>
  <si>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</si>
  <si>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</si>
  <si>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</si>
  <si>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</si>
  <si>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</si>
  <si>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</si>
  <si>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</si>
  <si>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</si>
  <si>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</si>
  <si>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</si>
  <si>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</si>
  <si>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</si>
  <si>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</si>
  <si>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</si>
  <si>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</si>
  <si>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</si>
  <si>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</si>
  <si>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</si>
  <si>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</si>
  <si>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</si>
  <si>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</si>
  <si>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</si>
  <si>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</si>
  <si>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</si>
  <si>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</si>
  <si>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</si>
  <si>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</si>
  <si>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</si>
  <si>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</si>
  <si>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</si>
  <si>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</si>
  <si>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</si>
  <si>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</si>
  <si>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</si>
  <si>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</si>
  <si>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</si>
  <si>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</si>
  <si>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</si>
  <si>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</si>
  <si>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</si>
  <si>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</si>
  <si>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</si>
  <si>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</si>
  <si>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</si>
  <si>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</si>
  <si>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</si>
  <si>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</si>
  <si>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</si>
  <si>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</si>
  <si>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</si>
  <si>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</si>
  <si>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</si>
  <si>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</si>
  <si>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</si>
  <si>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</si>
  <si>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</si>
  <si>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</si>
  <si>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</si>
  <si>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</si>
  <si>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</si>
  <si>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</si>
  <si>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</si>
  <si>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</si>
  <si>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</si>
  <si>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</si>
  <si>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</si>
  <si>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</si>
  <si>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</si>
  <si>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</si>
  <si>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</si>
  <si>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</si>
  <si>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</si>
  <si>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</si>
  <si>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</si>
  <si>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</si>
  <si>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</si>
  <si>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</si>
  <si>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</si>
  <si>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</si>
  <si>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</si>
  <si>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</si>
  <si>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</si>
  <si>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</si>
  <si>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</si>
  <si>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</si>
  <si>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</si>
  <si>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</si>
  <si>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</si>
  <si>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</si>
  <si>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</si>
  <si>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</si>
  <si>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</si>
  <si>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</si>
  <si>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</si>
  <si>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</si>
  <si>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</si>
  <si>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</si>
  <si>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</si>
  <si>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</si>
  <si>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</si>
  <si>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</si>
  <si>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</si>
  <si>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</si>
  <si>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</si>
  <si>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</si>
  <si>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</si>
  <si>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</si>
  <si>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</si>
  <si>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</si>
  <si>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</si>
  <si>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</si>
  <si>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</si>
  <si>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</si>
  <si>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</si>
  <si>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</si>
  <si>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</si>
  <si>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</si>
  <si>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</si>
  <si>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</si>
  <si>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</si>
  <si>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</si>
  <si>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</si>
  <si>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</si>
  <si>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</si>
  <si>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</si>
  <si>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</si>
  <si>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</si>
  <si>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</si>
  <si>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</si>
  <si>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</si>
  <si>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</si>
  <si>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</si>
  <si>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</si>
  <si>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</si>
  <si>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</si>
  <si>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</si>
  <si>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</si>
  <si>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</si>
  <si>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</si>
  <si>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</si>
  <si>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</si>
  <si>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</si>
  <si>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</si>
  <si>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</si>
  <si>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</si>
  <si>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</si>
  <si>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</si>
  <si>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</si>
  <si>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</si>
  <si>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</si>
  <si>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</si>
  <si>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</si>
  <si>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</si>
  <si>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</si>
  <si>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</si>
  <si>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</si>
  <si>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</si>
  <si>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</si>
  <si>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</si>
  <si>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</si>
  <si>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</si>
  <si>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</si>
  <si>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</si>
  <si>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</si>
  <si>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</si>
  <si>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</si>
  <si>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</si>
  <si>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</si>
  <si>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</si>
  <si>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</si>
  <si>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</si>
  <si>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</si>
  <si>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</si>
  <si>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</si>
  <si>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</si>
  <si>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</si>
  <si>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</si>
  <si>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</si>
  <si>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</si>
  <si>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</si>
  <si>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</si>
  <si>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</si>
  <si>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</si>
  <si>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</si>
  <si>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</si>
  <si>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</si>
  <si>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</si>
  <si>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</si>
  <si>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</si>
  <si>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</si>
  <si>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</si>
  <si>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</si>
  <si>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</si>
  <si>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</si>
  <si>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</si>
  <si>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</si>
  <si>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</si>
  <si>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</si>
  <si>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</si>
  <si>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</si>
  <si>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</si>
  <si>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</si>
  <si>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</si>
  <si>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</si>
  <si>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</si>
  <si>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</si>
  <si>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</si>
  <si>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</si>
  <si>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</si>
  <si>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</si>
  <si>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</si>
  <si>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</si>
  <si>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</si>
  <si>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</si>
  <si>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</si>
  <si>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</si>
  <si>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</si>
  <si>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</si>
  <si>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</si>
  <si>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</si>
  <si>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</si>
  <si>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</si>
  <si>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</si>
  <si>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</si>
  <si>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</si>
  <si>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</si>
  <si>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</si>
  <si>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</si>
  <si>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</si>
  <si>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</si>
  <si>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</si>
  <si>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</si>
  <si>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</si>
  <si>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</si>
  <si>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</si>
  <si>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</si>
  <si>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</si>
  <si>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</si>
  <si>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</si>
  <si>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</si>
  <si>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</si>
  <si>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</si>
  <si>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</si>
  <si>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</si>
  <si>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</si>
  <si>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</si>
  <si>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</si>
  <si>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</si>
  <si>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</si>
  <si>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</si>
  <si>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</si>
  <si>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</si>
  <si>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</si>
  <si>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</si>
  <si>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</si>
  <si>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</si>
  <si>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</si>
  <si>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</si>
  <si>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</si>
  <si>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</si>
  <si>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</si>
  <si>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</si>
  <si>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</si>
  <si>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</si>
  <si>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</si>
  <si>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</si>
  <si>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</si>
  <si>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</si>
  <si>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</si>
  <si>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</si>
  <si>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</si>
  <si>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</si>
  <si>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</si>
  <si>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</si>
  <si>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</si>
  <si>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</si>
  <si>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</si>
  <si>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</si>
  <si>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</si>
  <si>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</si>
  <si>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</si>
  <si>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</si>
  <si>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</si>
  <si>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</si>
  <si>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</si>
  <si>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</si>
  <si>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</si>
  <si>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</si>
  <si>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</si>
  <si>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</si>
  <si>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</si>
  <si>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</si>
  <si>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</si>
  <si>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</si>
  <si>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</si>
  <si>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</si>
  <si>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</si>
  <si>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</si>
  <si>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</si>
  <si>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</si>
  <si>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</si>
  <si>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</si>
  <si>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</si>
  <si>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</si>
  <si>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</si>
  <si>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</si>
  <si>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</si>
  <si>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</si>
  <si>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</si>
  <si>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</si>
  <si>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</si>
  <si>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</si>
  <si>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</si>
  <si>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</si>
  <si>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</si>
  <si>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</si>
  <si>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</si>
  <si>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</si>
  <si>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</si>
  <si>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</si>
  <si>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</si>
  <si>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</si>
  <si>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</si>
  <si>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</si>
  <si>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</si>
  <si>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</si>
  <si>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</si>
  <si>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</si>
  <si>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</si>
  <si>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</si>
  <si>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</si>
  <si>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</si>
  <si>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</si>
  <si>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</si>
  <si>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</si>
  <si>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</si>
  <si>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</si>
  <si>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</si>
  <si>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</si>
  <si>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</si>
  <si>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</si>
  <si>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</si>
  <si>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</si>
  <si>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</si>
  <si>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</si>
  <si>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</si>
  <si>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</si>
  <si>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</si>
  <si>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</si>
  <si>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</si>
  <si>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</si>
  <si>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</si>
  <si>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</si>
  <si>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</si>
  <si>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</si>
  <si>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</si>
  <si>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</si>
  <si>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</si>
  <si>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</si>
  <si>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</si>
  <si>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</si>
  <si>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</si>
  <si>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</si>
  <si>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</si>
  <si>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</si>
  <si>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</si>
  <si>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</si>
  <si>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</si>
  <si>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</si>
  <si>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</si>
  <si>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</si>
  <si>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</si>
  <si>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</si>
  <si>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</si>
  <si>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</si>
  <si>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</si>
  <si>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</si>
  <si>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</si>
  <si>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</si>
  <si>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</si>
  <si>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</si>
  <si>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</si>
  <si>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</si>
  <si>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</si>
  <si>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</si>
  <si>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</si>
  <si>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</si>
  <si>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</si>
  <si>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</si>
  <si>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</si>
  <si>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</si>
  <si>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</si>
  <si>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</si>
  <si>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</si>
  <si>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</si>
  <si>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</si>
  <si>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</si>
  <si>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</si>
  <si>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</si>
  <si>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</si>
  <si>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</si>
  <si>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</si>
  <si>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</si>
  <si>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</si>
  <si>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</si>
  <si>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</si>
  <si>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</si>
  <si>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</si>
  <si>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</si>
  <si>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</si>
  <si>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</si>
  <si>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</si>
  <si>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</si>
  <si>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</si>
  <si>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</si>
  <si>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</si>
  <si>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</si>
  <si>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</si>
  <si>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</si>
  <si>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</si>
  <si>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</si>
  <si>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</si>
  <si>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</si>
  <si>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</si>
  <si>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</si>
  <si>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</si>
  <si>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</si>
  <si>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</si>
  <si>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</si>
  <si>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</si>
  <si>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</si>
  <si>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</si>
  <si>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</si>
  <si>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</si>
  <si>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</si>
  <si>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</si>
  <si>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</si>
  <si>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</si>
  <si>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</si>
  <si>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</si>
  <si>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</si>
  <si>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</si>
  <si>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</si>
  <si>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</si>
  <si>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</si>
  <si>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</si>
  <si>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</si>
  <si>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</si>
  <si>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</si>
  <si>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</si>
  <si>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</si>
  <si>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</si>
  <si>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</si>
  <si>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</si>
  <si>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</si>
  <si>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</si>
  <si>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</si>
  <si>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</si>
  <si>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</si>
  <si>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</si>
  <si>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</si>
  <si>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</si>
  <si>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</si>
  <si>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</si>
  <si>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</si>
  <si>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</si>
  <si>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</si>
  <si>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</si>
  <si>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</si>
  <si>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</si>
  <si>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</si>
  <si>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</si>
  <si>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</si>
  <si>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</si>
  <si>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</si>
  <si>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</si>
  <si>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</si>
  <si>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</si>
  <si>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</si>
  <si>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</si>
  <si>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</si>
  <si>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</si>
  <si>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</si>
  <si>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</si>
  <si>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</si>
  <si>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</si>
  <si>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</si>
  <si>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</si>
  <si>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</si>
  <si>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</si>
  <si>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</si>
  <si>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</si>
  <si>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</si>
  <si>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</si>
  <si>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</si>
  <si>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</si>
  <si>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</si>
  <si>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</si>
  <si>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</si>
  <si>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</si>
  <si>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</si>
  <si>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</si>
  <si>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</si>
  <si>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</si>
  <si>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</si>
  <si>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</si>
  <si>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</si>
  <si>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</si>
  <si>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</si>
  <si>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</si>
  <si>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</si>
  <si>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</si>
  <si>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</si>
  <si>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</si>
  <si>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</si>
  <si>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</si>
  <si>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</si>
  <si>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</si>
  <si>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</si>
  <si>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</si>
  <si>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</si>
  <si>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</si>
  <si>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</si>
  <si>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</si>
  <si>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</si>
  <si>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</si>
  <si>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</si>
  <si>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</si>
  <si>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</si>
  <si>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</si>
  <si>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</si>
  <si>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</si>
  <si>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</si>
  <si>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</si>
  <si>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</si>
  <si>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</si>
  <si>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</si>
  <si>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</si>
  <si>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</si>
  <si>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</si>
  <si>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</si>
  <si>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</si>
  <si>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</si>
  <si>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</si>
  <si>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</si>
  <si>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</si>
  <si>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</si>
  <si>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</si>
  <si>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</si>
  <si>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</si>
  <si>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</si>
  <si>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</si>
  <si>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</si>
  <si>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</si>
  <si>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</si>
  <si>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</si>
  <si>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</si>
  <si>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</si>
  <si>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</si>
  <si>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</si>
  <si>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</si>
  <si>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</si>
  <si>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</si>
  <si>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</si>
  <si>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</si>
  <si>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</si>
  <si>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</si>
  <si>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</si>
  <si>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</si>
  <si>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</si>
  <si>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</si>
  <si>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</si>
  <si>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</si>
  <si>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</si>
  <si>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</si>
  <si>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</si>
  <si>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</si>
  <si>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</si>
  <si>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</si>
  <si>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</si>
  <si>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</si>
  <si>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</si>
  <si>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</si>
  <si>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</si>
  <si>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</si>
  <si>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</si>
  <si>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</si>
  <si>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</si>
  <si>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</si>
  <si>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</si>
  <si>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</si>
  <si>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</si>
  <si>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</si>
  <si>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</si>
  <si>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</si>
  <si>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</si>
  <si>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</si>
  <si>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</si>
  <si>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</si>
  <si>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</si>
  <si>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</si>
  <si>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</si>
  <si>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</si>
  <si>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</si>
  <si>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</si>
  <si>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</si>
  <si>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</si>
  <si>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</si>
  <si>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</si>
  <si>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</si>
  <si>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</si>
  <si>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</si>
  <si>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</si>
  <si>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</si>
  <si>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</si>
  <si>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</si>
  <si>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</si>
  <si>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</si>
  <si>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</si>
  <si>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</si>
  <si>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</si>
  <si>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</si>
  <si>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</si>
  <si>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</si>
  <si>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</si>
  <si>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</si>
  <si>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</si>
  <si>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</si>
  <si>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</si>
  <si>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</si>
  <si>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</si>
  <si>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</si>
  <si>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</si>
  <si>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</si>
  <si>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</si>
  <si>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</si>
  <si>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</si>
  <si>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</si>
  <si>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</si>
  <si>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</si>
  <si>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</si>
  <si>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</si>
  <si>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</si>
  <si>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</si>
  <si>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</si>
  <si>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</si>
  <si>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</si>
  <si>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</si>
  <si>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</si>
  <si>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</si>
  <si>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</si>
  <si>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</si>
  <si>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</si>
  <si>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</si>
  <si>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</si>
  <si>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</si>
  <si>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</si>
  <si>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</si>
  <si>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</si>
  <si>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</si>
  <si>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</si>
  <si>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</si>
  <si>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</si>
  <si>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</si>
  <si>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</si>
  <si>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</si>
  <si>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</si>
  <si>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</si>
  <si>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</si>
  <si>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</si>
  <si>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</si>
  <si>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</si>
  <si>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</si>
  <si>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</si>
  <si>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</si>
  <si>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</si>
  <si>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</si>
  <si>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</si>
  <si>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</si>
  <si>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</si>
  <si>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</si>
  <si>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</si>
  <si>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</si>
  <si>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</si>
  <si>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</si>
  <si>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</si>
  <si>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</si>
  <si>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</si>
  <si>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</si>
  <si>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</si>
  <si>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</si>
  <si>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</si>
  <si>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</si>
  <si>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</si>
  <si>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</si>
  <si>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</si>
  <si>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</si>
  <si>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</si>
  <si>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</si>
  <si>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</si>
  <si>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</si>
  <si>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</si>
  <si>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</si>
  <si>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</si>
  <si>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</si>
  <si>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</si>
  <si>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</si>
  <si>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</si>
  <si>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</si>
  <si>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</si>
  <si>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</si>
  <si>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</si>
  <si>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</si>
  <si>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</si>
  <si>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</si>
  <si>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</si>
  <si>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</si>
  <si>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</si>
  <si>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</si>
  <si>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</si>
  <si>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</si>
  <si>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</si>
  <si>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</si>
  <si>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</si>
  <si>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</si>
  <si>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</si>
  <si>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</si>
  <si>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</si>
  <si>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</si>
  <si>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</si>
  <si>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</si>
  <si>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</si>
  <si>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</si>
  <si>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</si>
  <si>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</si>
  <si>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</si>
  <si>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</si>
  <si>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</si>
  <si>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</si>
  <si>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</si>
  <si>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</si>
  <si>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</si>
  <si>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</si>
  <si>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</si>
  <si>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</si>
  <si>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</si>
  <si>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</si>
  <si>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</si>
  <si>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</si>
  <si>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</si>
  <si>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</si>
  <si>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</si>
  <si>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</si>
  <si>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</si>
  <si>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</si>
  <si>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</si>
  <si>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</si>
  <si>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</si>
  <si>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</si>
  <si>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</si>
  <si>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</si>
  <si>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</si>
  <si>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</si>
  <si>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</si>
  <si>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</si>
  <si>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</si>
  <si>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</si>
  <si>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</si>
  <si>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</si>
  <si>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</si>
  <si>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</si>
  <si>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</si>
  <si>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</si>
  <si>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</si>
  <si>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</si>
  <si>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</si>
  <si>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</si>
  <si>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</si>
  <si>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</si>
  <si>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</si>
  <si>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</si>
  <si>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</si>
  <si>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</si>
  <si>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</si>
  <si>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</si>
  <si>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</si>
  <si>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</si>
  <si>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</si>
  <si>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</si>
  <si>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</si>
  <si>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</si>
  <si>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</si>
  <si>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</si>
  <si>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</si>
  <si>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</si>
  <si>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</si>
  <si>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</si>
  <si>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</si>
  <si>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</si>
  <si>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</si>
  <si>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</si>
  <si>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</si>
  <si>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</si>
  <si>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</si>
  <si>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</si>
  <si>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</si>
  <si>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</si>
  <si>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</si>
  <si>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</si>
  <si>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</si>
  <si>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</si>
  <si>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</si>
  <si>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</si>
  <si>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</si>
  <si>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</si>
  <si>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</si>
  <si>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</si>
  <si>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</si>
  <si>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</si>
  <si>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</si>
  <si>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</si>
  <si>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</si>
  <si>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</si>
  <si>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</si>
  <si>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</si>
  <si>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</si>
  <si>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</si>
  <si>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</si>
  <si>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</si>
  <si>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</si>
  <si>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</si>
  <si>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</si>
  <si>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</si>
  <si>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</si>
  <si>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</si>
  <si>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</si>
  <si>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</si>
  <si>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</si>
  <si>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</si>
  <si>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</si>
  <si>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</si>
  <si>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</si>
  <si>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</si>
  <si>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</si>
  <si>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</si>
  <si>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</si>
  <si>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</si>
  <si>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</si>
  <si>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</si>
  <si>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</si>
  <si>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</si>
  <si>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</si>
  <si>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</si>
  <si>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</si>
  <si>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</si>
  <si>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</si>
  <si>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</si>
  <si>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</si>
  <si>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</si>
  <si>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</si>
  <si>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</si>
  <si>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</si>
  <si>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</si>
  <si>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</si>
  <si>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</si>
  <si>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</si>
  <si>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</si>
  <si>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</si>
  <si>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</si>
  <si>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</si>
  <si>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</si>
  <si>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</si>
  <si>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</si>
  <si>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</si>
  <si>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</si>
  <si>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</si>
  <si>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</si>
  <si>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</si>
  <si>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</si>
  <si>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</si>
  <si>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</si>
  <si>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</si>
  <si>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</si>
  <si>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</si>
  <si>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</si>
  <si>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</si>
  <si>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</si>
  <si>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</si>
  <si>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</si>
  <si>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</si>
  <si>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</si>
  <si>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</si>
  <si>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</si>
  <si>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</si>
  <si>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</si>
  <si>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</si>
  <si>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</si>
  <si>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</si>
  <si>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</si>
  <si>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</si>
  <si>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</si>
  <si>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</si>
  <si>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</si>
  <si>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</si>
  <si>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</si>
  <si>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</si>
  <si>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</si>
  <si>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</si>
  <si>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</si>
  <si>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</si>
  <si>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</si>
  <si>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</si>
  <si>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</si>
  <si>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</si>
  <si>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</si>
  <si>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</si>
  <si>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</si>
  <si>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</si>
  <si>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</si>
  <si>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</si>
  <si>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</si>
  <si>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</si>
  <si>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</si>
  <si>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</si>
  <si>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</si>
  <si>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</si>
  <si>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</si>
  <si>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</si>
  <si>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</si>
  <si>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</si>
  <si>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</si>
  <si>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</si>
  <si>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</si>
  <si>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</si>
  <si>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</si>
  <si>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</si>
  <si>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</si>
  <si>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</si>
  <si>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</si>
  <si>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</si>
  <si>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</si>
  <si>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</si>
  <si>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</si>
  <si>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</si>
  <si>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</si>
  <si>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</si>
  <si>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</si>
  <si>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</si>
  <si>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</si>
  <si>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</si>
  <si>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</si>
  <si>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</si>
  <si>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</si>
  <si>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</si>
  <si>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</si>
  <si>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</si>
  <si>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</si>
  <si>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</si>
  <si>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</si>
  <si>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</si>
  <si>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</si>
  <si>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</si>
  <si>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</si>
  <si>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</si>
  <si>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</si>
  <si>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</si>
  <si>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</si>
  <si>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</si>
  <si>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</si>
  <si>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</si>
  <si>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</si>
  <si>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</si>
  <si>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</si>
  <si>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</si>
  <si>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</si>
  <si>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</si>
  <si>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</si>
  <si>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</si>
  <si>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</si>
  <si>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</si>
  <si>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</si>
  <si>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</si>
  <si>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</si>
  <si>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</si>
  <si>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</si>
  <si>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</si>
  <si>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</si>
  <si>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</si>
  <si>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</si>
  <si>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</si>
  <si>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</si>
  <si>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</si>
  <si>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</si>
  <si>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</si>
  <si>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</si>
  <si>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</si>
  <si>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</si>
  <si>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</si>
  <si>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</si>
  <si>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</si>
  <si>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</si>
  <si>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</si>
  <si>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</si>
  <si>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</si>
  <si>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</si>
  <si>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</si>
  <si>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</si>
  <si>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</si>
  <si>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</si>
  <si>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</si>
  <si>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</si>
  <si>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</si>
  <si>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</si>
  <si>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</si>
  <si>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</si>
  <si>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</si>
  <si>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</si>
  <si>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</si>
  <si>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</si>
  <si>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</si>
  <si>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</si>
  <si>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</si>
  <si>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</si>
  <si>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</si>
  <si>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</si>
  <si>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</si>
  <si>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</si>
  <si>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</si>
  <si>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</si>
  <si>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</si>
  <si>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</si>
  <si>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</si>
  <si>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</si>
  <si>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</si>
  <si>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</si>
  <si>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</si>
  <si>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</si>
  <si>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</si>
  <si>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</si>
  <si>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</si>
  <si>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</si>
  <si>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</si>
  <si>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</si>
  <si>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</si>
  <si>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</si>
  <si>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</si>
  <si>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</si>
  <si>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</si>
  <si>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</si>
  <si>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</si>
  <si>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</si>
  <si>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</si>
  <si>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</si>
  <si>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</si>
  <si>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</si>
  <si>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</si>
  <si>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</si>
  <si>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</si>
  <si>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</si>
  <si>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</si>
  <si>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</si>
  <si>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</si>
  <si>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</si>
  <si>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</si>
  <si>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</si>
  <si>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</si>
  <si>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</si>
  <si>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</si>
  <si>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</si>
  <si>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</si>
  <si>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</si>
  <si>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</si>
  <si>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</si>
  <si>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</si>
  <si>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</si>
  <si>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</si>
  <si>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</si>
  <si>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</si>
  <si>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</si>
  <si>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</si>
  <si>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</si>
  <si>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</si>
  <si>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</si>
  <si>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</si>
  <si>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</si>
  <si>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</si>
  <si>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</si>
  <si>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</si>
  <si>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</si>
  <si>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</si>
  <si>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</si>
  <si>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</si>
  <si>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</si>
  <si>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</si>
  <si>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</si>
  <si>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</si>
  <si>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</si>
  <si>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</si>
  <si>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</si>
  <si>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</si>
  <si>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</si>
  <si>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</si>
  <si>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</si>
  <si>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</si>
  <si>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</si>
  <si>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</si>
  <si>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</si>
  <si>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</si>
  <si>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</si>
  <si>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</si>
  <si>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</si>
  <si>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</si>
  <si>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</si>
  <si>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</si>
  <si>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</si>
  <si>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</si>
  <si>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</si>
  <si>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</si>
  <si>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</si>
  <si>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</si>
  <si>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</si>
  <si>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</si>
  <si>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</si>
  <si>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</si>
  <si>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</si>
  <si>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</si>
  <si>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</si>
  <si>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</si>
  <si>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</si>
  <si>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</si>
  <si>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</si>
  <si>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</si>
  <si>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</si>
  <si>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</si>
  <si>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</si>
  <si>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</si>
  <si>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</si>
  <si>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</si>
  <si>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</si>
  <si>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</si>
  <si>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</si>
  <si>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</si>
  <si>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</si>
  <si>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</si>
  <si>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</si>
  <si>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</si>
  <si>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</si>
  <si>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</si>
  <si>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</si>
  <si>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</si>
  <si>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</si>
  <si>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</si>
  <si>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</si>
  <si>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</si>
  <si>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</si>
  <si>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</si>
  <si>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</si>
  <si>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</si>
  <si>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</si>
  <si>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</si>
  <si>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</si>
  <si>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</si>
  <si>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</si>
  <si>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</si>
  <si>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</si>
  <si>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</si>
  <si>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</si>
  <si>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</si>
  <si>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</si>
  <si>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</si>
  <si>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</si>
  <si>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</si>
  <si>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</si>
  <si>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</si>
  <si>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</si>
  <si>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</si>
  <si>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</si>
  <si>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</si>
  <si>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</si>
  <si>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</si>
  <si>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</si>
  <si>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</si>
  <si>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</si>
  <si>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</si>
  <si>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</si>
  <si>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</si>
  <si>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</si>
  <si>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</si>
  <si>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</si>
  <si>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</si>
  <si>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</si>
  <si>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</si>
  <si>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</si>
  <si>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</si>
  <si>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</si>
  <si>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</si>
  <si>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</si>
  <si>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</si>
  <si>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</si>
  <si>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</si>
  <si>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</si>
  <si>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</si>
  <si>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</si>
  <si>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</si>
  <si>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</si>
  <si>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</si>
  <si>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</si>
  <si>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</si>
  <si>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</si>
  <si>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</si>
  <si>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</si>
  <si>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</si>
  <si>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</si>
  <si>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</si>
  <si>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</si>
  <si>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</si>
  <si>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</si>
  <si>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</si>
  <si>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</si>
  <si>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</si>
  <si>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</si>
  <si>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</si>
  <si>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</si>
  <si>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</si>
  <si>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</si>
  <si>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</si>
  <si>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</si>
  <si>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</si>
  <si>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</si>
  <si>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</si>
  <si>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</si>
  <si>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</si>
  <si>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</si>
  <si>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</si>
  <si>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</si>
  <si>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</si>
  <si>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</si>
  <si>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</si>
  <si>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</si>
  <si>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</si>
  <si>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</si>
  <si>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</si>
  <si>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</si>
  <si>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</si>
  <si>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</si>
  <si>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</si>
  <si>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</si>
  <si>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</si>
  <si>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</si>
  <si>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</si>
  <si>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</si>
  <si>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</si>
  <si>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</si>
  <si>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</si>
  <si>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</si>
  <si>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</si>
  <si>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</si>
  <si>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</si>
  <si>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</si>
  <si>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</si>
  <si>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</si>
  <si>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</si>
  <si>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</si>
  <si>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</si>
  <si>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</si>
  <si>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</si>
  <si>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</si>
  <si>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</si>
  <si>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</si>
  <si>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</si>
  <si>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</si>
  <si>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</si>
  <si>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</si>
  <si>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</si>
  <si>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</si>
  <si>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</si>
  <si>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</si>
  <si>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</si>
  <si>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</si>
  <si>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</si>
  <si>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</si>
  <si>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</si>
  <si>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</si>
  <si>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</si>
  <si>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</si>
  <si>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</si>
  <si>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</si>
  <si>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</si>
  <si>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</si>
  <si>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</si>
  <si>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</si>
  <si>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</si>
  <si>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</si>
  <si>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</si>
  <si>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</si>
  <si>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</si>
  <si>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</si>
  <si>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</si>
  <si>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</si>
  <si>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</si>
  <si>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</si>
  <si>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</si>
  <si>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</si>
  <si>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</si>
  <si>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</si>
  <si>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</si>
  <si>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</si>
  <si>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</si>
  <si>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</si>
  <si>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</si>
  <si>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</si>
  <si>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</si>
  <si>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</si>
  <si>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</si>
  <si>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</si>
  <si>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</si>
  <si>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</si>
  <si>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</si>
  <si>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</si>
  <si>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</si>
  <si>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</si>
  <si>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</si>
  <si>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</si>
  <si>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</si>
  <si>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</si>
  <si>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</si>
  <si>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</si>
  <si>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</si>
  <si>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</si>
  <si>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</si>
  <si>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</si>
  <si>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</si>
  <si>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</si>
  <si>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</si>
  <si>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</si>
  <si>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</si>
  <si>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</si>
  <si>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</si>
  <si>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</si>
  <si>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</si>
  <si>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</si>
  <si>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</si>
  <si>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</si>
  <si>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</si>
  <si>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</si>
  <si>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</si>
  <si>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</si>
  <si>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</si>
  <si>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</si>
  <si>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</si>
  <si>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</si>
  <si>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</si>
  <si>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</si>
  <si>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</si>
  <si>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</si>
  <si>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</si>
  <si>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</si>
  <si>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</si>
  <si>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</si>
  <si>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</si>
  <si>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</si>
  <si>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</si>
  <si>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</si>
  <si>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</si>
  <si>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</si>
  <si>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</si>
  <si>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</si>
  <si>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</si>
  <si>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</si>
  <si>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</si>
  <si>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</si>
  <si>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</si>
  <si>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</si>
  <si>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</si>
  <si>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</si>
  <si>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</si>
  <si>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</si>
  <si>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</si>
  <si>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</si>
  <si>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</si>
  <si>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</si>
  <si>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</si>
  <si>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</si>
  <si>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</si>
  <si>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</si>
  <si>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</si>
  <si>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</si>
  <si>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</si>
  <si>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</si>
  <si>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</si>
  <si>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</si>
  <si>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</si>
  <si>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</si>
  <si>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</si>
  <si>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</si>
  <si>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</si>
  <si>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</si>
  <si>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</si>
  <si>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</si>
  <si>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</si>
  <si>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</si>
  <si>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</si>
  <si>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</si>
  <si>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</si>
  <si>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</si>
  <si>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</si>
  <si>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</si>
  <si>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</si>
  <si>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</si>
  <si>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</si>
  <si>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</si>
  <si>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</si>
  <si>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</si>
  <si>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</si>
  <si>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</si>
  <si>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</si>
  <si>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</si>
  <si>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</si>
  <si>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</si>
  <si>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</si>
  <si>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</si>
  <si>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</si>
  <si>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</si>
  <si>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</si>
  <si>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</si>
  <si>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</si>
  <si>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</si>
  <si>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</si>
  <si>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</si>
  <si>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</si>
  <si>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</si>
  <si>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</si>
  <si>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</si>
  <si>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</si>
  <si>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</si>
  <si>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</si>
  <si>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</si>
  <si>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</si>
  <si>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</si>
  <si>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</si>
  <si>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</si>
  <si>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</si>
  <si>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</si>
  <si>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</si>
  <si>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</si>
  <si>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</si>
  <si>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</si>
  <si>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</si>
  <si>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</si>
  <si>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</si>
  <si>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</si>
  <si>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</si>
  <si>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</si>
  <si>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</si>
  <si>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</si>
  <si>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</si>
  <si>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</si>
  <si>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</si>
  <si>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</si>
  <si>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</si>
  <si>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</si>
  <si>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</si>
  <si>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</si>
  <si>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</si>
  <si>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</si>
  <si>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</si>
  <si>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</si>
  <si>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</si>
  <si>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</si>
  <si>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</si>
  <si>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</si>
  <si>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</si>
  <si>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</si>
  <si>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</si>
  <si>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</si>
  <si>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</si>
  <si>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</si>
  <si>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</si>
  <si>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</si>
  <si>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</si>
  <si>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</si>
  <si>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</si>
  <si>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</si>
  <si>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</si>
  <si>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</si>
  <si>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</si>
  <si>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</si>
  <si>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</si>
  <si>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</si>
  <si>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</si>
  <si>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</si>
  <si>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</si>
  <si>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</si>
  <si>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</si>
  <si>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</si>
  <si>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</si>
  <si>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</si>
  <si>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</si>
  <si>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</si>
  <si>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</si>
  <si>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</si>
  <si>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</si>
  <si>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</si>
  <si>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</si>
  <si>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</si>
  <si>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</si>
  <si>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</si>
  <si>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</si>
  <si>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</si>
  <si>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</si>
  <si>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</si>
  <si>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</si>
  <si>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</si>
  <si>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</si>
  <si>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</si>
  <si>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</si>
  <si>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</si>
  <si>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</si>
  <si>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</si>
  <si>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</si>
  <si>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</si>
  <si>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</si>
  <si>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</si>
  <si>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</si>
  <si>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</si>
  <si>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</si>
  <si>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</si>
  <si>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</si>
  <si>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</si>
  <si>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</si>
  <si>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</si>
  <si>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</si>
  <si>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</si>
  <si>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</si>
  <si>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</si>
  <si>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</si>
  <si>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</si>
  <si>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</si>
  <si>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</si>
  <si>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</si>
  <si>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</si>
  <si>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</si>
  <si>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</si>
  <si>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</si>
  <si>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</si>
  <si>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</si>
  <si>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</si>
  <si>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</si>
  <si>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</si>
  <si>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</si>
  <si>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</si>
  <si>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</si>
  <si>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</si>
  <si>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</si>
  <si>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</si>
  <si>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</si>
  <si>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</si>
  <si>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</si>
  <si>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</si>
  <si>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</si>
  <si>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</si>
  <si>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</si>
  <si>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</si>
  <si>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</si>
  <si>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</si>
  <si>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</si>
  <si>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</si>
  <si>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</si>
  <si>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</si>
  <si>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</si>
  <si>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</si>
  <si>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</si>
  <si>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</si>
  <si>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</si>
  <si>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</si>
  <si>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</si>
  <si>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</si>
  <si>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</si>
  <si>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</si>
  <si>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</si>
  <si>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</si>
  <si>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</si>
  <si>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</si>
  <si>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</si>
  <si>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</si>
  <si>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</si>
  <si>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</si>
  <si>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</si>
  <si>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</si>
  <si>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</si>
  <si>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</si>
  <si>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</si>
  <si>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</si>
  <si>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</si>
  <si>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</si>
  <si>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</si>
  <si>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</si>
  <si>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</si>
  <si>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</si>
  <si>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</si>
  <si>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</si>
  <si>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</si>
  <si>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</si>
  <si>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</si>
  <si>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</si>
  <si>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</si>
  <si>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</si>
  <si>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</si>
  <si>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</si>
  <si>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</si>
  <si>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</si>
  <si>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</si>
  <si>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</si>
  <si>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</si>
  <si>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</si>
  <si>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</si>
  <si>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</si>
  <si>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</si>
  <si>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</si>
  <si>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</si>
  <si>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</si>
  <si>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</si>
  <si>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</si>
  <si>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</si>
  <si>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</si>
  <si>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</si>
  <si>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</si>
  <si>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</si>
  <si>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</si>
  <si>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</si>
  <si>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</si>
  <si>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</si>
  <si>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</si>
  <si>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</si>
  <si>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</si>
  <si>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</si>
  <si>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</si>
  <si>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</si>
  <si>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</si>
  <si>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</si>
  <si>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</si>
  <si>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</si>
  <si>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</si>
  <si>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</si>
  <si>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</si>
  <si>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</si>
  <si>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</si>
  <si>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</si>
  <si>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</si>
  <si>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</si>
  <si>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</si>
  <si>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</si>
  <si>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</si>
  <si>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</si>
  <si>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</si>
  <si>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</si>
  <si>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</si>
  <si>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</si>
  <si>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</si>
  <si>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</si>
  <si>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</si>
  <si>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</si>
  <si>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</si>
  <si>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</si>
  <si>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</si>
  <si>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</si>
  <si>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</si>
  <si>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</si>
  <si>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</si>
  <si>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</si>
  <si>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</si>
  <si>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</si>
  <si>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</si>
  <si>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</si>
  <si>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</si>
  <si>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</si>
  <si>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</si>
  <si>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</si>
  <si>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</si>
  <si>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</si>
  <si>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</si>
  <si>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</si>
  <si>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</si>
  <si>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</si>
  <si>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</si>
  <si>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</si>
  <si>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</si>
  <si>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</si>
  <si>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</si>
  <si>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</si>
  <si>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</si>
  <si>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</si>
  <si>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</si>
  <si>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</si>
  <si>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</si>
  <si>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</si>
  <si>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</si>
  <si>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</si>
  <si>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</si>
  <si>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</si>
  <si>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</si>
  <si>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</si>
  <si>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</si>
  <si>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</si>
  <si>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</si>
  <si>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</si>
  <si>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</si>
  <si>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</si>
  <si>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</si>
  <si>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</si>
  <si>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</si>
  <si>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</si>
  <si>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</si>
  <si>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</si>
  <si>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</si>
  <si>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</si>
  <si>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</si>
  <si>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</si>
  <si>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</si>
  <si>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</si>
  <si>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</si>
  <si>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</si>
  <si>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</si>
  <si>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</si>
  <si>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</si>
  <si>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</si>
  <si>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</si>
  <si>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</si>
  <si>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</si>
  <si>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</si>
  <si>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</si>
  <si>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</si>
  <si>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</si>
  <si>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</si>
  <si>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</si>
  <si>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</si>
  <si>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</si>
  <si>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</si>
  <si>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</si>
  <si>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</si>
  <si>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</si>
  <si>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</si>
  <si>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</si>
  <si>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</si>
  <si>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</si>
  <si>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</si>
  <si>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</si>
  <si>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</si>
  <si>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</si>
  <si>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</si>
  <si>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</si>
  <si>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</si>
  <si>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</si>
  <si>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</si>
  <si>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</si>
  <si>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</si>
  <si>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</si>
  <si>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</si>
  <si>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</si>
  <si>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</si>
  <si>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</si>
  <si>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</si>
  <si>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</si>
  <si>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</si>
  <si>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</si>
  <si>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</si>
  <si>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</si>
  <si>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</si>
  <si>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</si>
  <si>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</si>
  <si>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</si>
  <si>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</si>
  <si>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</si>
  <si>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</si>
  <si>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</si>
  <si>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</si>
  <si>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</si>
  <si>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</si>
  <si>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</si>
  <si>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</si>
  <si>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</si>
  <si>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</si>
  <si>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</si>
  <si>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</si>
  <si>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</si>
  <si>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</si>
  <si>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</si>
  <si>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</si>
  <si>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</si>
  <si>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</si>
  <si>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</si>
  <si>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</si>
  <si>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</si>
  <si>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</si>
  <si>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</si>
  <si>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</si>
  <si>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</si>
  <si>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</si>
  <si>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</si>
  <si>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</si>
  <si>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</si>
  <si>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</si>
  <si>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</si>
  <si>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</si>
  <si>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</si>
  <si>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</si>
  <si>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</si>
  <si>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</si>
  <si>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</si>
  <si>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</si>
  <si>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</si>
  <si>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</si>
  <si>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</si>
  <si>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</si>
  <si>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</si>
  <si>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</si>
  <si>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</si>
  <si>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</si>
  <si>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</si>
  <si>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</si>
  <si>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</si>
  <si>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</si>
  <si>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</si>
  <si>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</si>
  <si>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</si>
  <si>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</si>
  <si>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</si>
  <si>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</si>
  <si>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</si>
  <si>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</si>
  <si>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</si>
  <si>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</si>
  <si>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</si>
  <si>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</si>
  <si>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</si>
  <si>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</si>
  <si>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</si>
  <si>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</si>
  <si>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</si>
  <si>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</si>
  <si>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</si>
  <si>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</si>
  <si>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</si>
  <si>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</si>
  <si>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</si>
  <si>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</si>
  <si>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</si>
  <si>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</si>
  <si>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</si>
  <si>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</si>
  <si>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</si>
  <si>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</si>
  <si>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</si>
  <si>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</si>
  <si>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</si>
  <si>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</si>
  <si>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</si>
  <si>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</si>
  <si>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</si>
  <si>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</si>
  <si>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</si>
  <si>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</si>
  <si>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</si>
  <si>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</si>
  <si>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</si>
  <si>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</si>
  <si>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</si>
  <si>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</si>
  <si>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</si>
  <si>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</si>
  <si>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</si>
  <si>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</si>
  <si>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</si>
  <si>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</si>
  <si>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</si>
  <si>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</si>
  <si>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</si>
  <si>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</si>
  <si>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</si>
  <si>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</si>
  <si>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</si>
  <si>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</si>
  <si>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</si>
  <si>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</si>
  <si>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</si>
  <si>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</si>
  <si>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</si>
  <si>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</si>
  <si>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</si>
  <si>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</si>
  <si>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</si>
  <si>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</si>
  <si>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</si>
  <si>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</si>
  <si>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</si>
  <si>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</si>
  <si>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</si>
  <si>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</si>
  <si>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</si>
  <si>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</si>
  <si>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</si>
  <si>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</si>
  <si>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</si>
  <si>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</si>
  <si>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</si>
  <si>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</si>
  <si>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</si>
  <si>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</si>
  <si>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</si>
  <si>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</si>
  <si>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</si>
  <si>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</si>
  <si>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</si>
  <si>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</si>
  <si>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</si>
  <si>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</si>
  <si>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</si>
  <si>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</si>
  <si>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</si>
  <si>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</si>
  <si>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</si>
  <si>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</si>
  <si>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</si>
  <si>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</si>
  <si>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</si>
  <si>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</si>
  <si>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</si>
  <si>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</si>
  <si>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</si>
  <si>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</si>
  <si>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</si>
  <si>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</si>
  <si>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</si>
  <si>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</si>
  <si>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</si>
  <si>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</si>
  <si>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</si>
  <si>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</si>
  <si>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</si>
  <si>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</si>
  <si>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</si>
  <si>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</si>
  <si>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</si>
  <si>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</si>
  <si>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</si>
  <si>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</si>
  <si>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</si>
  <si>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</si>
  <si>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</si>
  <si>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</si>
  <si>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</si>
  <si>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</si>
  <si>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</si>
  <si>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</si>
  <si>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</si>
  <si>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</si>
  <si>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</si>
  <si>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</si>
  <si>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</si>
  <si>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</si>
  <si>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</si>
  <si>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</si>
  <si>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</si>
  <si>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</si>
  <si>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</si>
  <si>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</si>
  <si>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</si>
  <si>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</si>
  <si>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</si>
  <si>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</si>
  <si>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</si>
  <si>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</si>
  <si>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</si>
  <si>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</si>
  <si>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</si>
  <si>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</si>
  <si>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</si>
  <si>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</si>
  <si>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</si>
  <si>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</si>
  <si>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</si>
  <si>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</si>
  <si>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</si>
  <si>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</si>
  <si>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</si>
  <si>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</si>
  <si>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</si>
  <si>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</si>
  <si>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</si>
  <si>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</si>
  <si>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</si>
  <si>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</si>
  <si>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</si>
  <si>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</si>
  <si>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</si>
  <si>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</si>
  <si>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</si>
  <si>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</si>
  <si>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</si>
  <si>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</si>
  <si>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</si>
  <si>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</si>
  <si>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</si>
  <si>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</si>
  <si>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</si>
  <si>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</si>
  <si>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</si>
  <si>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</si>
  <si>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</si>
  <si>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</si>
  <si>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</si>
  <si>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</si>
  <si>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</si>
  <si>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</si>
  <si>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</si>
  <si>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</si>
  <si>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</si>
  <si>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</si>
  <si>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</si>
  <si>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</si>
  <si>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</si>
  <si>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</si>
  <si>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</si>
  <si>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</si>
  <si>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</si>
  <si>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</si>
  <si>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</si>
  <si>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</si>
  <si>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</si>
  <si>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</si>
  <si>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</si>
  <si>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</si>
  <si>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</si>
  <si>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</si>
  <si>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</si>
  <si>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</si>
  <si>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</si>
  <si>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</si>
  <si>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</si>
  <si>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</si>
  <si>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</si>
  <si>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</si>
  <si>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</si>
  <si>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</si>
  <si>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</si>
  <si>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</si>
  <si>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</si>
  <si>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</si>
  <si>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</si>
  <si>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</si>
  <si>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</si>
  <si>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</si>
  <si>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</si>
  <si>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</si>
  <si>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</si>
  <si>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</si>
  <si>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</si>
  <si>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</si>
  <si>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</si>
  <si>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</si>
  <si>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</si>
  <si>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</si>
  <si>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</si>
  <si>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</si>
  <si>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</si>
  <si>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</si>
  <si>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</si>
  <si>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</si>
  <si>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</si>
  <si>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</si>
  <si>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</si>
  <si>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</si>
  <si>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</si>
  <si>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</si>
  <si>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</si>
  <si>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</si>
  <si>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</si>
  <si>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</si>
  <si>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</si>
  <si>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</si>
  <si>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</si>
  <si>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</si>
  <si>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</si>
  <si>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</si>
  <si>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</si>
  <si>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</si>
  <si>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</si>
  <si>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</si>
  <si>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</si>
  <si>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</si>
  <si>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</si>
  <si>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</si>
  <si>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</si>
  <si>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</si>
  <si>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</si>
  <si>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</si>
  <si>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</si>
  <si>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</si>
  <si>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</si>
  <si>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</si>
  <si>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</si>
  <si>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</si>
  <si>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</si>
  <si>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</si>
  <si>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</si>
  <si>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</si>
  <si>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</si>
  <si>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</si>
  <si>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</si>
  <si>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</si>
  <si>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</si>
  <si>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</si>
  <si>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</si>
  <si>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</si>
  <si>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</si>
  <si>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</si>
  <si>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</si>
  <si>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</si>
  <si>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</si>
  <si>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</si>
  <si>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</si>
  <si>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</si>
  <si>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</si>
  <si>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</si>
  <si>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</si>
  <si>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</si>
  <si>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</si>
  <si>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</si>
  <si>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</si>
  <si>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</si>
  <si>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</si>
  <si>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</si>
  <si>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</si>
  <si>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</si>
  <si>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</si>
  <si>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</si>
  <si>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</si>
  <si>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</si>
  <si>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</si>
  <si>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</si>
  <si>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</si>
  <si>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</si>
  <si>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</si>
  <si>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</si>
  <si>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</si>
  <si>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</si>
  <si>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</si>
  <si>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</si>
  <si>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</si>
  <si>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</si>
  <si>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</si>
  <si>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</si>
  <si>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</si>
  <si>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</si>
  <si>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</si>
  <si>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</si>
  <si>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</si>
  <si>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</si>
  <si>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</si>
  <si>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</si>
  <si>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</si>
  <si>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</si>
  <si>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</si>
  <si>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</si>
  <si>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</si>
  <si>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</si>
  <si>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</si>
  <si>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</si>
  <si>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</si>
  <si>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</si>
  <si>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</si>
  <si>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</si>
  <si>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</si>
  <si>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</si>
  <si>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</si>
  <si>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</si>
  <si>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</si>
  <si>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</si>
  <si>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</si>
  <si>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</si>
  <si>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</si>
  <si>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</si>
  <si>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</si>
  <si>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</si>
  <si>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</si>
  <si>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</si>
  <si>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</si>
  <si>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</si>
  <si>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</si>
  <si>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</si>
  <si>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</si>
  <si>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</si>
  <si>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</si>
  <si>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</si>
  <si>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</si>
  <si>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</si>
  <si>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</si>
  <si>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</si>
  <si>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</si>
  <si>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</si>
  <si>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</si>
  <si>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</si>
  <si>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</si>
  <si>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</si>
  <si>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</si>
  <si>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</si>
  <si>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</si>
  <si>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</si>
  <si>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</si>
  <si>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</si>
  <si>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</si>
  <si>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</si>
  <si>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</si>
  <si>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</si>
  <si>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</si>
  <si>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</si>
  <si>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</si>
  <si>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</si>
  <si>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</si>
  <si>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</si>
  <si>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</si>
  <si>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</si>
  <si>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</si>
  <si>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</si>
  <si>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</si>
  <si>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</si>
  <si>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</si>
  <si>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</si>
  <si>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</si>
  <si>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</si>
  <si>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</si>
  <si>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</si>
  <si>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</si>
  <si>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</si>
  <si>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</si>
  <si>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</si>
  <si>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</si>
  <si>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</si>
  <si>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</si>
  <si>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</si>
  <si>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</si>
  <si>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</si>
  <si>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</si>
  <si>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</si>
  <si>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</si>
  <si>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</si>
  <si>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</si>
  <si>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</si>
  <si>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</si>
  <si>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</si>
  <si>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</si>
  <si>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</si>
  <si>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</si>
  <si>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</si>
  <si>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</si>
  <si>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</si>
  <si>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</si>
  <si>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</si>
  <si>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</si>
  <si>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</si>
  <si>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</si>
  <si>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</si>
  <si>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</si>
  <si>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</si>
  <si>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</si>
  <si>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</si>
  <si>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</si>
  <si>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</si>
  <si>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</si>
  <si>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</si>
  <si>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</si>
  <si>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</si>
  <si>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</si>
  <si>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</si>
  <si>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</si>
  <si>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</si>
  <si>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</si>
  <si>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</si>
  <si>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</si>
  <si>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</si>
  <si>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</si>
  <si>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</si>
  <si>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</si>
  <si>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</si>
  <si>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</si>
  <si>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</si>
  <si>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</si>
  <si>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</si>
  <si>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</si>
  <si>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</si>
  <si>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</si>
  <si>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</si>
  <si>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</si>
  <si>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</si>
  <si>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</si>
  <si>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</si>
  <si>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</si>
  <si>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</si>
  <si>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</si>
  <si>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</si>
  <si>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</si>
  <si>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</si>
  <si>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</si>
  <si>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</si>
  <si>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</si>
  <si>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</si>
  <si>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</si>
  <si>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</si>
  <si>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</si>
  <si>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</si>
  <si>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</si>
  <si>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</si>
  <si>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</si>
  <si>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</si>
  <si>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</si>
  <si>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</si>
  <si>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</si>
  <si>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</si>
  <si>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</si>
  <si>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</si>
  <si>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</si>
  <si>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</si>
  <si>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</si>
  <si>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</si>
  <si>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</si>
  <si>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</si>
  <si>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</si>
  <si>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</si>
  <si>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</si>
  <si>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</si>
  <si>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</si>
  <si>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</si>
  <si>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</si>
  <si>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</si>
  <si>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</si>
  <si>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</si>
  <si>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</si>
  <si>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</si>
  <si>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</si>
  <si>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</si>
  <si>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</si>
  <si>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</si>
  <si>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</si>
  <si>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</si>
  <si>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</si>
  <si>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</si>
  <si>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</si>
  <si>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</si>
  <si>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</si>
  <si>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</si>
  <si>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</si>
  <si>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</si>
  <si>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</si>
  <si>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</si>
  <si>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</si>
  <si>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</si>
  <si>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</si>
  <si>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</si>
  <si>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</si>
  <si>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</si>
  <si>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</si>
  <si>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</si>
  <si>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</si>
  <si>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</si>
  <si>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</si>
  <si>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</si>
  <si>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</si>
  <si>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</si>
  <si>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</si>
  <si>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</si>
  <si>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</si>
  <si>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</si>
  <si>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</si>
  <si>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</si>
  <si>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</si>
  <si>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</si>
  <si>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</si>
  <si>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</si>
  <si>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</si>
  <si>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</si>
  <si>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</si>
  <si>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</si>
  <si>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</si>
  <si>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</si>
  <si>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</si>
  <si>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</si>
  <si>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</si>
  <si>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</si>
  <si>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</si>
  <si>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</si>
  <si>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</si>
  <si>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</si>
  <si>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</si>
  <si>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</si>
  <si>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</si>
  <si>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</si>
  <si>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</si>
  <si>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</si>
  <si>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</si>
  <si>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</si>
  <si>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</si>
  <si>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</si>
  <si>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</si>
  <si>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</si>
  <si>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</si>
  <si>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</si>
  <si>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</si>
  <si>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</si>
  <si>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</si>
  <si>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</si>
  <si>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</si>
  <si>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</si>
  <si>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</si>
  <si>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</si>
  <si>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</si>
  <si>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</si>
  <si>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</si>
  <si>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</si>
  <si>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</si>
  <si>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</si>
  <si>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</si>
  <si>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</si>
  <si>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</si>
  <si>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</si>
  <si>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</si>
  <si>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</si>
  <si>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</si>
  <si>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</si>
  <si>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</si>
  <si>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</si>
  <si>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</si>
  <si>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</si>
  <si>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</si>
  <si>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</si>
  <si>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</si>
  <si>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</si>
  <si>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</si>
  <si>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</si>
  <si>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</si>
  <si>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</si>
  <si>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</si>
  <si>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</si>
  <si>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</si>
  <si>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</si>
  <si>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</si>
  <si>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</si>
  <si>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</si>
  <si>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</si>
  <si>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</si>
  <si>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</si>
  <si>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</si>
  <si>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</si>
  <si>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</si>
  <si>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</si>
  <si>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</si>
  <si>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</si>
  <si>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</si>
  <si>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</si>
  <si>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</si>
  <si>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</si>
  <si>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</si>
  <si>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</si>
  <si>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</si>
  <si>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</si>
  <si>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</si>
  <si>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</si>
  <si>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</si>
  <si>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</si>
  <si>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</si>
  <si>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</si>
  <si>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</si>
  <si>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</si>
  <si>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</si>
  <si>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</si>
  <si>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</si>
  <si>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</si>
  <si>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</si>
  <si>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</si>
  <si>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</si>
  <si>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</si>
  <si>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</si>
  <si>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</si>
  <si>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</si>
  <si>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</si>
  <si>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</si>
  <si>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</si>
  <si>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</si>
  <si>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</si>
  <si>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</si>
  <si>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</si>
  <si>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</si>
  <si>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</si>
  <si>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</si>
  <si>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</si>
  <si>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</si>
  <si>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</si>
  <si>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</si>
  <si>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</si>
  <si>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</si>
  <si>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</si>
  <si>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</si>
  <si>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</si>
  <si>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</si>
  <si>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</si>
  <si>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</si>
  <si>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</si>
  <si>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</si>
  <si>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</si>
  <si>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</si>
  <si>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</si>
  <si>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</si>
  <si>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</si>
  <si>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</si>
  <si>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</si>
  <si>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</si>
  <si>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</si>
  <si>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</si>
  <si>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</si>
  <si>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</si>
  <si>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</si>
  <si>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</si>
  <si>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</si>
  <si>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</si>
  <si>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</si>
  <si>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</si>
  <si>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</si>
  <si>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</si>
  <si>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</si>
  <si>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</si>
  <si>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</si>
  <si>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</si>
  <si>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</si>
  <si>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</si>
  <si>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</si>
  <si>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</si>
  <si>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</si>
  <si>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</si>
  <si>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</si>
  <si>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</si>
  <si>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</si>
  <si>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</si>
  <si>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</si>
  <si>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</si>
  <si>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</si>
  <si>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</si>
  <si>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</si>
  <si>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</si>
  <si>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</si>
  <si>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</si>
  <si>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</si>
  <si>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</si>
  <si>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</si>
  <si>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</si>
  <si>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</si>
  <si>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</si>
  <si>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</si>
  <si>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</si>
  <si>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</si>
  <si>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</si>
  <si>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</si>
  <si>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</si>
  <si>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</si>
  <si>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</si>
  <si>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</si>
  <si>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</si>
  <si>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</si>
  <si>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</si>
  <si>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</si>
  <si>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</si>
  <si>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</si>
  <si>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</si>
  <si>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</si>
  <si>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</si>
  <si>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</si>
  <si>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</si>
  <si>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</si>
  <si>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</si>
  <si>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</si>
  <si>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</si>
  <si>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</si>
  <si>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</si>
  <si>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</si>
  <si>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</si>
  <si>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</si>
  <si>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</si>
  <si>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</si>
  <si>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</si>
  <si>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</si>
  <si>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</si>
  <si>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</si>
  <si>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</si>
  <si>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</si>
  <si>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</si>
  <si>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</si>
  <si>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</si>
  <si>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</si>
  <si>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</si>
  <si>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</si>
  <si>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</si>
  <si>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</si>
  <si>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</si>
  <si>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</si>
  <si>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</si>
  <si>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</si>
  <si>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</si>
  <si>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</si>
  <si>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</si>
  <si>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</si>
  <si>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</si>
  <si>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</si>
  <si>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</si>
  <si>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</si>
  <si>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</si>
  <si>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</si>
  <si>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</si>
  <si>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</si>
  <si>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</si>
  <si>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</si>
  <si>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</si>
  <si>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</si>
  <si>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</si>
  <si>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</si>
  <si>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</si>
  <si>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</si>
  <si>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</si>
  <si>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</si>
  <si>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</si>
  <si>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</si>
  <si>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</si>
  <si>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</si>
  <si>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</si>
  <si>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</si>
  <si>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</si>
  <si>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</si>
  <si>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</si>
  <si>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</si>
  <si>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</si>
  <si>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</si>
  <si>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</si>
  <si>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</si>
  <si>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</si>
  <si>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</si>
  <si>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</si>
  <si>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</si>
  <si>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</si>
  <si>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</si>
  <si>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</si>
  <si>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</si>
  <si>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</si>
  <si>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</si>
  <si>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</si>
  <si>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</si>
  <si>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</si>
  <si>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</si>
  <si>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</si>
  <si>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</si>
  <si>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</si>
  <si>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</si>
  <si>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</si>
  <si>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</si>
  <si>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</si>
  <si>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</si>
  <si>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</si>
  <si>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</si>
  <si>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</si>
  <si>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</si>
  <si>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</si>
  <si>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</si>
  <si>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</si>
  <si>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</si>
  <si>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</si>
  <si>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</si>
  <si>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</si>
  <si>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</si>
  <si>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</si>
  <si>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</si>
  <si>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</si>
  <si>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</si>
  <si>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</si>
  <si>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</si>
  <si>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</si>
  <si>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</si>
  <si>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</si>
  <si>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</si>
  <si>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</si>
  <si>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</si>
  <si>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</si>
  <si>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</si>
  <si>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</si>
  <si>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</si>
  <si>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</si>
  <si>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</si>
  <si>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</si>
  <si>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</si>
  <si>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</si>
  <si>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</si>
  <si>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</si>
  <si>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</si>
  <si>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</si>
  <si>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</si>
  <si>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</si>
  <si>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</si>
  <si>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</si>
  <si>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</si>
  <si>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</si>
  <si>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</si>
  <si>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</si>
  <si>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</si>
  <si>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</si>
  <si>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</si>
  <si>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</si>
  <si>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</si>
  <si>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</si>
  <si>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</si>
  <si>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</si>
  <si>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</si>
  <si>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</si>
  <si>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</si>
  <si>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</si>
  <si>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</si>
  <si>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</si>
  <si>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</si>
  <si>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</si>
  <si>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</si>
  <si>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</si>
  <si>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</si>
  <si>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</si>
  <si>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</si>
  <si>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</si>
  <si>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</si>
  <si>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</si>
  <si>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</si>
  <si>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</si>
  <si>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</si>
  <si>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</si>
  <si>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</si>
  <si>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</si>
  <si>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</si>
  <si>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</si>
  <si>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</si>
  <si>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</si>
  <si>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</si>
  <si>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</si>
  <si>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</si>
  <si>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 xml:space="preserve">Date Ended Conversion 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</si>
  <si>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</si>
  <si>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</si>
  <si>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</si>
  <si>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</si>
  <si>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</si>
  <si>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</si>
  <si>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</si>
  <si>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</si>
  <si>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</si>
  <si>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</si>
  <si>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</si>
  <si>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</si>
  <si>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</si>
  <si>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</si>
  <si>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</si>
  <si>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</si>
  <si>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 xml:space="preserve">Number Failed </t>
  </si>
  <si>
    <t>Number Canceled</t>
  </si>
  <si>
    <t>Total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</si>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</sst>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6" formatCode="0.0"/>
    <numFmt numFmtId="170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70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E20000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9C-094E-A1F3-356A1BB0695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9C-094E-A1F3-356A1BB0695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9C-094E-A1F3-356A1BB0695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9C-094E-A1F3-356A1BB06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94016"/>
        <c:axId val="159595696"/>
      </c:barChart>
      <c:catAx>
        <c:axId val="15959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5696"/>
        <c:crosses val="autoZero"/>
        <c:auto val="1"/>
        <c:lblAlgn val="ctr"/>
        <c:lblOffset val="100"/>
        <c:noMultiLvlLbl val="0"/>
      </c:catAx>
      <c:valAx>
        <c:axId val="1595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8-A74D-8C26-E6A85EC844B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8-A74D-8C26-E6A85EC844B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8-A74D-8C26-E6A85EC844B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F8-A74D-8C26-E6A85EC84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852944"/>
        <c:axId val="159854624"/>
      </c:barChart>
      <c:catAx>
        <c:axId val="1598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4624"/>
        <c:crosses val="autoZero"/>
        <c:auto val="1"/>
        <c:lblAlgn val="ctr"/>
        <c:lblOffset val="100"/>
        <c:noMultiLvlLbl val="0"/>
      </c:catAx>
      <c:valAx>
        <c:axId val="1598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3-D249-AF36-64ECDC59BEBA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3-D249-AF36-64ECDC59BEBA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3-D249-AF36-64ECDC59BEBA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73-D249-AF36-64ECDC59B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630624"/>
        <c:axId val="165632304"/>
      </c:lineChart>
      <c:catAx>
        <c:axId val="1656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2304"/>
        <c:crosses val="autoZero"/>
        <c:auto val="1"/>
        <c:lblAlgn val="ctr"/>
        <c:lblOffset val="100"/>
        <c:noMultiLvlLbl val="0"/>
      </c:catAx>
      <c:valAx>
        <c:axId val="16563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E-EC48-B1A2-CB469BA50706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EC48-B1A2-CB469BA50706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E-EC48-B1A2-CB469BA50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081919"/>
        <c:axId val="1816083599"/>
      </c:lineChart>
      <c:catAx>
        <c:axId val="181608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083599"/>
        <c:crosses val="autoZero"/>
        <c:auto val="1"/>
        <c:lblAlgn val="ctr"/>
        <c:lblOffset val="100"/>
        <c:noMultiLvlLbl val="0"/>
      </c:catAx>
      <c:valAx>
        <c:axId val="18160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08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63500</xdr:rowOff>
    </xdr:from>
    <xdr:to>
      <xdr:col>17</xdr:col>
      <xdr:colOff>266700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BEB33-DE22-0047-9CE1-13456419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0</xdr:row>
      <xdr:rowOff>38100</xdr:rowOff>
    </xdr:from>
    <xdr:to>
      <xdr:col>18</xdr:col>
      <xdr:colOff>649050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613C7-FEC9-8F45-8EF3-DB82491DE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76200</xdr:rowOff>
    </xdr:from>
    <xdr:to>
      <xdr:col>18</xdr:col>
      <xdr:colOff>444500</xdr:colOff>
      <xdr:row>31</xdr:row>
      <xdr:rowOff>112967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10AE0-042F-6648-9F81-8E46A943E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1257300</xdr:colOff>
      <xdr:row>15</xdr:row>
      <xdr:rowOff>0</xdr:rowOff>
    </xdr:from>
    <xdr:to>
      <xdr:col>11</xdr:col>
      <xdr:colOff>381000</xdr:colOff>
      <xdr:row>44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89F5F4-72F9-524D-9016-253508EC9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5.704822453707" createdVersion="6" refreshedVersion="6" minRefreshableVersion="3" recordCount="4114" xr:uid="{B34F26BD-7AE6-F34C-B449-47B68022914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6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5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8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9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2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7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2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3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7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8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4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2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7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0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0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4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8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2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6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3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9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3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6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5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0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6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7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5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5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8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3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0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8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2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4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3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2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4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2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8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2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8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3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8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4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3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7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8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9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0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3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3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8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7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4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0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0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7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0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2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8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3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0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2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2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2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7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1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7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1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3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1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2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2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8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2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3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1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6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3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2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4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2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2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9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4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4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3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8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4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6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7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0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5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8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1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9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8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3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5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1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4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4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0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8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5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5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0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8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2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7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0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9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9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9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1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1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0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9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1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7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9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2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0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0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7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9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0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8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8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6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9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4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2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5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8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4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3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0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0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1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8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0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9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9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9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4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7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8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2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5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2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8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1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0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1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4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5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5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9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0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9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3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5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3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1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8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0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8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8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9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8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9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3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6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0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8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3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3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7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2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4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9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0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2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8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8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6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8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6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7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3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2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4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5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8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8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4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0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0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2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5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5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4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0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8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3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2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5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1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2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5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2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3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5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9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8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9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6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4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5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8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0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1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3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6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1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8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7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0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8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3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0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7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3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1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2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8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4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7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9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5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5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2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0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3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7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2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5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0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0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1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9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2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6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9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1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1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2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7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1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8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2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9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9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8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2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7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9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2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4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9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2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7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2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9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0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0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4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0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3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2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6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6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1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1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1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0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1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1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0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1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0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9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4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4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7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8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1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6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3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1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3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5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2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0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1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1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5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9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1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7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9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8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2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4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2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2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7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3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6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0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8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9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6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0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2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0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3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3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2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2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1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7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1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0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5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7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CB1F7-F183-F244-8BC9-33B8E3FA7B0D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7A3E3-8B52-2648-B57B-035BA5076E91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27649-82D9-2245-8D9C-6393718BECC3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139" zoomScale="80" zoomScaleNormal="80" workbookViewId="0">
      <selection activeCell="H5" sqref="H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" customWidth="1"/>
    <col min="16" max="16" width="19.6640625" style="13" customWidth="1"/>
    <col min="17" max="17" width="14" customWidth="1"/>
    <col min="18" max="18" width="15.83203125" customWidth="1"/>
    <col min="19" max="19" width="21.6640625" style="10" bestFit="1" customWidth="1"/>
    <col min="20" max="20" width="27.6640625" customWidth="1"/>
  </cols>
  <sheetData>
    <row r="1" spans="1:20" ht="26" customHeight="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9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3">
        <f>IF(E2=0,0,E2/L2)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11">
        <f>(((J2/60)/60)/24)+DATE(1970,1,1)+(-6/24)</f>
        <v>42176.757071759261</v>
      </c>
      <c r="T2" s="11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13">
        <f t="shared" ref="P3:P66" si="1">IF(E3=0,0,E3/L3)</f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11">
        <f t="shared" ref="S3:S66" si="4">(((J3/60)/60)/24)+DATE(1970,1,1)+(-6/24)</f>
        <v>42766.350497685184</v>
      </c>
      <c r="T3" s="11">
        <f t="shared" ref="T3:T66" si="5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0" ht="51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42200.508240740746</v>
      </c>
      <c r="T22" s="11">
        <f t="shared" si="5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41374.807222222218</v>
      </c>
      <c r="T40" s="11">
        <f t="shared" si="5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42323.714976851858</v>
      </c>
      <c r="T48" s="11">
        <f t="shared" si="5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42229.98583333334</v>
      </c>
      <c r="T61" s="11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13">
        <f t="shared" ref="P67:P130" si="7">IF(E67=0,0,E67/L67)</f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11">
        <f t="shared" ref="S67:S130" si="10">(((J67/60)/60)/24)+DATE(1970,1,1)+(-6/24)</f>
        <v>41835.571226851855</v>
      </c>
      <c r="T67" s="11">
        <f t="shared" ref="T67:T130" si="11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1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1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1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1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1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41207.760196759256</v>
      </c>
      <c r="T74" s="11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1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1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1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1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40996.894872685189</v>
      </c>
      <c r="T79" s="11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1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1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41099.908877314818</v>
      </c>
      <c r="T83" s="11">
        <f t="shared" si="11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1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1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1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1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</v>
      </c>
      <c r="T89" s="11">
        <f t="shared" si="11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1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41402.502222222225</v>
      </c>
      <c r="T91" s="11">
        <f t="shared" si="11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13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1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1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1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1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1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13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1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</v>
      </c>
      <c r="T100" s="11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1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1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1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1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1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40987.526631944449</v>
      </c>
      <c r="T108" s="11">
        <f t="shared" si="11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1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1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1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1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1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41717.793032407404</v>
      </c>
      <c r="T114" s="11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1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1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1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40918.488935185182</v>
      </c>
      <c r="T117" s="11">
        <f t="shared" si="11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1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1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1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1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3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1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3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1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1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1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13">
        <f t="shared" ref="P131:P194" si="13">IF(E131=0,0,E131/L131)</f>
        <v>0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11">
        <f t="shared" ref="S131:S194" si="16">(((J131/60)/60)/24)+DATE(1970,1,1)+(-6/24)</f>
        <v>41882.687303240738</v>
      </c>
      <c r="T131" s="11">
        <f t="shared" ref="T131:T194" si="17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3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41778.665416666663</v>
      </c>
      <c r="T132" s="11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1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3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3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3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3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1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3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1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3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42558.814143518524</v>
      </c>
      <c r="T145" s="11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1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1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1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3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1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1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41874.827546296299</v>
      </c>
      <c r="T154" s="11">
        <f t="shared" si="17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1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3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3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42171.663090277783</v>
      </c>
      <c r="T162" s="11">
        <f t="shared" si="17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3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1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3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1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3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3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3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1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3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1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3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1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3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3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3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1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1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13">
        <f t="shared" ref="P195:P258" si="19">IF(E195=0,0,E195/L195)</f>
        <v>0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11">
        <f t="shared" ref="S195:S258" si="22">(((J195/60)/60)/24)+DATE(1970,1,1)+(-6/24)</f>
        <v>41911.684791666667</v>
      </c>
      <c r="T195" s="11">
        <f t="shared" ref="T195:T258" si="23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3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1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3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1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41866.833368055559</v>
      </c>
      <c r="T202" s="11">
        <f t="shared" si="23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1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3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1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1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3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1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3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3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1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42235.909918981488</v>
      </c>
      <c r="T213" s="11">
        <f t="shared" si="23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1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1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1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3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3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3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3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3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3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42129.527210648142</v>
      </c>
      <c r="T232" s="11">
        <f t="shared" si="23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42341.708923611113</v>
      </c>
      <c r="T233" s="11">
        <f t="shared" si="23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1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3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3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3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</v>
      </c>
      <c r="T238" s="11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3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42713.712499999994</v>
      </c>
      <c r="T240" s="11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1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1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1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1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1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1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1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1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1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1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1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1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1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40266.412708333337</v>
      </c>
      <c r="T254" s="11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1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1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42263.702662037031</v>
      </c>
      <c r="T256" s="11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1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1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13">
        <f t="shared" ref="P259:P322" si="25">IF(E259=0,0,E259/L259)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11">
        <f t="shared" ref="S259:S322" si="28">(((J259/60)/60)/24)+DATE(1970,1,1)+(-6/24)</f>
        <v>42479.376875000002</v>
      </c>
      <c r="T259" s="11">
        <f t="shared" ref="T259:T322" si="2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1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1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1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1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1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1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1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1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40266.995717592588</v>
      </c>
      <c r="T267" s="11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1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1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1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1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40637.616550925923</v>
      </c>
      <c r="T272" s="11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1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41611.85024305556</v>
      </c>
      <c r="T273" s="11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1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1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1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1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1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40966.831874999996</v>
      </c>
      <c r="T278" s="11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1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1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1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1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41744.340682870366</v>
      </c>
      <c r="T282" s="11">
        <f t="shared" si="2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1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1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1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1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1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1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41313.566249999996</v>
      </c>
      <c r="T288" s="11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1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1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1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1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1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1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1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1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1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42089.47802083334</v>
      </c>
      <c r="T299" s="11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1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1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1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1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1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1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41031.821134259262</v>
      </c>
      <c r="T305" s="11">
        <f t="shared" si="2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1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1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1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1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41282.694456018515</v>
      </c>
      <c r="T309" s="11">
        <f t="shared" si="2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1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1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1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1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1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1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1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1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1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1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1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13">
        <f t="shared" ref="P323:P386" si="31">IF(E323=0,0,E323/L323)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11">
        <f t="shared" ref="S323:S386" si="34">(((J323/60)/60)/24)+DATE(1970,1,1)+(-6/24)</f>
        <v>42647.196597222224</v>
      </c>
      <c r="T323" s="11">
        <f t="shared" ref="T323:T386" si="35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1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1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1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1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1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1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1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1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1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1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1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1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1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1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1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1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1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1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1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1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1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1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1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1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1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42261.250243055561</v>
      </c>
      <c r="T348" s="11">
        <f t="shared" si="35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1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1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1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1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1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1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1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1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1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1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1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1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1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41934.820486111108</v>
      </c>
      <c r="T361" s="11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1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1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1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1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1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1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41019.543032407404</v>
      </c>
      <c r="T368" s="11">
        <f t="shared" si="35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1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1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1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1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1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1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1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1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1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1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1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1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1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1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1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1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13">
        <f t="shared" ref="P387:P450" si="37">IF(E387=0,0,E387/L387)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11">
        <f t="shared" ref="S387:S450" si="40">(((J387/60)/60)/24)+DATE(1970,1,1)+(-6/24)</f>
        <v>41934.334502314814</v>
      </c>
      <c r="T387" s="11">
        <f t="shared" ref="T387:T450" si="41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1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1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1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42548.826157407413</v>
      </c>
      <c r="T390" s="11">
        <f t="shared" si="41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1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41673.813078703701</v>
      </c>
      <c r="T391" s="11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1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1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40864.792256944449</v>
      </c>
      <c r="T393" s="11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1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1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1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1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41082.314884259256</v>
      </c>
      <c r="T398" s="11">
        <f t="shared" si="41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1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1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1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1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1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1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1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41646.378032407411</v>
      </c>
      <c r="T406" s="11">
        <f t="shared" si="41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1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1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1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1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42113.731446759266</v>
      </c>
      <c r="T412" s="11">
        <f t="shared" si="41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1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1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1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1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1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1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41360.720601851855</v>
      </c>
      <c r="T419" s="11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1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1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1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1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41863.010381944441</v>
      </c>
      <c r="T424" s="11">
        <f t="shared" si="41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1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1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3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42285.659027777772</v>
      </c>
      <c r="T429" s="11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3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42526.621331018512</v>
      </c>
      <c r="T433" s="11">
        <f t="shared" si="41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3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42228.379884259266</v>
      </c>
      <c r="T435" s="11">
        <f t="shared" si="41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3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3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1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3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41919.511782407404</v>
      </c>
      <c r="T441" s="11">
        <f t="shared" si="41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1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1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1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13">
        <f t="shared" ref="P451:P514" si="43">IF(E451=0,0,E451/L451)</f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11">
        <f t="shared" ref="S451:S514" si="46">(((J451/60)/60)/24)+DATE(1970,1,1)+(-6/24)</f>
        <v>41534.318113425928</v>
      </c>
      <c r="T451" s="11">
        <f t="shared" ref="T451:T514" si="47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1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42107.453877314809</v>
      </c>
      <c r="T454" s="11">
        <f t="shared" si="47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40970.752569444441</v>
      </c>
      <c r="T457" s="11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1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41547.444456018515</v>
      </c>
      <c r="T458" s="11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3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3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40704.876631944448</v>
      </c>
      <c r="T464" s="11">
        <f t="shared" si="47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1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42488.598784722228</v>
      </c>
      <c r="T466" s="11">
        <f t="shared" si="47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1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3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41040.917627314811</v>
      </c>
      <c r="T470" s="11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3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1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3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1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3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3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1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41465.250173611108</v>
      </c>
      <c r="T482" s="11">
        <f t="shared" si="47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1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42447.646875000006</v>
      </c>
      <c r="T484" s="11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</v>
      </c>
      <c r="T487" s="11">
        <f t="shared" si="47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3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3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1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3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41113.718576388892</v>
      </c>
      <c r="T492" s="11">
        <f t="shared" si="47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42366.732627314821</v>
      </c>
      <c r="T493" s="11">
        <f t="shared" si="47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3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3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42114.476134259254</v>
      </c>
      <c r="T495" s="11">
        <f t="shared" si="47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1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3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1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1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40247.636006944449</v>
      </c>
      <c r="T502" s="11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1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1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3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13">
        <f t="shared" ref="P515:P578" si="49">IF(E515=0,0,E515/L515)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RIGHT(N515,LEN(N515)-(FIND("/",N515)))</f>
        <v>animation</v>
      </c>
      <c r="S515" s="11">
        <f t="shared" ref="S515:S578" si="52">(((J515/60)/60)/24)+DATE(1970,1,1)+(-6/24)</f>
        <v>42552.403993055559</v>
      </c>
      <c r="T515" s="11">
        <f t="shared" ref="T515:T578" si="53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1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1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3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1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3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1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41218.141446759262</v>
      </c>
      <c r="T521" s="11">
        <f t="shared" si="53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1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1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1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1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1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1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1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1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1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1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42711.295196759253</v>
      </c>
      <c r="T537" s="11">
        <f t="shared" si="53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42179.094988425932</v>
      </c>
      <c r="T538" s="11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1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1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1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3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1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3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1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3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3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3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42692.139062500006</v>
      </c>
      <c r="T564" s="11">
        <f t="shared" si="53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3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42165.535289351858</v>
      </c>
      <c r="T567" s="11">
        <f t="shared" si="53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3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42388.548252314817</v>
      </c>
      <c r="T572" s="11">
        <f t="shared" si="53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3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</v>
      </c>
      <c r="T574" s="11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1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13">
        <f t="shared" ref="P579:P642" si="55">IF(E579=0,0,E579/L579)</f>
        <v>10</v>
      </c>
      <c r="Q579" t="str">
        <f t="shared" ref="Q579:Q642" si="56">LEFT(N579,(FIND("/",N579))-1)</f>
        <v>technology</v>
      </c>
      <c r="R579" t="str">
        <f t="shared" ref="R579:R642" si="57">RIGHT(N579,LEN(N579)-(FIND("/",N579)))</f>
        <v>web</v>
      </c>
      <c r="S579" s="11">
        <f t="shared" ref="S579:S642" si="58">(((J579/60)/60)/24)+DATE(1970,1,1)+(-6/24)</f>
        <v>42450.339143518519</v>
      </c>
      <c r="T579" s="11">
        <f t="shared" ref="T579:T642" si="5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3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3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1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42631.519513888896</v>
      </c>
      <c r="T590" s="11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42082.819884259254</v>
      </c>
      <c r="T597" s="11">
        <f t="shared" si="5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1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1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3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1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3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13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42194.107731481476</v>
      </c>
      <c r="T607" s="11">
        <f t="shared" si="5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3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3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3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42584.781782407401</v>
      </c>
      <c r="T614" s="11">
        <f t="shared" si="5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1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3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3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3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42761.126238425932</v>
      </c>
      <c r="T618" s="11">
        <f t="shared" si="5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3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1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3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3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3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1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3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1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1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3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42507.04932870371</v>
      </c>
      <c r="T635" s="11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3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42683.170312500006</v>
      </c>
      <c r="T642" s="11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13">
        <f t="shared" ref="P643:P706" si="61">IF(E643=0,0,E643/L643)</f>
        <v>151.31746031746033</v>
      </c>
      <c r="Q643" t="str">
        <f t="shared" ref="Q643:Q706" si="62">LEFT(N643,(FIND("/",N643))-1)</f>
        <v>technology</v>
      </c>
      <c r="R643" t="str">
        <f t="shared" ref="R643:R706" si="63">RIGHT(N643,LEN(N643)-(FIND("/",N643)))</f>
        <v>wearables</v>
      </c>
      <c r="S643" s="11">
        <f t="shared" ref="S643:S706" si="64">(((J643/60)/60)/24)+DATE(1970,1,1)+(-6/24)</f>
        <v>42199.32</v>
      </c>
      <c r="T643" s="11">
        <f t="shared" ref="T643:T706" si="65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1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1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1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1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1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1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1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1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1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1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1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1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1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1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1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1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1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1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1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1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1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41838.582152777781</v>
      </c>
      <c r="T668" s="11">
        <f t="shared" si="65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1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1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1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1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1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1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1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42012.518298611118</v>
      </c>
      <c r="T678" s="11">
        <f t="shared" si="65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1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1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1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1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1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3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1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1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1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1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1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1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1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1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41866.681076388886</v>
      </c>
      <c r="T700" s="11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1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1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1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13">
        <f t="shared" ref="P707:P770" si="67">IF(E707=0,0,E707/L707)</f>
        <v>195.4</v>
      </c>
      <c r="Q707" t="str">
        <f t="shared" ref="Q707:Q770" si="68">LEFT(N707,(FIND("/",N707))-1)</f>
        <v>technology</v>
      </c>
      <c r="R707" t="str">
        <f t="shared" ref="R707:R770" si="69">RIGHT(N707,LEN(N707)-(FIND("/",N707)))</f>
        <v>wearables</v>
      </c>
      <c r="S707" s="11">
        <f t="shared" ref="S707:S770" si="70">(((J707/60)/60)/24)+DATE(1970,1,1)+(-6/24)</f>
        <v>42726.241643518515</v>
      </c>
      <c r="T707" s="11">
        <f t="shared" ref="T707:T770" si="71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3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3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42384.430925925932</v>
      </c>
      <c r="T714" s="11">
        <f t="shared" si="71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1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1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41857.604189814818</v>
      </c>
      <c r="T719" s="11">
        <f t="shared" si="71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1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1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1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42184.566539351858</v>
      </c>
      <c r="T725" s="11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1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1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1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1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41246.770243055551</v>
      </c>
      <c r="T729" s="11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1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1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1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1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1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1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1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1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41943.354097222218</v>
      </c>
      <c r="T740" s="11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1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1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1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1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1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1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1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1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1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1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1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1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1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1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1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1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1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1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1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1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3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1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3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41471.196851851848</v>
      </c>
      <c r="T765" s="11">
        <f t="shared" si="71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3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1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3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3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13">
        <f t="shared" ref="P771:P834" si="73">IF(E771=0,0,E771/L771)</f>
        <v>31.846153846153847</v>
      </c>
      <c r="Q771" t="str">
        <f t="shared" ref="Q771:Q834" si="74">LEFT(N771,(FIND("/",N771))-1)</f>
        <v>publishing</v>
      </c>
      <c r="R771" t="str">
        <f t="shared" ref="R771:R834" si="75">RIGHT(N771,LEN(N771)-(FIND("/",N771)))</f>
        <v>fiction</v>
      </c>
      <c r="S771" s="11">
        <f t="shared" ref="S771:S834" si="76">(((J771/60)/60)/24)+DATE(1970,1,1)+(-6/24)</f>
        <v>41604.746458333335</v>
      </c>
      <c r="T771" s="11">
        <f t="shared" ref="T771:T834" si="77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3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41289.749641203707</v>
      </c>
      <c r="T772" s="11">
        <f t="shared" si="77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42100.485937499994</v>
      </c>
      <c r="T775" s="11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1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1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1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1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41402.750856481485</v>
      </c>
      <c r="T783" s="11">
        <f t="shared" si="77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1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1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41303.343923611108</v>
      </c>
      <c r="T787" s="11">
        <f t="shared" si="77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1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1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1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1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41276.936111111114</v>
      </c>
      <c r="T791" s="11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1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1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1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41555.623645833337</v>
      </c>
      <c r="T794" s="11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1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1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1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1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1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1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1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1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1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41122.772268518522</v>
      </c>
      <c r="T804" s="11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1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1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40729.855625000004</v>
      </c>
      <c r="T806" s="11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1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1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1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1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1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1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1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1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1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1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1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1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1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1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1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1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1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1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1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1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1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1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41072.800717592596</v>
      </c>
      <c r="T830" s="11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13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1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13">
        <f t="shared" ref="P835:P898" si="79">IF(E835=0,0,E835/L835)</f>
        <v>148.78048780487805</v>
      </c>
      <c r="Q835" t="str">
        <f t="shared" ref="Q835:Q898" si="80">LEFT(N835,(FIND("/",N835))-1)</f>
        <v>music</v>
      </c>
      <c r="R835" t="str">
        <f t="shared" ref="R835:R898" si="81">RIGHT(N835,LEN(N835)-(FIND("/",N835)))</f>
        <v>rock</v>
      </c>
      <c r="S835" s="11">
        <f t="shared" ref="S835:S898" si="82">(((J835/60)/60)/24)+DATE(1970,1,1)+(-6/24)</f>
        <v>41718.628182870372</v>
      </c>
      <c r="T835" s="11">
        <f t="shared" ref="T835:T898" si="83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13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1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1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1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1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1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1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41923.588692129626</v>
      </c>
      <c r="T843" s="11">
        <f t="shared" si="83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1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41526.342395833337</v>
      </c>
      <c r="T844" s="11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1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1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1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42165.54833333334</v>
      </c>
      <c r="T849" s="11">
        <f t="shared" si="83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1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1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1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1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1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1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42544.875196759262</v>
      </c>
      <c r="T857" s="11">
        <f t="shared" si="83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1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1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1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1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41230.52311342593</v>
      </c>
      <c r="T867" s="11">
        <f t="shared" si="83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1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1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1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41342.595567129632</v>
      </c>
      <c r="T871" s="11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1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41183.917129629634</v>
      </c>
      <c r="T875" s="11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1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3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1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41597.538888888892</v>
      </c>
      <c r="T879" s="11">
        <f t="shared" si="83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1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13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1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13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40981.552615740737</v>
      </c>
      <c r="T886" s="11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1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1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3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1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1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1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42496.731597222228</v>
      </c>
      <c r="T896" s="11">
        <f t="shared" si="83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1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1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42218.622986111113</v>
      </c>
      <c r="T898" s="11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13">
        <f t="shared" ref="P899:P962" si="85">IF(E899=0,0,E899/L899)</f>
        <v>0</v>
      </c>
      <c r="Q899" t="str">
        <f t="shared" ref="Q899:Q962" si="86">LEFT(N899,(FIND("/",N899))-1)</f>
        <v>music</v>
      </c>
      <c r="R899" t="str">
        <f t="shared" ref="R899:R962" si="87">RIGHT(N899,LEN(N899)-(FIND("/",N899)))</f>
        <v>indie rock</v>
      </c>
      <c r="S899" s="11">
        <f t="shared" ref="S899:S962" si="88">(((J899/60)/60)/24)+DATE(1970,1,1)+(-6/24)</f>
        <v>41211.438750000001</v>
      </c>
      <c r="T899" s="11">
        <f t="shared" ref="T899:T962" si="8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1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1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3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3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3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1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3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41116.513275462967</v>
      </c>
      <c r="T916" s="11">
        <f t="shared" si="8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1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3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3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41562.42155092593</v>
      </c>
      <c r="T922" s="11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40846.921018518515</v>
      </c>
      <c r="T923" s="11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1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41288.692928240744</v>
      </c>
      <c r="T926" s="11">
        <f t="shared" si="8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3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3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3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1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1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41710.919085648151</v>
      </c>
      <c r="T935" s="11">
        <f t="shared" si="8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1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3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1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1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42382.593287037031</v>
      </c>
      <c r="T944" s="11">
        <f t="shared" si="8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1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1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42732.622986111113</v>
      </c>
      <c r="T947" s="11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3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1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1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42480.403611111105</v>
      </c>
      <c r="T953" s="11">
        <f t="shared" si="8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1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1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1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1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1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1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1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1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13">
        <f t="shared" ref="P963:P1026" si="91">IF(E963=0,0,E963/L963)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RIGHT(N963,LEN(N963)-(FIND("/",N963)))</f>
        <v>wearables</v>
      </c>
      <c r="S963" s="11">
        <f t="shared" ref="S963:S1026" si="94">(((J963/60)/60)/24)+DATE(1970,1,1)+(-6/24)</f>
        <v>42740.443692129629</v>
      </c>
      <c r="T963" s="11">
        <f t="shared" ref="T963:T1026" si="95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1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1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1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1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1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1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1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1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1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1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1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1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42506.166990740734</v>
      </c>
      <c r="T981" s="11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1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1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42574.417650462965</v>
      </c>
      <c r="T985" s="11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1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1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1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3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1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1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1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1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1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1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1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42748.809722222228</v>
      </c>
      <c r="T1002" s="11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1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1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1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1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42276.374803240738</v>
      </c>
      <c r="T1007" s="11">
        <f t="shared" si="95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1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1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1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1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1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1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1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1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42111.396724537044</v>
      </c>
      <c r="T1024" s="11">
        <f t="shared" si="95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1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13">
        <f t="shared" ref="P1027:P1090" si="97">IF(E1027=0,0,E1027/L1027)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RIGHT(N1027,LEN(N1027)-(FIND("/",N1027)))</f>
        <v>electronic music</v>
      </c>
      <c r="S1027" s="11">
        <f t="shared" ref="S1027:S1090" si="100">(((J1027/60)/60)/24)+DATE(1970,1,1)+(-6/24)</f>
        <v>42049.583761574075</v>
      </c>
      <c r="T1027" s="11">
        <f t="shared" ref="T1027:T1090" si="101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1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1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1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1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1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42688.482407407413</v>
      </c>
      <c r="T1035" s="11">
        <f t="shared" si="101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1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1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1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1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1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1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41830.810092592597</v>
      </c>
      <c r="T1043" s="11">
        <f t="shared" si="101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1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41844.624421296299</v>
      </c>
      <c r="T1047" s="11">
        <f t="shared" si="101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3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41918.568460648145</v>
      </c>
      <c r="T1049" s="11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3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3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3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3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3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3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3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42678.621331018512</v>
      </c>
      <c r="T1059" s="11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3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3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3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1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1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41445.712754629632</v>
      </c>
      <c r="T1068" s="11">
        <f t="shared" si="101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42440.121111111104</v>
      </c>
      <c r="T1070" s="11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1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1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1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1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1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42479.316388888896</v>
      </c>
      <c r="T1081" s="11">
        <f t="shared" si="101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1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1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41101.656111111115</v>
      </c>
      <c r="T1084" s="11">
        <f t="shared" si="101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3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3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41775.463969907411</v>
      </c>
      <c r="T1089" s="11">
        <f t="shared" si="101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1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13">
        <f t="shared" ref="P1091:P1154" si="103">IF(E1091=0,0,E1091/L1091)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RIGHT(N1091,LEN(N1091)-(FIND("/",N1091)))</f>
        <v>video games</v>
      </c>
      <c r="S1091" s="11">
        <f t="shared" ref="S1091:S1154" si="106">(((J1091/60)/60)/24)+DATE(1970,1,1)+(-6/24)</f>
        <v>42150.939525462964</v>
      </c>
      <c r="T1091" s="11">
        <f t="shared" ref="T1091:T1154" si="107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1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1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40795.463344907403</v>
      </c>
      <c r="T1096" s="11">
        <f t="shared" si="107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1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1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1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1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1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1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1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3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1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1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42346.953587962969</v>
      </c>
      <c r="T1113" s="11">
        <f t="shared" si="107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1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1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41009.597314814811</v>
      </c>
      <c r="T1118" s="11">
        <f t="shared" si="107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1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1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3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3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1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1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3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42535.077476851846</v>
      </c>
      <c r="T1128" s="11">
        <f t="shared" si="107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1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1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1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42558.739513888882</v>
      </c>
      <c r="T1137" s="11">
        <f t="shared" si="107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42327.421631944439</v>
      </c>
      <c r="T1138" s="11">
        <f t="shared" si="107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1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41975.097523148142</v>
      </c>
      <c r="T1141" s="11">
        <f t="shared" si="107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3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3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42021.756099537044</v>
      </c>
      <c r="T1144" s="11">
        <f t="shared" si="107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3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41854.497592592597</v>
      </c>
      <c r="T1147" s="11">
        <f t="shared" si="107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1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3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1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42223.852581018517</v>
      </c>
      <c r="T1153" s="11">
        <f t="shared" si="107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1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13">
        <f t="shared" ref="P1155:P1218" si="109">IF(E1155=0,0,E1155/L1155)</f>
        <v>50</v>
      </c>
      <c r="Q1155" t="str">
        <f t="shared" ref="Q1155:Q1218" si="110">LEFT(N1155,(FIND("/",N1155))-1)</f>
        <v>food</v>
      </c>
      <c r="R1155" t="str">
        <f t="shared" ref="R1155:R1218" si="111">RIGHT(N1155,LEN(N1155)-(FIND("/",N1155)))</f>
        <v>food trucks</v>
      </c>
      <c r="S1155" s="11">
        <f t="shared" ref="S1155:S1218" si="112">(((J1155/60)/60)/24)+DATE(1970,1,1)+(-6/24)</f>
        <v>42143.464178240742</v>
      </c>
      <c r="T1155" s="11">
        <f t="shared" ref="T1155:T1218" si="113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1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3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1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1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3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1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3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3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41791.964467592588</v>
      </c>
      <c r="T1167" s="11">
        <f t="shared" si="113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1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1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1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3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41841.432314814818</v>
      </c>
      <c r="T1174" s="11">
        <f t="shared" si="113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1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3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1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1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1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1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1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1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1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1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1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1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42409.526076388895</v>
      </c>
      <c r="T1195" s="11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1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1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1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1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42152.038819444439</v>
      </c>
      <c r="T1204" s="11">
        <f t="shared" si="113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1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1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1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1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42772.526076388895</v>
      </c>
      <c r="T1208" s="11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1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1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1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1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1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1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1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13">
        <f t="shared" ref="P1219:P1282" si="115">IF(E1219=0,0,E1219/L1219)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RIGHT(N1219,LEN(N1219)-(FIND("/",N1219)))</f>
        <v>photobooks</v>
      </c>
      <c r="S1219" s="11">
        <f t="shared" ref="S1219:S1282" si="118">(((J1219/60)/60)/24)+DATE(1970,1,1)+(-6/24)</f>
        <v>42535.559490740736</v>
      </c>
      <c r="T1219" s="11">
        <f t="shared" ref="T1219:T1282" si="11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1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1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42633.211956018517</v>
      </c>
      <c r="T1221" s="11">
        <f t="shared" si="11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1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1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1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1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1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3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1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3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41506.598032407412</v>
      </c>
      <c r="T1234" s="11">
        <f t="shared" si="11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1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3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3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3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1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3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1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1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1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41355.575497685182</v>
      </c>
      <c r="T1246" s="11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1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41774.349930555552</v>
      </c>
      <c r="T1247" s="11">
        <f t="shared" si="11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1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1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1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41067.49086805556</v>
      </c>
      <c r="T1251" s="11">
        <f t="shared" si="11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1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1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1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1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1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1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1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40921.669340277782</v>
      </c>
      <c r="T1258" s="11">
        <f t="shared" si="11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1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1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1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1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1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1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1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1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1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1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1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1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42445.573055555549</v>
      </c>
      <c r="T1271" s="11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1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40933.606967592597</v>
      </c>
      <c r="T1272" s="11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1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1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1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1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1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1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1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1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1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1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13">
        <f t="shared" ref="P1283:P1346" si="121">IF(E1283=0,0,E1283/L1283)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RIGHT(N1283,LEN(N1283)-(FIND("/",N1283)))</f>
        <v>rock</v>
      </c>
      <c r="S1283" s="11">
        <f t="shared" ref="S1283:S1346" si="124">(((J1283/60)/60)/24)+DATE(1970,1,1)+(-6/24)</f>
        <v>41463.493472222224</v>
      </c>
      <c r="T1283" s="11">
        <f t="shared" ref="T1283:T1346" si="125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1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41586.225173611114</v>
      </c>
      <c r="T1284" s="11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1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1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1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1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1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42708.884780092587</v>
      </c>
      <c r="T1291" s="11">
        <f t="shared" si="125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1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1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1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1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1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1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1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1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1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42458.430925925932</v>
      </c>
      <c r="T1300" s="11">
        <f t="shared" si="125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1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1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1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1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1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1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1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42387.253229166665</v>
      </c>
      <c r="T1309" s="11">
        <f t="shared" si="125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1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1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1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1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1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1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42393.711909722217</v>
      </c>
      <c r="T1318" s="11">
        <f t="shared" si="125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1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1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1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1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1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1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1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1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41974.541990740734</v>
      </c>
      <c r="T1328" s="11">
        <f t="shared" si="125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1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1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1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3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3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1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1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1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1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1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3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1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42172.566423611104</v>
      </c>
      <c r="T1344" s="11">
        <f t="shared" si="125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1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1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13">
        <f t="shared" ref="P1347:P1410" si="127">IF(E1347=0,0,E1347/L1347)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RIGHT(N1347,LEN(N1347)-(FIND("/",N1347)))</f>
        <v>nonfiction</v>
      </c>
      <c r="S1347" s="11">
        <f t="shared" ref="S1347:S1410" si="130">(((J1347/60)/60)/24)+DATE(1970,1,1)+(-6/24)</f>
        <v>41799.564340277779</v>
      </c>
      <c r="T1347" s="11">
        <f t="shared" ref="T1347:T1410" si="131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1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1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1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41963.256168981476</v>
      </c>
      <c r="T1350" s="11">
        <f t="shared" si="131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1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1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1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1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1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1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1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1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41429.788888888892</v>
      </c>
      <c r="T1358" s="11">
        <f t="shared" si="131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1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1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1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1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1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1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41951.445671296293</v>
      </c>
      <c r="T1366" s="11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1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1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1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1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1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1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1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1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1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1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1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1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42568.509374999994</v>
      </c>
      <c r="T1380" s="11">
        <f t="shared" si="131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1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42130.241620370376</v>
      </c>
      <c r="T1381" s="11">
        <f t="shared" si="131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1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1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1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1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1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1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1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1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1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42087.553310185183</v>
      </c>
      <c r="T1392" s="11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1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1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1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1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1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1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1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1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1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1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1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1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1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1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13">
        <f t="shared" ref="P1411:P1474" si="133">IF(E1411=0,0,E1411/L1411)</f>
        <v>0</v>
      </c>
      <c r="Q1411" t="str">
        <f t="shared" ref="Q1411:Q1474" si="134">LEFT(N1411,(FIND("/",N1411))-1)</f>
        <v>publishing</v>
      </c>
      <c r="R1411" t="str">
        <f t="shared" ref="R1411:R1474" si="135">RIGHT(N1411,LEN(N1411)-(FIND("/",N1411)))</f>
        <v>translations</v>
      </c>
      <c r="S1411" s="11">
        <f t="shared" ref="S1411:S1474" si="136">(((J1411/60)/60)/24)+DATE(1970,1,1)+(-6/24)</f>
        <v>41944.883506944447</v>
      </c>
      <c r="T1411" s="11">
        <f t="shared" ref="T1411:T1474" si="137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1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1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3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1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3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3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3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42073.810671296291</v>
      </c>
      <c r="T1431" s="11">
        <f t="shared" si="137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41961.563518518517</v>
      </c>
      <c r="T1432" s="11">
        <f t="shared" si="137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1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3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1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1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42040.579872685179</v>
      </c>
      <c r="T1441" s="11">
        <f t="shared" si="137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1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3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3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3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3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3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3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3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3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3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1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3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3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3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3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1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1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1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1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1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1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40645.764456018522</v>
      </c>
      <c r="T1470" s="11">
        <f t="shared" si="137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1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1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1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1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13">
        <f t="shared" ref="P1475:P1538" si="139">IF(E1475=0,0,E1475/L1475)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RIGHT(N1475,LEN(N1475)-(FIND("/",N1475)))</f>
        <v>radio &amp; podcasts</v>
      </c>
      <c r="S1475" s="11">
        <f t="shared" ref="S1475:S1538" si="142">(((J1475/60)/60)/24)+DATE(1970,1,1)+(-6/24)</f>
        <v>40939.729618055557</v>
      </c>
      <c r="T1475" s="11">
        <f t="shared" ref="T1475:T1538" si="143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1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41500.477916666663</v>
      </c>
      <c r="T1476" s="11">
        <f t="shared" si="143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1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1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1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1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1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1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41136.60805555556</v>
      </c>
      <c r="T1484" s="11">
        <f t="shared" si="143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3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3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3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1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3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41411.616608796299</v>
      </c>
      <c r="T1495" s="11">
        <f t="shared" si="143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1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3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3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1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1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1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1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1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1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1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1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40254.200335648151</v>
      </c>
      <c r="T1509" s="11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1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1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1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41809.135162037033</v>
      </c>
      <c r="T1512" s="11">
        <f t="shared" si="143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1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1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1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1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1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1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1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1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1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1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1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1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1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1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1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1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1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1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1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42275.517303240747</v>
      </c>
      <c r="T1532" s="11">
        <f t="shared" si="143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1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1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1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1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42221.42432870371</v>
      </c>
      <c r="T1536" s="11">
        <f t="shared" si="143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1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1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13">
        <f t="shared" ref="P1539:P1602" si="145">IF(E1539=0,0,E1539/L1539)</f>
        <v>96.375</v>
      </c>
      <c r="Q1539" t="str">
        <f t="shared" ref="Q1539:Q1602" si="146">LEFT(N1539,(FIND("/",N1539))-1)</f>
        <v>photography</v>
      </c>
      <c r="R1539" t="str">
        <f t="shared" ref="R1539:R1602" si="147">RIGHT(N1539,LEN(N1539)-(FIND("/",N1539)))</f>
        <v>photobooks</v>
      </c>
      <c r="S1539" s="11">
        <f t="shared" ref="S1539:S1602" si="148">(((J1539/60)/60)/24)+DATE(1970,1,1)+(-6/24)</f>
        <v>42552.065127314811</v>
      </c>
      <c r="T1539" s="11">
        <f t="shared" ref="T1539:T1602" si="14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1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1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42705.669201388882</v>
      </c>
      <c r="T1541" s="11">
        <f t="shared" si="14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1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3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1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3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42286.63217592593</v>
      </c>
      <c r="T1550" s="11">
        <f t="shared" si="14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1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1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1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3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3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3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1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1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</v>
      </c>
      <c r="T1561" s="11">
        <f t="shared" si="14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3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1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1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41671.686863425923</v>
      </c>
      <c r="T1569" s="11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3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1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42144.519479166673</v>
      </c>
      <c r="T1573" s="11">
        <f t="shared" si="14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1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1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1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1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41799.274259259262</v>
      </c>
      <c r="T1577" s="11">
        <f t="shared" si="14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41054.597777777781</v>
      </c>
      <c r="T1579" s="11">
        <f t="shared" si="14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3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40989.800069444449</v>
      </c>
      <c r="T1582" s="11">
        <f t="shared" si="14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3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1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3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42068.854421296302</v>
      </c>
      <c r="T1588" s="11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3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3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1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3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42445.462754629625</v>
      </c>
      <c r="T1596" s="11">
        <f t="shared" si="14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3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3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1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41790.807314814818</v>
      </c>
      <c r="T1602" s="11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13">
        <f t="shared" ref="P1603:P1666" si="151">IF(E1603=0,0,E1603/L1603)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RIGHT(N1603,LEN(N1603)-(FIND("/",N1603)))</f>
        <v>rock</v>
      </c>
      <c r="S1603" s="11">
        <f t="shared" ref="S1603:S1666" si="154">(((J1603/60)/60)/24)+DATE(1970,1,1)+(-6/24)</f>
        <v>40637.842974537038</v>
      </c>
      <c r="T1603" s="11">
        <f t="shared" ref="T1603:T1666" si="155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1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1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1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1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1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1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1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1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1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1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41794.731122685182</v>
      </c>
      <c r="T1616" s="11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1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1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1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1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1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41875.93618055556</v>
      </c>
      <c r="T1621" s="11">
        <f t="shared" si="155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1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1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1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</v>
      </c>
      <c r="T1624" s="11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1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1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1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41579.597997685189</v>
      </c>
      <c r="T1628" s="11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1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13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1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1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1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1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40750.090902777774</v>
      </c>
      <c r="T1634" s="11">
        <f t="shared" si="155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1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13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1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1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1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1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1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1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1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13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41521.367361111108</v>
      </c>
      <c r="T1647" s="11">
        <f t="shared" si="155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1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1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1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1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13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1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1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1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1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1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1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1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1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1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1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1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1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40939.511782407404</v>
      </c>
      <c r="T1666" s="11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13">
        <f t="shared" ref="P1667:P1730" si="157">IF(E1667=0,0,E1667/L1667)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RIGHT(N1667,LEN(N1667)-(FIND("/",N1667)))</f>
        <v>pop</v>
      </c>
      <c r="S1667" s="11">
        <f t="shared" ref="S1667:S1730" si="160">(((J1667/60)/60)/24)+DATE(1970,1,1)+(-6/24)</f>
        <v>40564.399456018517</v>
      </c>
      <c r="T1667" s="11">
        <f t="shared" ref="T1667:T1730" si="161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1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1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1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</v>
      </c>
      <c r="T1670" s="11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1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40313.680543981485</v>
      </c>
      <c r="T1672" s="11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1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1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1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1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1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1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40973.47623842593</v>
      </c>
      <c r="T1678" s="11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1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1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1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3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1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1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1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1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1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1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42795.451481481476</v>
      </c>
      <c r="T1693" s="11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1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13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13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1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3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1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42804.782962962956</v>
      </c>
      <c r="T1699" s="11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3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13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1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1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13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13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42187.031678240746</v>
      </c>
      <c r="T1705" s="11">
        <f t="shared" si="161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1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3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3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1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3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13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</v>
      </c>
      <c r="T1711" s="11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13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</v>
      </c>
      <c r="T1712" s="11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3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13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1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13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13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1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</v>
      </c>
      <c r="T1719" s="11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13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1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13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13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1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13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1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13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13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42044.677974537044</v>
      </c>
      <c r="T1729" s="11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1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13">
        <f t="shared" ref="P1731:P1794" si="163">IF(E1731=0,0,E1731/L1731)</f>
        <v>0</v>
      </c>
      <c r="Q1731" t="str">
        <f t="shared" ref="Q1731:Q1794" si="164">LEFT(N1731,(FIND("/",N1731))-1)</f>
        <v>music</v>
      </c>
      <c r="R1731" t="str">
        <f t="shared" ref="R1731:R1794" si="165">RIGHT(N1731,LEN(N1731)-(FIND("/",N1731)))</f>
        <v>faith</v>
      </c>
      <c r="S1731" s="11">
        <f t="shared" ref="S1731:S1794" si="166">(((J1731/60)/60)/24)+DATE(1970,1,1)+(-6/24)</f>
        <v>42470.802152777775</v>
      </c>
      <c r="T1731" s="11">
        <f t="shared" ref="T1731:T1794" si="167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3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42271.837766203709</v>
      </c>
      <c r="T1732" s="11">
        <f t="shared" si="167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3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3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13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13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42559.564178240747</v>
      </c>
      <c r="T1737" s="11">
        <f t="shared" si="167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13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1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42175.698981481488</v>
      </c>
      <c r="T1739" s="11">
        <f t="shared" si="167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13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13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3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42171.567384259266</v>
      </c>
      <c r="T1742" s="11">
        <f t="shared" si="167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1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1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42710.626967592587</v>
      </c>
      <c r="T1744" s="11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1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1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1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1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1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42292.185532407413</v>
      </c>
      <c r="T1749" s="11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1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1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1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1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1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1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1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1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1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1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1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1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1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1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1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1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1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1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3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1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1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1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1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1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41905.729629629634</v>
      </c>
      <c r="T1773" s="11">
        <f t="shared" si="167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1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1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1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1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41891.726388888892</v>
      </c>
      <c r="T1777" s="11">
        <f t="shared" si="167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1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1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1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1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1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42493.350810185191</v>
      </c>
      <c r="T1782" s="11">
        <f t="shared" si="167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1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1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1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1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1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1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1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1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1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1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42010.424513888895</v>
      </c>
      <c r="T1792" s="11">
        <f t="shared" si="167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1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1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13">
        <f t="shared" ref="P1795:P1858" si="169">IF(E1795=0,0,E1795/L1795)</f>
        <v>20</v>
      </c>
      <c r="Q1795" t="str">
        <f t="shared" ref="Q1795:Q1858" si="170">LEFT(N1795,(FIND("/",N1795))-1)</f>
        <v>photography</v>
      </c>
      <c r="R1795" t="str">
        <f t="shared" ref="R1795:R1858" si="171">RIGHT(N1795,LEN(N1795)-(FIND("/",N1795)))</f>
        <v>photobooks</v>
      </c>
      <c r="S1795" s="11">
        <f t="shared" ref="S1795:S1858" si="172">(((J1795/60)/60)/24)+DATE(1970,1,1)+(-6/24)</f>
        <v>41940.64166666667</v>
      </c>
      <c r="T1795" s="11">
        <f t="shared" ref="T1795:T1858" si="173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13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13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13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1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13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13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13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1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13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13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42017.821550925932</v>
      </c>
      <c r="T1805" s="11">
        <f t="shared" si="173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13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13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13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13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13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13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1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13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3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13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3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42172.656678240746</v>
      </c>
      <c r="T1817" s="11">
        <f t="shared" si="173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13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1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3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1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13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42064.834375000006</v>
      </c>
      <c r="T1822" s="11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1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13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41634.547013888885</v>
      </c>
      <c r="T1824" s="11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13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13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41626.666284722225</v>
      </c>
      <c r="T1826" s="11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13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13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13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13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13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13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1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13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13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13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13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13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13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13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13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13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1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13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13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13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13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13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13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13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13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13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1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13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13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13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13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13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13">
        <f t="shared" ref="P1859:P1922" si="175">IF(E1859=0,0,E1859/L1859)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RIGHT(N1859,LEN(N1859)-(FIND("/",N1859)))</f>
        <v>rock</v>
      </c>
      <c r="S1859" s="11">
        <f t="shared" ref="S1859:S1922" si="178">(((J1859/60)/60)/24)+DATE(1970,1,1)+(-6/24)</f>
        <v>41864.51866898148</v>
      </c>
      <c r="T1859" s="11">
        <f t="shared" ref="T1859:T1922" si="17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13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13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13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41655.459305555552</v>
      </c>
      <c r="T1862" s="11">
        <f t="shared" si="17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13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42755.242754629624</v>
      </c>
      <c r="T1864" s="11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1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13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1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1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1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13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3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13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1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13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1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1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1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3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41776.034780092588</v>
      </c>
      <c r="T1878" s="11">
        <f t="shared" si="17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3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3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1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13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1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13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13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13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13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13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13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13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13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13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1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13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13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1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40920.654895833337</v>
      </c>
      <c r="T1896" s="11">
        <f t="shared" si="17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13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13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13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41680.333402777782</v>
      </c>
      <c r="T1899" s="11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13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13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13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1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1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13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1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1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13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1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1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13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13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13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1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1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1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1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13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13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13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42113.625567129624</v>
      </c>
      <c r="T1921" s="11">
        <f t="shared" si="17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13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13">
        <f t="shared" ref="P1923:P1986" si="181">IF(E1923=0,0,E1923/L1923)</f>
        <v>54</v>
      </c>
      <c r="Q1923" t="str">
        <f t="shared" ref="Q1923:Q1986" si="182">LEFT(N1923,(FIND("/",N1923))-1)</f>
        <v>music</v>
      </c>
      <c r="R1923" t="str">
        <f t="shared" ref="R1923:R1986" si="183">RIGHT(N1923,LEN(N1923)-(FIND("/",N1923)))</f>
        <v>indie rock</v>
      </c>
      <c r="S1923" s="11">
        <f t="shared" ref="S1923:S1986" si="184">(((J1923/60)/60)/24)+DATE(1970,1,1)+(-6/24)</f>
        <v>41073.971562500003</v>
      </c>
      <c r="T1923" s="11">
        <f t="shared" ref="T1923:T1986" si="185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13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13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1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13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13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13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13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41371.398078703707</v>
      </c>
      <c r="T1930" s="11">
        <f t="shared" si="185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1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13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1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13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40911.559872685182</v>
      </c>
      <c r="T1934" s="11">
        <f t="shared" si="185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13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13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1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41773.682534722226</v>
      </c>
      <c r="T1937" s="11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13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13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13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13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13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1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13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13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13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13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42157.001828703709</v>
      </c>
      <c r="T1947" s="11">
        <f t="shared" si="185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13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41688.900011574071</v>
      </c>
      <c r="T1948" s="11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13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13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13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41800.173043981478</v>
      </c>
      <c r="T1951" s="11">
        <f t="shared" si="185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13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1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13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13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13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13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13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13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41178.848530092589</v>
      </c>
      <c r="T1959" s="11">
        <f t="shared" si="185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13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13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41871.595601851855</v>
      </c>
      <c r="T1961" s="11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13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1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13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1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13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13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13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13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13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13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13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1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13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13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13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13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13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13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13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13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13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1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3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13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13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13">
        <f t="shared" ref="P1987:P2050" si="187">IF(E1987=0,0,E1987/L1987)</f>
        <v>12.75</v>
      </c>
      <c r="Q1987" t="str">
        <f t="shared" ref="Q1987:Q2050" si="188">LEFT(N1987,(FIND("/",N1987))-1)</f>
        <v>photography</v>
      </c>
      <c r="R1987" t="str">
        <f t="shared" ref="R1987:R2050" si="189">RIGHT(N1987,LEN(N1987)-(FIND("/",N1987)))</f>
        <v>people</v>
      </c>
      <c r="S1987" s="11">
        <f t="shared" ref="S1987:S2050" si="190">(((J1987/60)/60)/24)+DATE(1970,1,1)+(-6/24)</f>
        <v>42555.448738425926</v>
      </c>
      <c r="T1987" s="11">
        <f t="shared" ref="T1987:T2050" si="191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1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42413.183831018512</v>
      </c>
      <c r="T1988" s="11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13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1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1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1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1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1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3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42329.33839120371</v>
      </c>
      <c r="T1995" s="11">
        <f t="shared" si="191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3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1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3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3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13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13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1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1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13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13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13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13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13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13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13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13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13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13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13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13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13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13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</v>
      </c>
      <c r="T2018" s="11">
        <f t="shared" si="191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13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13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13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13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41736.847499999996</v>
      </c>
      <c r="T2022" s="11">
        <f t="shared" si="191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1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13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13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13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13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13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13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42048.563877314817</v>
      </c>
      <c r="T2029" s="11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13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13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13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1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13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13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13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13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13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41738.614803240744</v>
      </c>
      <c r="T2038" s="11">
        <f t="shared" si="191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13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13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13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13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41578.677118055559</v>
      </c>
      <c r="T2042" s="11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1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13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13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13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13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41068.838506944441</v>
      </c>
      <c r="T2047" s="11">
        <f t="shared" si="191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13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13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13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13">
        <f t="shared" ref="P2051:P2114" si="193">IF(E2051=0,0,E2051/L2051)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RIGHT(N2051,LEN(N2051)-(FIND("/",N2051)))</f>
        <v>hardware</v>
      </c>
      <c r="S2051" s="11">
        <f t="shared" ref="S2051:S2114" si="196">(((J2051/60)/60)/24)+DATE(1970,1,1)+(-6/24)</f>
        <v>41575.277349537035</v>
      </c>
      <c r="T2051" s="11">
        <f t="shared" ref="T2051:T2114" si="197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13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1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13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13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13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13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13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13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13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13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13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1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13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13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13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13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13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1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13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13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13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1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13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1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1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13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13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13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13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13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1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1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41003.906886574077</v>
      </c>
      <c r="T2083" s="11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13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13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13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13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13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1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13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40395.464722222219</v>
      </c>
      <c r="T2090" s="11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13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13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41299.131423611114</v>
      </c>
      <c r="T2092" s="11">
        <f t="shared" si="197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1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40555.072662037033</v>
      </c>
      <c r="T2093" s="11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13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13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13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13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40758.483483796292</v>
      </c>
      <c r="T2097" s="11">
        <f t="shared" si="197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13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13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</v>
      </c>
      <c r="T2099" s="11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13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13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13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1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13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13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13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13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13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13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13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13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13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13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13">
        <f t="shared" ref="P2115:P2178" si="199">IF(E2115=0,0,E2115/L2115)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RIGHT(N2115,LEN(N2115)-(FIND("/",N2115)))</f>
        <v>indie rock</v>
      </c>
      <c r="S2115" s="11">
        <f t="shared" ref="S2115:S2178" si="202">(((J2115/60)/60)/24)+DATE(1970,1,1)+(-6/24)</f>
        <v>41870.61546296296</v>
      </c>
      <c r="T2115" s="11">
        <f t="shared" ref="T2115:T2178" si="203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13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13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13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13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13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13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13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1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13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1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1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40463.778182870366</v>
      </c>
      <c r="T2126" s="11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13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13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13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</v>
      </c>
      <c r="T2129" s="11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1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13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1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1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13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13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13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13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41156.713344907403</v>
      </c>
      <c r="T2137" s="11">
        <f t="shared" si="203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13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13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13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13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13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13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1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13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13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13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13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13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3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1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1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42520.597384259265</v>
      </c>
      <c r="T2153" s="11">
        <f t="shared" si="203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1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1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13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1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13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13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13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1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40710.481180555551</v>
      </c>
      <c r="T2161" s="11">
        <f t="shared" si="203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13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1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42240.602534722217</v>
      </c>
      <c r="T2163" s="11">
        <f t="shared" si="203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13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13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13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13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13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13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13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13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13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1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13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42082.330092592587</v>
      </c>
      <c r="T2174" s="11">
        <f t="shared" si="203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13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13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13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13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13">
        <f t="shared" ref="P2179:P2242" si="205">IF(E2179=0,0,E2179/L2179)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RIGHT(N2179,LEN(N2179)-(FIND("/",N2179)))</f>
        <v>rock</v>
      </c>
      <c r="S2179" s="11">
        <f t="shared" ref="S2179:S2242" si="208">(((J2179/60)/60)/24)+DATE(1970,1,1)+(-6/24)</f>
        <v>42502.000775462962</v>
      </c>
      <c r="T2179" s="11">
        <f t="shared" ref="T2179:T2242" si="20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13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13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13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1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13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13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42745.115474537044</v>
      </c>
      <c r="T2185" s="11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13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13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41319.099988425929</v>
      </c>
      <c r="T2187" s="11">
        <f t="shared" si="20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13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13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13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13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13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1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13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13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13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13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13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13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13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13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13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1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41276.596817129634</v>
      </c>
      <c r="T2203" s="11">
        <f t="shared" si="20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13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1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13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13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</v>
      </c>
      <c r="T2207" s="11">
        <f t="shared" si="20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13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13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13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13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13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13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1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13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13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13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42194.501678240747</v>
      </c>
      <c r="T2218" s="11">
        <f t="shared" si="20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13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13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13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13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1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1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1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13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13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13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13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13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13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13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1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13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13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42331.128923611104</v>
      </c>
      <c r="T2235" s="11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13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13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13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13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13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13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13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13">
        <f t="shared" ref="P2243:P2306" si="211">IF(E2243=0,0,E2243/L2243)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RIGHT(N2243,LEN(N2243)-(FIND("/",N2243)))</f>
        <v>tabletop games</v>
      </c>
      <c r="S2243" s="11">
        <f t="shared" ref="S2243:S2306" si="214">(((J2243/60)/60)/24)+DATE(1970,1,1)+(-6/24)</f>
        <v>42766.577546296292</v>
      </c>
      <c r="T2243" s="11">
        <f t="shared" ref="T2243:T2306" si="215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13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13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13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13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41660.458530092597</v>
      </c>
      <c r="T2247" s="11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13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13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13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13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41336.453298611108</v>
      </c>
      <c r="T2251" s="11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13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1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13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13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13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13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1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13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13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13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13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1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13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13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13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13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13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13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13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42775.832349537035</v>
      </c>
      <c r="T2270" s="11">
        <f t="shared" si="215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13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13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1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13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42315.449490740735</v>
      </c>
      <c r="T2274" s="11">
        <f t="shared" si="215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13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13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13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41965.366655092599</v>
      </c>
      <c r="T2277" s="11">
        <f t="shared" si="215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13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13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13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42338.459108796291</v>
      </c>
      <c r="T2280" s="11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13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42020.556701388887</v>
      </c>
      <c r="T2281" s="11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13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1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13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13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13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13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41058.935682870368</v>
      </c>
      <c r="T2287" s="11">
        <f t="shared" si="215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13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13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13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13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13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1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13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13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13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13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13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13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13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13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13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1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13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13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13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13">
        <f t="shared" ref="P2307:P2370" si="217">IF(E2307=0,0,E2307/L2307)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RIGHT(N2307,LEN(N2307)-(FIND("/",N2307)))</f>
        <v>indie rock</v>
      </c>
      <c r="S2307" s="11">
        <f t="shared" ref="S2307:S2370" si="220">(((J2307/60)/60)/24)+DATE(1970,1,1)+(-6/24)</f>
        <v>41834.445277777777</v>
      </c>
      <c r="T2307" s="11">
        <f t="shared" ref="T2307:T2370" si="221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13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13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41004.552465277775</v>
      </c>
      <c r="T2309" s="11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13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13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13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13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13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13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13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13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40079.475115740745</v>
      </c>
      <c r="T2318" s="11">
        <f t="shared" si="221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13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13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13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13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1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1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42804.645474537043</v>
      </c>
      <c r="T2324" s="11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13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42807.505173611105</v>
      </c>
      <c r="T2325" s="11">
        <f t="shared" si="221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13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13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1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13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41842.667129629634</v>
      </c>
      <c r="T2329" s="11">
        <f t="shared" si="221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13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42139.531678240746</v>
      </c>
      <c r="T2330" s="11">
        <f t="shared" si="221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1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13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1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13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13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13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13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13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13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13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41789.646805555552</v>
      </c>
      <c r="T2340" s="11">
        <f t="shared" si="221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13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13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3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13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13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3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13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13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42577.357361111113</v>
      </c>
      <c r="T2349" s="11">
        <f t="shared" si="221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13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3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3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1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3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3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13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13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42096.668240740735</v>
      </c>
      <c r="T2357" s="11">
        <f t="shared" si="221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3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3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42264.370115740734</v>
      </c>
      <c r="T2359" s="11">
        <f t="shared" si="221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3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13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13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13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3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3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3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13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13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13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42063.471817129626</v>
      </c>
      <c r="T2370" s="11">
        <f t="shared" si="221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13">
        <f t="shared" ref="P2371:P2434" si="223">IF(E2371=0,0,E2371/L2371)</f>
        <v>0</v>
      </c>
      <c r="Q2371" t="str">
        <f t="shared" ref="Q2371:Q2434" si="224">LEFT(N2371,(FIND("/",N2371))-1)</f>
        <v>technology</v>
      </c>
      <c r="R2371" t="str">
        <f t="shared" ref="R2371:R2434" si="225">RIGHT(N2371,LEN(N2371)-(FIND("/",N2371)))</f>
        <v>web</v>
      </c>
      <c r="S2371" s="11">
        <f t="shared" ref="S2371:S2434" si="226">(((J2371/60)/60)/24)+DATE(1970,1,1)+(-6/24)</f>
        <v>42380.562627314815</v>
      </c>
      <c r="T2371" s="11">
        <f t="shared" ref="T2371:T2434" si="227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13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13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13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42215.412314814821</v>
      </c>
      <c r="T2375" s="11">
        <f t="shared" si="227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13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42017.593287037031</v>
      </c>
      <c r="T2376" s="11">
        <f t="shared" si="227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3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13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3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3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3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13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1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13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13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13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13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3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13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13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13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3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1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3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13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13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3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13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3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3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3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3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1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13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13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42399.632615740738</v>
      </c>
      <c r="T2405" s="11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3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1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13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13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13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13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3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3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13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13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13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13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3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13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3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41993.488298611104</v>
      </c>
      <c r="T2421" s="11">
        <f t="shared" si="227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13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1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13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13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13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13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3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42163.920046296291</v>
      </c>
      <c r="T2428" s="11">
        <f t="shared" si="227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13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42412.068668981476</v>
      </c>
      <c r="T2429" s="11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13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1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1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1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13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13">
        <f t="shared" ref="P2435:P2498" si="229">IF(E2435=0,0,E2435/L2435)</f>
        <v>0</v>
      </c>
      <c r="Q2435" t="str">
        <f t="shared" ref="Q2435:Q2498" si="230">LEFT(N2435,(FIND("/",N2435))-1)</f>
        <v>food</v>
      </c>
      <c r="R2435" t="str">
        <f t="shared" ref="R2435:R2498" si="231">RIGHT(N2435,LEN(N2435)-(FIND("/",N2435)))</f>
        <v>food trucks</v>
      </c>
      <c r="S2435" s="11">
        <f t="shared" ref="S2435:S2498" si="232">(((J2435/60)/60)/24)+DATE(1970,1,1)+(-6/24)</f>
        <v>42397.64980324074</v>
      </c>
      <c r="T2435" s="11">
        <f t="shared" ref="T2435:T2498" si="233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13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</v>
      </c>
      <c r="T2436" s="11">
        <f t="shared" si="233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1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42252.027615740735</v>
      </c>
      <c r="T2437" s="11">
        <f t="shared" si="233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1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3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13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3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13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42383.649456018517</v>
      </c>
      <c r="T2442" s="11">
        <f t="shared" si="233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1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13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42052.416990740734</v>
      </c>
      <c r="T2444" s="11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13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13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13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13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13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13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13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13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1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1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13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13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42769.951481481476</v>
      </c>
      <c r="T2456" s="11">
        <f t="shared" si="233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13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13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13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13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13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13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1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13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13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13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13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13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13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13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41173.904178240737</v>
      </c>
      <c r="T2470" s="11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13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13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1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13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13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13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13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40310.037673611114</v>
      </c>
      <c r="T2477" s="11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13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13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13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13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1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1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1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13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13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13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13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13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13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1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13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41022.977731481478</v>
      </c>
      <c r="T2492" s="11">
        <f t="shared" si="233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1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13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13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13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41022.395185185182</v>
      </c>
      <c r="T2496" s="11">
        <f t="shared" si="233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13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1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41327.746435185189</v>
      </c>
      <c r="T2498" s="11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13">
        <f t="shared" ref="P2499:P2562" si="235">IF(E2499=0,0,E2499/L2499)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RIGHT(N2499,LEN(N2499)-(FIND("/",N2499)))</f>
        <v>indie rock</v>
      </c>
      <c r="S2499" s="11">
        <f t="shared" ref="S2499:S2562" si="238">(((J2499/60)/60)/24)+DATE(1970,1,1)+(-6/24)</f>
        <v>40730.628912037035</v>
      </c>
      <c r="T2499" s="11">
        <f t="shared" ref="T2499:T2562" si="23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1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13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41226.398576388885</v>
      </c>
      <c r="T2501" s="11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13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41053.522858796299</v>
      </c>
      <c r="T2502" s="11">
        <f t="shared" si="23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1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42244.526666666665</v>
      </c>
      <c r="T2503" s="11">
        <f t="shared" si="23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1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3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3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3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13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3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3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13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1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42078.747361111105</v>
      </c>
      <c r="T2512" s="11">
        <f t="shared" si="23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3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3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1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1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3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13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3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1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3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42612.350520833337</v>
      </c>
      <c r="T2522" s="11">
        <f t="shared" si="23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1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13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13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13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13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41058.594571759262</v>
      </c>
      <c r="T2527" s="11">
        <f t="shared" si="23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13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13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13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13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13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1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13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13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1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40127.450370370374</v>
      </c>
      <c r="T2536" s="11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13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1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1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13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13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13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1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41483.199282407404</v>
      </c>
      <c r="T2543" s="11">
        <f t="shared" si="23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13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13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13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13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</v>
      </c>
      <c r="T2547" s="11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13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41524.608553240738</v>
      </c>
      <c r="T2548" s="11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13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13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42618.375428240746</v>
      </c>
      <c r="T2550" s="11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13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1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1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1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13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41112.949155092596</v>
      </c>
      <c r="T2555" s="11">
        <f t="shared" si="23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13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13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13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13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13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42093.610023148154</v>
      </c>
      <c r="T2560" s="11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1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1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13">
        <f t="shared" ref="P2563:P2626" si="241">IF(E2563=0,0,E2563/L2563)</f>
        <v>0</v>
      </c>
      <c r="Q2563" t="str">
        <f t="shared" ref="Q2563:Q2626" si="242">LEFT(N2563,(FIND("/",N2563))-1)</f>
        <v>food</v>
      </c>
      <c r="R2563" t="str">
        <f t="shared" ref="R2563:R2626" si="243">RIGHT(N2563,LEN(N2563)-(FIND("/",N2563)))</f>
        <v>food trucks</v>
      </c>
      <c r="S2563" s="11">
        <f t="shared" ref="S2563:S2626" si="244">(((J2563/60)/60)/24)+DATE(1970,1,1)+(-6/24)</f>
        <v>42260.278807870374</v>
      </c>
      <c r="T2563" s="11">
        <f t="shared" ref="T2563:T2626" si="245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13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3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3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1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3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13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13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1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1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1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3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3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3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3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41985.858726851846</v>
      </c>
      <c r="T2577" s="11">
        <f t="shared" si="245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3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3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3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42237.772905092599</v>
      </c>
      <c r="T2580" s="11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13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1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1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13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13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3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42139.923252314817</v>
      </c>
      <c r="T2586" s="11">
        <f t="shared" si="245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13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13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13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13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13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3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1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13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3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42089.59520833334</v>
      </c>
      <c r="T2595" s="11">
        <f t="shared" si="245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13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13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13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13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13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13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13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1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41150.652187499996</v>
      </c>
      <c r="T2603" s="11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13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1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13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13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13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41726.462754629632</v>
      </c>
      <c r="T2608" s="11">
        <f t="shared" si="245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13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13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13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13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13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13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1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13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13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13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13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13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13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1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</v>
      </c>
      <c r="T2623" s="11">
        <f t="shared" si="245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13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13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13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41144.17155092593</v>
      </c>
      <c r="T2626" s="11">
        <f t="shared" si="245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13">
        <f t="shared" ref="P2627:P2690" si="247">IF(E2627=0,0,E2627/L2627)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RIGHT(N2627,LEN(N2627)-(FIND("/",N2627)))</f>
        <v>space exploration</v>
      </c>
      <c r="S2627" s="11">
        <f t="shared" ref="S2627:S2690" si="250">(((J2627/60)/60)/24)+DATE(1970,1,1)+(-6/24)</f>
        <v>42658.560277777782</v>
      </c>
      <c r="T2627" s="11">
        <f t="shared" ref="T2627:T2690" si="251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1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13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13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1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13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1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13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13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1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42612.406493055561</v>
      </c>
      <c r="T2636" s="11">
        <f t="shared" si="251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13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1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13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13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13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13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1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3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13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42689.332349537035</v>
      </c>
      <c r="T2645" s="11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13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13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13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1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13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13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1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1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42327.555659722217</v>
      </c>
      <c r="T2653" s="11">
        <f t="shared" si="251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13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13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1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42055.350995370376</v>
      </c>
      <c r="T2656" s="11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13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13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42767.438518518517</v>
      </c>
      <c r="T2658" s="11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13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1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42551.634189814817</v>
      </c>
      <c r="T2660" s="11">
        <f t="shared" si="251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1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42081.819560185191</v>
      </c>
      <c r="T2661" s="11">
        <f t="shared" si="251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1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1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1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13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13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13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13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13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13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42275.338715277772</v>
      </c>
      <c r="T2670" s="11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1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42318.785833333335</v>
      </c>
      <c r="T2671" s="11">
        <f t="shared" si="251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13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1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41962.499027777783</v>
      </c>
      <c r="T2673" s="11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13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13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13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13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13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13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41792.779432870368</v>
      </c>
      <c r="T2679" s="11">
        <f t="shared" si="251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1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1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1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1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1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13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1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41820.664641203701</v>
      </c>
      <c r="T2686" s="11">
        <f t="shared" si="251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13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</v>
      </c>
      <c r="T2687" s="11">
        <f t="shared" si="251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3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3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13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42027.868865740747</v>
      </c>
      <c r="T2690" s="11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13">
        <f t="shared" ref="P2691:P2754" si="253">IF(E2691=0,0,E2691/L2691)</f>
        <v>1</v>
      </c>
      <c r="Q2691" t="str">
        <f t="shared" ref="Q2691:Q2754" si="254">LEFT(N2691,(FIND("/",N2691))-1)</f>
        <v>food</v>
      </c>
      <c r="R2691" t="str">
        <f t="shared" ref="R2691:R2754" si="255">RIGHT(N2691,LEN(N2691)-(FIND("/",N2691)))</f>
        <v>food trucks</v>
      </c>
      <c r="S2691" s="11">
        <f t="shared" ref="S2691:S2754" si="256">(((J2691/60)/60)/24)+DATE(1970,1,1)+(-6/24)</f>
        <v>42551.711689814809</v>
      </c>
      <c r="T2691" s="11">
        <f t="shared" ref="T2691:T2754" si="257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13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1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13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13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13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13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13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13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13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3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1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41870.62467592593</v>
      </c>
      <c r="T2702" s="11">
        <f t="shared" si="257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1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13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13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13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13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13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13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13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13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13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41780.495254629634</v>
      </c>
      <c r="T2713" s="11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13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13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13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13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13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13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41934.664918981485</v>
      </c>
      <c r="T2719" s="11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13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13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13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42655.215891203698</v>
      </c>
      <c r="T2722" s="11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1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13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13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13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13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13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13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13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13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13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1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13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13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13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13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13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13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13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13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13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1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13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3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13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13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13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1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41044.39811342593</v>
      </c>
      <c r="T2749" s="11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1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1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3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41078.649826388886</v>
      </c>
      <c r="T2752" s="11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41747.637060185189</v>
      </c>
      <c r="T2753" s="11">
        <f t="shared" si="257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13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13">
        <f t="shared" ref="P2755:P2818" si="259">IF(E2755=0,0,E2755/L2755)</f>
        <v>47.5</v>
      </c>
      <c r="Q2755" t="str">
        <f t="shared" ref="Q2755:Q2818" si="260">LEFT(N2755,(FIND("/",N2755))-1)</f>
        <v>publishing</v>
      </c>
      <c r="R2755" t="str">
        <f t="shared" ref="R2755:R2818" si="261">RIGHT(N2755,LEN(N2755)-(FIND("/",N2755)))</f>
        <v>children's books</v>
      </c>
      <c r="S2755" s="11">
        <f t="shared" ref="S2755:S2818" si="262">(((J2755/60)/60)/24)+DATE(1970,1,1)+(-6/24)</f>
        <v>41117.650729166664</v>
      </c>
      <c r="T2755" s="11">
        <f t="shared" ref="T2755:T2818" si="263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3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41863.386006944449</v>
      </c>
      <c r="T2756" s="11">
        <f t="shared" si="263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13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1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41620.65047453704</v>
      </c>
      <c r="T2758" s="11">
        <f t="shared" si="263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1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1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1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3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1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1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1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1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3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1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40736.418032407404</v>
      </c>
      <c r="T2768" s="11">
        <f t="shared" si="263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13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13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1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41745.576273148145</v>
      </c>
      <c r="T2771" s="11">
        <f t="shared" si="263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13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3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1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13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1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13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1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13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1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3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1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13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13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13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13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13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13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13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42550.451886574068</v>
      </c>
      <c r="T2790" s="11">
        <f t="shared" si="263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13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13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1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13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13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13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13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13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13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13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13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13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1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13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13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13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13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13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13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13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13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13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13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13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13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13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13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13">
        <f t="shared" ref="P2819:P2882" si="265">IF(E2819=0,0,E2819/L2819)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RIGHT(N2819,LEN(N2819)-(FIND("/",N2819)))</f>
        <v>plays</v>
      </c>
      <c r="S2819" s="11">
        <f t="shared" ref="S2819:S2882" si="268">(((J2819/60)/60)/24)+DATE(1970,1,1)+(-6/24)</f>
        <v>42023.384976851856</v>
      </c>
      <c r="T2819" s="11">
        <f t="shared" ref="T2819:T2882" si="26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13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13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13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1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13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42060.433935185181</v>
      </c>
      <c r="T2824" s="11">
        <f t="shared" si="26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13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13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13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13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13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13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13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13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1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13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13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13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13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13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13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13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13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13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1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42291.489548611105</v>
      </c>
      <c r="T2843" s="11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3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41784.702488425923</v>
      </c>
      <c r="T2844" s="11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3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13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13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3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3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13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13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13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13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3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13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13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13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13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3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13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13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42480.550648148142</v>
      </c>
      <c r="T2862" s="11">
        <f t="shared" si="26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1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13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13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13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3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13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13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13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13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13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1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3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13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13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13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3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13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42672.705138888887</v>
      </c>
      <c r="T2879" s="11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13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13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13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13">
        <f t="shared" ref="P2883:P2946" si="271">IF(E2883=0,0,E2883/L2883)</f>
        <v>0</v>
      </c>
      <c r="Q2883" t="str">
        <f t="shared" ref="Q2883:Q2946" si="272">LEFT(N2883,(FIND("/",N2883))-1)</f>
        <v>theater</v>
      </c>
      <c r="R2883" t="str">
        <f t="shared" ref="R2883:R2946" si="273">RIGHT(N2883,LEN(N2883)-(FIND("/",N2883)))</f>
        <v>plays</v>
      </c>
      <c r="S2883" s="11">
        <f t="shared" ref="S2883:S2946" si="274">(((J2883/60)/60)/24)+DATE(1970,1,1)+(-6/24)</f>
        <v>41916.347638888888</v>
      </c>
      <c r="T2883" s="11">
        <f t="shared" ref="T2883:T2946" si="275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13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13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13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13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13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13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3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13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13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1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13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13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3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13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13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13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13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3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13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1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13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13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13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13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13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13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42444.627743055549</v>
      </c>
      <c r="T2909" s="11">
        <f t="shared" si="275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13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42499.481701388882</v>
      </c>
      <c r="T2910" s="11">
        <f t="shared" si="275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13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13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13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13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13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13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13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13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1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13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13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1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13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13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13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13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41863.334120370368</v>
      </c>
      <c r="T2927" s="11">
        <f t="shared" si="275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13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13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13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13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13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1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13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13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13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13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13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13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13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1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13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1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13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3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13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13">
        <f t="shared" ref="P2947:P3010" si="277">IF(E2947=0,0,E2947/L2947)</f>
        <v>0</v>
      </c>
      <c r="Q2947" t="str">
        <f t="shared" ref="Q2947:Q3010" si="278">LEFT(N2947,(FIND("/",N2947))-1)</f>
        <v>theater</v>
      </c>
      <c r="R2947" t="str">
        <f t="shared" ref="R2947:R3010" si="279">RIGHT(N2947,LEN(N2947)-(FIND("/",N2947)))</f>
        <v>spaces</v>
      </c>
      <c r="S2947" s="11">
        <f t="shared" ref="S2947:S3010" si="280">(((J2947/60)/60)/24)+DATE(1970,1,1)+(-6/24)</f>
        <v>42117.889583333337</v>
      </c>
      <c r="T2947" s="11">
        <f t="shared" ref="T2947:T3010" si="281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13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13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42649.312118055561</v>
      </c>
      <c r="T2949" s="11">
        <f t="shared" si="281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13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13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3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1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13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13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3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42790.333368055552</v>
      </c>
      <c r="T2956" s="11">
        <f t="shared" si="281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13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1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13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3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3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3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1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13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13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13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13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13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13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13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13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13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1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13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13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13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13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13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13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13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13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41993.574340277773</v>
      </c>
      <c r="T2981" s="11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13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1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13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13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13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13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42654.723703703698</v>
      </c>
      <c r="T2987" s="11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13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13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13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42511.112048611118</v>
      </c>
      <c r="T2990" s="11">
        <f t="shared" si="281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13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13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1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13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13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13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13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13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42090.662500000006</v>
      </c>
      <c r="T2998" s="11">
        <f t="shared" si="281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13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13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1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13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1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13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13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13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13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13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41957.506840277783</v>
      </c>
      <c r="T3008" s="11">
        <f t="shared" si="281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13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13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13">
        <f t="shared" ref="P3011:P3074" si="283">IF(E3011=0,0,E3011/L3011)</f>
        <v>233.8984375</v>
      </c>
      <c r="Q3011" t="str">
        <f t="shared" ref="Q3011:Q3074" si="284">LEFT(N3011,(FIND("/",N3011))-1)</f>
        <v>theater</v>
      </c>
      <c r="R3011" t="str">
        <f t="shared" ref="R3011:R3074" si="285">RIGHT(N3011,LEN(N3011)-(FIND("/",N3011)))</f>
        <v>spaces</v>
      </c>
      <c r="S3011" s="11">
        <f t="shared" ref="S3011:S3074" si="286">(((J3011/60)/60)/24)+DATE(1970,1,1)+(-6/24)</f>
        <v>41939.319907407407</v>
      </c>
      <c r="T3011" s="11">
        <f t="shared" ref="T3011:T3074" si="287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13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13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13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13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41919.873611111114</v>
      </c>
      <c r="T3016" s="11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13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13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13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13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42163.04833333334</v>
      </c>
      <c r="T3020" s="11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13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13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1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13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13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42121.425763888896</v>
      </c>
      <c r="T3025" s="11">
        <f t="shared" si="287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13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13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13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1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13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13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13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1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1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13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13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13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13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13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13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13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13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1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13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13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13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13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13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1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13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41975.651180555549</v>
      </c>
      <c r="T3050" s="11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13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13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1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42744.166030092587</v>
      </c>
      <c r="T3053" s="11">
        <f t="shared" si="287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13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13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3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13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3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3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13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13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13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13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13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42630.672893518517</v>
      </c>
      <c r="T3065" s="11">
        <f t="shared" si="287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13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13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13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13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13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13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13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1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13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13">
        <f t="shared" ref="P3075:P3138" si="289">IF(E3075=0,0,E3075/L3075)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RIGHT(N3075,LEN(N3075)-(FIND("/",N3075)))</f>
        <v>spaces</v>
      </c>
      <c r="S3075" s="11">
        <f t="shared" ref="S3075:S3138" si="292">(((J3075/60)/60)/24)+DATE(1970,1,1)+(-6/24)</f>
        <v>42111.434027777781</v>
      </c>
      <c r="T3075" s="11">
        <f t="shared" ref="T3075:T3138" si="293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13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42409.321284722217</v>
      </c>
      <c r="T3076" s="11">
        <f t="shared" si="293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13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42550.852314814809</v>
      </c>
      <c r="T3077" s="11">
        <f t="shared" si="293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1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13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13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13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13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1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3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13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13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13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42246.633784722217</v>
      </c>
      <c r="T3087" s="11">
        <f t="shared" si="293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13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13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13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13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13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1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13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13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41760.659039351849</v>
      </c>
      <c r="T3095" s="11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13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13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13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13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13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13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13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1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13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13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13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13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1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42241.179120370376</v>
      </c>
      <c r="T3108" s="11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13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42128.564247685179</v>
      </c>
      <c r="T3109" s="11">
        <f t="shared" si="293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13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13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13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41885.345138888886</v>
      </c>
      <c r="T3113" s="11">
        <f t="shared" si="293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13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13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3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13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13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13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42509.124537037031</v>
      </c>
      <c r="T3119" s="11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13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13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13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42435.692083333335</v>
      </c>
      <c r="T3122" s="11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1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13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13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13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3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13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42426.76807870371</v>
      </c>
      <c r="T3128" s="11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3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13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13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13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1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13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13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13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42800.470127314817</v>
      </c>
      <c r="T3136" s="11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13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13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13">
        <f t="shared" ref="P3139:P3202" si="295">IF(E3139=0,0,E3139/L3139)</f>
        <v>50</v>
      </c>
      <c r="Q3139" t="str">
        <f t="shared" ref="Q3139:Q3202" si="296">LEFT(N3139,(FIND("/",N3139))-1)</f>
        <v>theater</v>
      </c>
      <c r="R3139" t="str">
        <f t="shared" ref="R3139:R3202" si="297">RIGHT(N3139,LEN(N3139)-(FIND("/",N3139)))</f>
        <v>plays</v>
      </c>
      <c r="S3139" s="11">
        <f t="shared" ref="S3139:S3202" si="298">(((J3139/60)/60)/24)+DATE(1970,1,1)+(-6/24)</f>
        <v>42807.635057870371</v>
      </c>
      <c r="T3139" s="11">
        <f t="shared" ref="T3139:T3202" si="2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3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42809.395914351851</v>
      </c>
      <c r="T3140" s="11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13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42785.020370370374</v>
      </c>
      <c r="T3141" s="11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13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42802.468784722223</v>
      </c>
      <c r="T3142" s="11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1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42800.503333333334</v>
      </c>
      <c r="T3143" s="11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13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42783.263182870374</v>
      </c>
      <c r="T3144" s="11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3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42808.108287037037</v>
      </c>
      <c r="T3145" s="11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13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42796.288275462968</v>
      </c>
      <c r="T3146" s="11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3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42761.790902777779</v>
      </c>
      <c r="T3147" s="11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13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42796.432476851856</v>
      </c>
      <c r="T3148" s="11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13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41909.719386574077</v>
      </c>
      <c r="T3149" s="11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13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41891.415324074071</v>
      </c>
      <c r="T3150" s="11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13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41225.767361111109</v>
      </c>
      <c r="T3151" s="11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13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40478.013923611114</v>
      </c>
      <c r="T3152" s="11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1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41862.58997685185</v>
      </c>
      <c r="T3153" s="11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13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41550.617673611108</v>
      </c>
      <c r="T3154" s="11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13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40632.904363425929</v>
      </c>
      <c r="T3155" s="11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13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40970.625671296293</v>
      </c>
      <c r="T3156" s="11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13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41233.249131944445</v>
      </c>
      <c r="T3157" s="11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13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41026.703055555554</v>
      </c>
      <c r="T3158" s="11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13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41829.538252314815</v>
      </c>
      <c r="T3159" s="11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13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41447.589722222219</v>
      </c>
      <c r="T3160" s="11">
        <f t="shared" si="2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13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40883.816678240742</v>
      </c>
      <c r="T3161" s="11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13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41841.01489583333</v>
      </c>
      <c r="T3162" s="11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1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41897.286134259259</v>
      </c>
      <c r="T3163" s="11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13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41799.435902777775</v>
      </c>
      <c r="T3164" s="11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13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41775.503761574073</v>
      </c>
      <c r="T3165" s="11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13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41766.55572916667</v>
      </c>
      <c r="T3166" s="11">
        <f t="shared" si="2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13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40643.909259259257</v>
      </c>
      <c r="T3167" s="11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13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41940.44158564815</v>
      </c>
      <c r="T3168" s="11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13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41838.925706018519</v>
      </c>
      <c r="T3169" s="11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13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41771.855937500004</v>
      </c>
      <c r="T3170" s="11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13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41591.487974537034</v>
      </c>
      <c r="T3171" s="11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13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41788.830370370371</v>
      </c>
      <c r="T3172" s="11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1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42466.358310185184</v>
      </c>
      <c r="T3173" s="11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13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40923.479953703703</v>
      </c>
      <c r="T3174" s="11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13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41878.628379629627</v>
      </c>
      <c r="T3175" s="11">
        <f t="shared" si="2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13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41862.614675925928</v>
      </c>
      <c r="T3176" s="11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13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40531.636886574073</v>
      </c>
      <c r="T3177" s="11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13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41477.680914351848</v>
      </c>
      <c r="T3178" s="11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13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41781.416770833333</v>
      </c>
      <c r="T3179" s="11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13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41806.355034722219</v>
      </c>
      <c r="T3180" s="11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13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41375.452210648145</v>
      </c>
      <c r="T3181" s="11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13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41780.162604166668</v>
      </c>
      <c r="T3182" s="11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1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41779.060034722221</v>
      </c>
      <c r="T3183" s="11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13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40883.699317129627</v>
      </c>
      <c r="T3184" s="11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13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41491.54478009259</v>
      </c>
      <c r="T3185" s="11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13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41791.743414351848</v>
      </c>
      <c r="T3186" s="11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13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41829.727326388893</v>
      </c>
      <c r="T3187" s="11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13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41868.674050925925</v>
      </c>
      <c r="T3188" s="11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13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41835.416354166664</v>
      </c>
      <c r="T3189" s="11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13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42144.165532407409</v>
      </c>
      <c r="T3190" s="11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13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42118.096435185187</v>
      </c>
      <c r="T3191" s="11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3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42682.901331018518</v>
      </c>
      <c r="T3192" s="11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1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42538.505428240736</v>
      </c>
      <c r="T3193" s="11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1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42018.69049768518</v>
      </c>
      <c r="T3194" s="11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13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42010.718240740738</v>
      </c>
      <c r="T3195" s="11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3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42181.812476851846</v>
      </c>
      <c r="T3196" s="11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13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42017.344236111108</v>
      </c>
      <c r="T3197" s="11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13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42157.348090277781</v>
      </c>
      <c r="T3198" s="11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1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42009.243263888886</v>
      </c>
      <c r="T3199" s="11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13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42013.174502314811</v>
      </c>
      <c r="T3200" s="11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13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41858.511782407404</v>
      </c>
      <c r="T3201" s="11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13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42460.070613425924</v>
      </c>
      <c r="T3202" s="11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13">
        <f t="shared" ref="P3203:P3266" si="301">IF(E3203=0,0,E3203/L3203)</f>
        <v>12.5</v>
      </c>
      <c r="Q3203" t="str">
        <f t="shared" ref="Q3203:Q3266" si="302">LEFT(N3203,(FIND("/",N3203))-1)</f>
        <v>theater</v>
      </c>
      <c r="R3203" t="str">
        <f t="shared" ref="R3203:R3266" si="303">RIGHT(N3203,LEN(N3203)-(FIND("/",N3203)))</f>
        <v>musical</v>
      </c>
      <c r="S3203" s="11">
        <f t="shared" ref="S3203:S3266" si="304">(((J3203/60)/60)/24)+DATE(1970,1,1)+(-6/24)</f>
        <v>41861.517094907409</v>
      </c>
      <c r="T3203" s="11">
        <f t="shared" ref="T3203:T3266" si="305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1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42293.603541666671</v>
      </c>
      <c r="T3204" s="11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13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42242.738680555558</v>
      </c>
      <c r="T3205" s="11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3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42172.436099537037</v>
      </c>
      <c r="T3206" s="11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1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42095.124675925923</v>
      </c>
      <c r="T3207" s="11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3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42236.026053240741</v>
      </c>
      <c r="T3208" s="11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13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42057.027858796297</v>
      </c>
      <c r="T3209" s="11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13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41827.355057870373</v>
      </c>
      <c r="T3210" s="11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13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41778.387245370373</v>
      </c>
      <c r="T3211" s="11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13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41013.686562499999</v>
      </c>
      <c r="T3212" s="11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41834.336574074077</v>
      </c>
      <c r="T3213" s="11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13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41829.545729166668</v>
      </c>
      <c r="T3214" s="11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13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42171.513414351852</v>
      </c>
      <c r="T3215" s="11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13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42337.542511574073</v>
      </c>
      <c r="T3216" s="11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13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42219.415173611109</v>
      </c>
      <c r="T3217" s="11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13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42165.212627314817</v>
      </c>
      <c r="T3218" s="11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13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42648.296111111107</v>
      </c>
      <c r="T3219" s="11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13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41970.752152777779</v>
      </c>
      <c r="T3220" s="11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13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42050.733182870375</v>
      </c>
      <c r="T3221" s="11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13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42772.583379629628</v>
      </c>
      <c r="T3222" s="11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1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42155.446793981479</v>
      </c>
      <c r="T3223" s="11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13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42270.332141203704</v>
      </c>
      <c r="T3224" s="11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13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42206.585370370376</v>
      </c>
      <c r="T3225" s="11">
        <f t="shared" si="305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13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42697.600844907407</v>
      </c>
      <c r="T3226" s="11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13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42503.309467592597</v>
      </c>
      <c r="T3227" s="11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13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42277.333472222221</v>
      </c>
      <c r="T3228" s="11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13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42722.632361111115</v>
      </c>
      <c r="T3229" s="11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13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42323.45930555556</v>
      </c>
      <c r="T3230" s="11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13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41933.041643518518</v>
      </c>
      <c r="T3231" s="11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13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41897.918125000004</v>
      </c>
      <c r="T3232" s="11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1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42446.693831018521</v>
      </c>
      <c r="T3233" s="11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13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42463.56385416667</v>
      </c>
      <c r="T3234" s="11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13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42766.555034722223</v>
      </c>
      <c r="T3235" s="11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13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42734.539444444439</v>
      </c>
      <c r="T3236" s="11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13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42522.097812499997</v>
      </c>
      <c r="T3237" s="11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13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42702.667048611111</v>
      </c>
      <c r="T3238" s="11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13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42252.224351851852</v>
      </c>
      <c r="T3239" s="11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13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42156.260393518518</v>
      </c>
      <c r="T3240" s="11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13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42277.839039351849</v>
      </c>
      <c r="T3241" s="11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13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42754.443842592591</v>
      </c>
      <c r="T3242" s="11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1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41893.074884259258</v>
      </c>
      <c r="T3243" s="11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13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41871.505694444444</v>
      </c>
      <c r="T3244" s="11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13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42261.846782407403</v>
      </c>
      <c r="T3245" s="11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13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42675.444236111114</v>
      </c>
      <c r="T3246" s="11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13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42135.35020833333</v>
      </c>
      <c r="T3247" s="11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13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42230.222222222219</v>
      </c>
      <c r="T3248" s="11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13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42167.184166666666</v>
      </c>
      <c r="T3249" s="11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13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42068.638391203705</v>
      </c>
      <c r="T3250" s="11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13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42145.496689814812</v>
      </c>
      <c r="T3251" s="11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13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41918.492175925923</v>
      </c>
      <c r="T3252" s="11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1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42146.481087962966</v>
      </c>
      <c r="T3253" s="11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13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42590.222685185188</v>
      </c>
      <c r="T3254" s="11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13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42602.326712962968</v>
      </c>
      <c r="T3255" s="11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13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42058.835752314815</v>
      </c>
      <c r="T3256" s="11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13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41889.518229166664</v>
      </c>
      <c r="T3257" s="11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13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42144.323807870373</v>
      </c>
      <c r="T3258" s="11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13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42758.309629629628</v>
      </c>
      <c r="T3259" s="11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13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41982.637280092589</v>
      </c>
      <c r="T3260" s="11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13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42614.510937500003</v>
      </c>
      <c r="T3261" s="11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13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42303.422662037032</v>
      </c>
      <c r="T3262" s="11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1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42171.475416666668</v>
      </c>
      <c r="T3263" s="11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13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41964.065532407403</v>
      </c>
      <c r="T3264" s="11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13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42284.266064814816</v>
      </c>
      <c r="T3265" s="11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13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42016.550208333334</v>
      </c>
      <c r="T3266" s="11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13">
        <f t="shared" ref="P3267:P3330" si="307">IF(E3267=0,0,E3267/L3267)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RIGHT(N3267,LEN(N3267)-(FIND("/",N3267)))</f>
        <v>plays</v>
      </c>
      <c r="S3267" s="11">
        <f t="shared" ref="S3267:S3330" si="310">(((J3267/60)/60)/24)+DATE(1970,1,1)+(-6/24)</f>
        <v>42311.461979166663</v>
      </c>
      <c r="T3267" s="11">
        <f t="shared" ref="T3267:T3330" si="311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13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42136.286134259266</v>
      </c>
      <c r="T3268" s="11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13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42172.507638888885</v>
      </c>
      <c r="T3269" s="11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13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42590.65425925926</v>
      </c>
      <c r="T3270" s="11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13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42137.145798611105</v>
      </c>
      <c r="T3271" s="11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13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42167.283159722225</v>
      </c>
      <c r="T3272" s="11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1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41915.187210648146</v>
      </c>
      <c r="T3273" s="11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13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42284.250104166669</v>
      </c>
      <c r="T3274" s="11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13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42611.551412037035</v>
      </c>
      <c r="T3275" s="11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13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42400.454537037032</v>
      </c>
      <c r="T3276" s="11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13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42017.63045138889</v>
      </c>
      <c r="T3277" s="11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13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42426.699988425928</v>
      </c>
      <c r="T3278" s="11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13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41931.432939814818</v>
      </c>
      <c r="T3279" s="11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13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42124.598414351851</v>
      </c>
      <c r="T3280" s="11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13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42430.852534722217</v>
      </c>
      <c r="T3281" s="11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13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42121.506921296299</v>
      </c>
      <c r="T3282" s="11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1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42218.769733796296</v>
      </c>
      <c r="T3283" s="11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13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42444.94430555556</v>
      </c>
      <c r="T3284" s="11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13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42379.49418981481</v>
      </c>
      <c r="T3285" s="11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13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42380.634872685187</v>
      </c>
      <c r="T3286" s="11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13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42762.692430555559</v>
      </c>
      <c r="T3287" s="11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13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42567.590069444443</v>
      </c>
      <c r="T3288" s="11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13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42311.500324074077</v>
      </c>
      <c r="T3289" s="11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13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42505.524479166663</v>
      </c>
      <c r="T3290" s="11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13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42758.118078703701</v>
      </c>
      <c r="T3291" s="11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13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42775.26494212963</v>
      </c>
      <c r="T3292" s="11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1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42232.452546296292</v>
      </c>
      <c r="T3293" s="11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13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42282.520231481481</v>
      </c>
      <c r="T3294" s="11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13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42768.175370370373</v>
      </c>
      <c r="T3295" s="11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13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42141.291134259256</v>
      </c>
      <c r="T3296" s="11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13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42609.192465277782</v>
      </c>
      <c r="T3297" s="11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13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42309.506620370375</v>
      </c>
      <c r="T3298" s="11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13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42193.521481481483</v>
      </c>
      <c r="T3299" s="11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13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42239.707962962959</v>
      </c>
      <c r="T3300" s="11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13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42261.667395833334</v>
      </c>
      <c r="T3301" s="11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13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42102.493773148148</v>
      </c>
      <c r="T3302" s="11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1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42538.48583333334</v>
      </c>
      <c r="T3303" s="11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13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42681.10157407407</v>
      </c>
      <c r="T3304" s="11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13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42056.40143518518</v>
      </c>
      <c r="T3305" s="11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13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42696.374444444446</v>
      </c>
      <c r="T3306" s="11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1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42186.605879629627</v>
      </c>
      <c r="T3307" s="11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13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42492.969236111108</v>
      </c>
      <c r="T3308" s="11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13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42474.807164351849</v>
      </c>
      <c r="T3309" s="11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13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42452.626909722225</v>
      </c>
      <c r="T3310" s="11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13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42628.400208333333</v>
      </c>
      <c r="T3311" s="11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13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42253.678530092591</v>
      </c>
      <c r="T3312" s="11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42264.04178240741</v>
      </c>
      <c r="T3313" s="11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13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42664.559560185182</v>
      </c>
      <c r="T3314" s="11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13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42381.994409722218</v>
      </c>
      <c r="T3315" s="11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13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42105.017488425925</v>
      </c>
      <c r="T3316" s="11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13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42466.053715277783</v>
      </c>
      <c r="T3317" s="11">
        <f t="shared" si="311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13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41826.621238425927</v>
      </c>
      <c r="T3318" s="11">
        <f t="shared" si="311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13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42498.789629629624</v>
      </c>
      <c r="T3319" s="11">
        <f t="shared" si="311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13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42431.052002314813</v>
      </c>
      <c r="T3320" s="11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13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41990.335486111115</v>
      </c>
      <c r="T3321" s="11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13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42512.795798611114</v>
      </c>
      <c r="T3322" s="11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1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41913.850289351853</v>
      </c>
      <c r="T3323" s="11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13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42520.760370370372</v>
      </c>
      <c r="T3324" s="11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13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42608.11583333333</v>
      </c>
      <c r="T3325" s="11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13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42512.33321759259</v>
      </c>
      <c r="T3326" s="11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13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42064.535613425927</v>
      </c>
      <c r="T3327" s="11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13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42041.464178240742</v>
      </c>
      <c r="T3328" s="11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13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42468.124606481477</v>
      </c>
      <c r="T3329" s="11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13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41822.32503472222</v>
      </c>
      <c r="T3330" s="11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13">
        <f t="shared" ref="P3331:P3394" si="313">IF(E3331=0,0,E3331/L3331)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RIGHT(N3331,LEN(N3331)-(FIND("/",N3331)))</f>
        <v>plays</v>
      </c>
      <c r="S3331" s="11">
        <f t="shared" ref="S3331:S3394" si="316">(((J3331/60)/60)/24)+DATE(1970,1,1)+(-6/24)</f>
        <v>41837.073009259257</v>
      </c>
      <c r="T3331" s="11">
        <f t="shared" ref="T3331:T3394" si="317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13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42065.637361111112</v>
      </c>
      <c r="T3332" s="11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1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42248.447754629626</v>
      </c>
      <c r="T3333" s="11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13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41809.610300925924</v>
      </c>
      <c r="T3334" s="11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13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42148.426851851851</v>
      </c>
      <c r="T3335" s="11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13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42185.271087962959</v>
      </c>
      <c r="T3336" s="11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13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41827.424143518518</v>
      </c>
      <c r="T3337" s="11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13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42437.148680555561</v>
      </c>
      <c r="T3338" s="11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13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41901.032025462962</v>
      </c>
      <c r="T3339" s="11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13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42769.324999999997</v>
      </c>
      <c r="T3340" s="11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13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42549.415717592594</v>
      </c>
      <c r="T3341" s="11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13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42685.724004629628</v>
      </c>
      <c r="T3342" s="11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1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42510.548854166671</v>
      </c>
      <c r="T3343" s="11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13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42062.046412037031</v>
      </c>
      <c r="T3344" s="11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13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42452.666481481487</v>
      </c>
      <c r="T3345" s="11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13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41850.950150462959</v>
      </c>
      <c r="T3346" s="11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13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42052.856111111112</v>
      </c>
      <c r="T3347" s="11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13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42053.774421296301</v>
      </c>
      <c r="T3348" s="11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13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42484.301550925928</v>
      </c>
      <c r="T3349" s="11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13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42466.308796296296</v>
      </c>
      <c r="T3350" s="11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13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42512.860787037032</v>
      </c>
      <c r="T3351" s="11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13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42302.451516203699</v>
      </c>
      <c r="T3352" s="11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1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41806.145428240743</v>
      </c>
      <c r="T3353" s="11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13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42495.742800925931</v>
      </c>
      <c r="T3354" s="11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13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42479.182291666672</v>
      </c>
      <c r="T3355" s="11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13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42270.4769212963</v>
      </c>
      <c r="T3356" s="11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13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42489.369525462964</v>
      </c>
      <c r="T3357" s="11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13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42536.565648148149</v>
      </c>
      <c r="T3358" s="11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13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41822.167939814812</v>
      </c>
      <c r="T3359" s="11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13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41932.061099537037</v>
      </c>
      <c r="T3360" s="11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13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42745.807106481487</v>
      </c>
      <c r="T3361" s="11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13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42696.832673611112</v>
      </c>
      <c r="T3362" s="11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1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41865.775347222225</v>
      </c>
      <c r="T3363" s="11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13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42055.841631944444</v>
      </c>
      <c r="T3364" s="11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13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41851.521354166667</v>
      </c>
      <c r="T3365" s="11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13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42422.727418981478</v>
      </c>
      <c r="T3366" s="11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13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42320.851759259262</v>
      </c>
      <c r="T3367" s="11">
        <f t="shared" si="317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13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42106.817557870367</v>
      </c>
      <c r="T3368" s="11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13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42192.683958333335</v>
      </c>
      <c r="T3369" s="11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13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41968.949756944443</v>
      </c>
      <c r="T3370" s="11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13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42689.791435185187</v>
      </c>
      <c r="T3371" s="11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13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42690.084317129629</v>
      </c>
      <c r="T3372" s="11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1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42312.624594907407</v>
      </c>
      <c r="T3373" s="11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13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41855.298101851848</v>
      </c>
      <c r="T3374" s="11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13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42179.604629629626</v>
      </c>
      <c r="T3375" s="11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13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42275.481666666667</v>
      </c>
      <c r="T3376" s="11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13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41765.360798611109</v>
      </c>
      <c r="T3377" s="11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13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42059.451319444444</v>
      </c>
      <c r="T3378" s="11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13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42053.482627314821</v>
      </c>
      <c r="T3379" s="11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13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41858.105393518519</v>
      </c>
      <c r="T3380" s="11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13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42225.263888888891</v>
      </c>
      <c r="T3381" s="11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13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41937.70344907407</v>
      </c>
      <c r="T3382" s="11">
        <f t="shared" si="317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1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42043.934988425928</v>
      </c>
      <c r="T3383" s="11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13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42559.181203703702</v>
      </c>
      <c r="T3384" s="11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13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42524.532638888893</v>
      </c>
      <c r="T3385" s="11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13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42291.837592592594</v>
      </c>
      <c r="T3386" s="11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13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41953.6175</v>
      </c>
      <c r="T3387" s="11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13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41946.394745370373</v>
      </c>
      <c r="T3388" s="11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13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41947.512592592589</v>
      </c>
      <c r="T3389" s="11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13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42143.211122685185</v>
      </c>
      <c r="T3390" s="11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13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42494.313449074078</v>
      </c>
      <c r="T3391" s="11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13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41815.524826388886</v>
      </c>
      <c r="T3392" s="11">
        <f t="shared" si="317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1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41830.295694444445</v>
      </c>
      <c r="T3393" s="11">
        <f t="shared" si="317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13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42446.595543981486</v>
      </c>
      <c r="T3394" s="11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13">
        <f t="shared" ref="P3395:P3458" si="319">IF(E3395=0,0,E3395/L3395)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RIGHT(N3395,LEN(N3395)-(FIND("/",N3395)))</f>
        <v>plays</v>
      </c>
      <c r="S3395" s="11">
        <f t="shared" ref="S3395:S3458" si="322">(((J3395/60)/60)/24)+DATE(1970,1,1)+(-6/24)</f>
        <v>41923.671643518523</v>
      </c>
      <c r="T3395" s="11">
        <f t="shared" ref="T3395:T3458" si="323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13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41817.34542824074</v>
      </c>
      <c r="T3396" s="11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13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42140.462314814817</v>
      </c>
      <c r="T3397" s="11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13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41764.19663194444</v>
      </c>
      <c r="T3398" s="11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13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42378.228344907402</v>
      </c>
      <c r="T3399" s="11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13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41941.50203703704</v>
      </c>
      <c r="T3400" s="11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13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42026.670428240745</v>
      </c>
      <c r="T3401" s="11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13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41834.703865740739</v>
      </c>
      <c r="T3402" s="11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1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42193.473912037036</v>
      </c>
      <c r="T3403" s="11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13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42290.36855324074</v>
      </c>
      <c r="T3404" s="11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13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42150.212083333332</v>
      </c>
      <c r="T3405" s="11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13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42152.253495370373</v>
      </c>
      <c r="T3406" s="11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13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42409.767199074078</v>
      </c>
      <c r="T3407" s="11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13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41791.242777777778</v>
      </c>
      <c r="T3408" s="11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13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41796.172326388885</v>
      </c>
      <c r="T3409" s="11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13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41808.741944444446</v>
      </c>
      <c r="T3410" s="11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13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42544.564328703709</v>
      </c>
      <c r="T3411" s="11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13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42499.791550925926</v>
      </c>
      <c r="T3412" s="11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42264.772824074069</v>
      </c>
      <c r="T3413" s="11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13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41879.709050925929</v>
      </c>
      <c r="T3414" s="11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13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42053.483078703706</v>
      </c>
      <c r="T3415" s="11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13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42675.582465277781</v>
      </c>
      <c r="T3416" s="11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13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42466.894166666665</v>
      </c>
      <c r="T3417" s="11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13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42089.162557870368</v>
      </c>
      <c r="T3418" s="11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13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41894.66375</v>
      </c>
      <c r="T3419" s="11">
        <f t="shared" si="323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13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41752.58457175926</v>
      </c>
      <c r="T3420" s="11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13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42448.571585648147</v>
      </c>
      <c r="T3421" s="11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13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42404.840300925927</v>
      </c>
      <c r="T3422" s="11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1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42037.541238425925</v>
      </c>
      <c r="T3423" s="11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13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42323.312222222223</v>
      </c>
      <c r="T3424" s="11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13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42088.661354166667</v>
      </c>
      <c r="T3425" s="11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13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42018.426898148144</v>
      </c>
      <c r="T3426" s="11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13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41884.367314814815</v>
      </c>
      <c r="T3427" s="11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13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41883.806747685187</v>
      </c>
      <c r="T3428" s="11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13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41792.395277777774</v>
      </c>
      <c r="T3429" s="11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13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42038.470451388886</v>
      </c>
      <c r="T3430" s="11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13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42661.771539351852</v>
      </c>
      <c r="T3431" s="11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13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41820.695613425924</v>
      </c>
      <c r="T3432" s="11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1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41839.480937500004</v>
      </c>
      <c r="T3433" s="11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13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42380.331180555557</v>
      </c>
      <c r="T3434" s="11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13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41775.813136574077</v>
      </c>
      <c r="T3435" s="11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13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41800.130428240744</v>
      </c>
      <c r="T3436" s="11">
        <f t="shared" si="323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13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42572.36681712963</v>
      </c>
      <c r="T3437" s="11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13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41851.291585648149</v>
      </c>
      <c r="T3438" s="11">
        <f t="shared" si="323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13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42205.460879629631</v>
      </c>
      <c r="T3439" s="11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13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42100.677858796291</v>
      </c>
      <c r="T3440" s="11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13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42374.661226851851</v>
      </c>
      <c r="T3441" s="11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13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41808.87300925926</v>
      </c>
      <c r="T3442" s="11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1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42294.179641203707</v>
      </c>
      <c r="T3443" s="11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13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42124.591111111105</v>
      </c>
      <c r="T3444" s="11">
        <f t="shared" si="323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13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41861.274837962963</v>
      </c>
      <c r="T3445" s="11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13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42521.041504629626</v>
      </c>
      <c r="T3446" s="11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13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42272.280509259261</v>
      </c>
      <c r="T3447" s="11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13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42016.582465277781</v>
      </c>
      <c r="T3448" s="11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13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42402.639027777783</v>
      </c>
      <c r="T3449" s="11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13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41959.869085648148</v>
      </c>
      <c r="T3450" s="11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13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42531.802523148144</v>
      </c>
      <c r="T3451" s="11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13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42036.454525462963</v>
      </c>
      <c r="T3452" s="11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1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42088.473692129628</v>
      </c>
      <c r="T3453" s="11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13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41820.389189814814</v>
      </c>
      <c r="T3454" s="11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13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42535.72865740741</v>
      </c>
      <c r="T3455" s="11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13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41821.448599537034</v>
      </c>
      <c r="T3456" s="11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13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42626.5003125</v>
      </c>
      <c r="T3457" s="11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13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41820.955636574072</v>
      </c>
      <c r="T3458" s="11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13">
        <f t="shared" ref="P3459:P3522" si="325">IF(E3459=0,0,E3459/L3459)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RIGHT(N3459,LEN(N3459)-(FIND("/",N3459)))</f>
        <v>plays</v>
      </c>
      <c r="S3459" s="11">
        <f t="shared" ref="S3459:S3522" si="328">(((J3459/60)/60)/24)+DATE(1970,1,1)+(-6/24)</f>
        <v>42016.456678240742</v>
      </c>
      <c r="T3459" s="11">
        <f t="shared" ref="T3459:T3522" si="32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13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42010.952581018515</v>
      </c>
      <c r="T3460" s="11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13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42480.229861111111</v>
      </c>
      <c r="T3461" s="11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13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41852.277222222219</v>
      </c>
      <c r="T3462" s="11">
        <f t="shared" si="32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1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42643.382858796293</v>
      </c>
      <c r="T3463" s="11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13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42179.648472222223</v>
      </c>
      <c r="T3464" s="11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13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42612.668807870374</v>
      </c>
      <c r="T3465" s="11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13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42574.880057870367</v>
      </c>
      <c r="T3466" s="11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13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42200.375833333332</v>
      </c>
      <c r="T3467" s="11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13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42419.769097222219</v>
      </c>
      <c r="T3468" s="11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13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42053.421666666662</v>
      </c>
      <c r="T3469" s="11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13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42605.515381944439</v>
      </c>
      <c r="T3470" s="11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13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42458.391724537039</v>
      </c>
      <c r="T3471" s="11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13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42528.772013888884</v>
      </c>
      <c r="T3472" s="11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1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41841.570486111108</v>
      </c>
      <c r="T3473" s="11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13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41927.920497685183</v>
      </c>
      <c r="T3474" s="11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13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42062.584444444445</v>
      </c>
      <c r="T3475" s="11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13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42541.251516203702</v>
      </c>
      <c r="T3476" s="11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13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41918.630833333329</v>
      </c>
      <c r="T3477" s="11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13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41921.029976851853</v>
      </c>
      <c r="T3478" s="11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13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42128.486608796295</v>
      </c>
      <c r="T3479" s="11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13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42053.666921296302</v>
      </c>
      <c r="T3480" s="11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13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41781.605092592588</v>
      </c>
      <c r="T3481" s="11">
        <f t="shared" si="32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13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42171.067442129628</v>
      </c>
      <c r="T3482" s="11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1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41988.99754629629</v>
      </c>
      <c r="T3483" s="11">
        <f t="shared" si="32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13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41796.521597222221</v>
      </c>
      <c r="T3484" s="11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13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41793.418761574074</v>
      </c>
      <c r="T3485" s="11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13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42506.510405092587</v>
      </c>
      <c r="T3486" s="11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13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42372.443055555559</v>
      </c>
      <c r="T3487" s="11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13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42126.62501157407</v>
      </c>
      <c r="T3488" s="11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13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42149.690416666665</v>
      </c>
      <c r="T3489" s="11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13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42087.518055555556</v>
      </c>
      <c r="T3490" s="11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13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41753.385775462964</v>
      </c>
      <c r="T3491" s="11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13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42443.552361111113</v>
      </c>
      <c r="T3492" s="11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1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42120.999814814815</v>
      </c>
      <c r="T3493" s="11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13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42267.759224537032</v>
      </c>
      <c r="T3494" s="11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13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41848.616157407407</v>
      </c>
      <c r="T3495" s="11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13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42688.964988425927</v>
      </c>
      <c r="T3496" s="11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13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41915.512835648151</v>
      </c>
      <c r="T3497" s="11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13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42584.596828703703</v>
      </c>
      <c r="T3498" s="11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13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42511.491944444439</v>
      </c>
      <c r="T3499" s="11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13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42458.90861111111</v>
      </c>
      <c r="T3500" s="11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13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42131.786168981482</v>
      </c>
      <c r="T3501" s="11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13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42419.66942129629</v>
      </c>
      <c r="T3502" s="11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1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42233.513831018514</v>
      </c>
      <c r="T3503" s="11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13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42430.589398148149</v>
      </c>
      <c r="T3504" s="11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13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42545.228333333333</v>
      </c>
      <c r="T3505" s="11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13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42297.498738425929</v>
      </c>
      <c r="T3506" s="11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13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41760.685706018521</v>
      </c>
      <c r="T3507" s="11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13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41829.484259259261</v>
      </c>
      <c r="T3508" s="11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13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42491.67288194444</v>
      </c>
      <c r="T3509" s="11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13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42477.479780092588</v>
      </c>
      <c r="T3510" s="11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13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41950.609560185185</v>
      </c>
      <c r="T3511" s="11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13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41802.37090277778</v>
      </c>
      <c r="T3512" s="11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41927.623784722222</v>
      </c>
      <c r="T3513" s="11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13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42057.286944444444</v>
      </c>
      <c r="T3514" s="11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13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41780.846203703702</v>
      </c>
      <c r="T3515" s="11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13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42020.596666666665</v>
      </c>
      <c r="T3516" s="11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13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42125.522812499999</v>
      </c>
      <c r="T3517" s="11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13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41855.760069444441</v>
      </c>
      <c r="T3518" s="11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13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41794.567523148151</v>
      </c>
      <c r="T3519" s="11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13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41893.533553240741</v>
      </c>
      <c r="T3520" s="11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13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42037.348958333328</v>
      </c>
      <c r="T3521" s="11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13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42227.574212962965</v>
      </c>
      <c r="T3522" s="11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13">
        <f t="shared" ref="P3523:P3586" si="331">IF(E3523=0,0,E3523/L3523)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RIGHT(N3523,LEN(N3523)-(FIND("/",N3523)))</f>
        <v>plays</v>
      </c>
      <c r="S3523" s="11">
        <f t="shared" ref="S3523:S3586" si="334">(((J3523/60)/60)/24)+DATE(1970,1,1)+(-6/24)</f>
        <v>41881.111342592594</v>
      </c>
      <c r="T3523" s="11">
        <f t="shared" ref="T3523:T3586" si="335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13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42234.539884259255</v>
      </c>
      <c r="T3524" s="11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13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42581.147546296299</v>
      </c>
      <c r="T3525" s="11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13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41880.51357638889</v>
      </c>
      <c r="T3526" s="11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13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42214.4456712963</v>
      </c>
      <c r="T3527" s="11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13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42460.085312499999</v>
      </c>
      <c r="T3528" s="11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13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42166.773206018523</v>
      </c>
      <c r="T3529" s="11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13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42733.25136574074</v>
      </c>
      <c r="T3530" s="11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13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42177.511782407411</v>
      </c>
      <c r="T3531" s="11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13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42442.373344907406</v>
      </c>
      <c r="T3532" s="11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1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42521.404328703706</v>
      </c>
      <c r="T3533" s="11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13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41884.349849537037</v>
      </c>
      <c r="T3534" s="11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13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42289.511192129634</v>
      </c>
      <c r="T3535" s="11">
        <f t="shared" si="335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13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42243.3752662037</v>
      </c>
      <c r="T3536" s="11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13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42248.390162037031</v>
      </c>
      <c r="T3537" s="11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13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42328.477141203708</v>
      </c>
      <c r="T3538" s="11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13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41923.104351851849</v>
      </c>
      <c r="T3539" s="11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13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42571.170601851853</v>
      </c>
      <c r="T3540" s="11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13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42600.506041666667</v>
      </c>
      <c r="T3541" s="11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13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42516.753368055557</v>
      </c>
      <c r="T3542" s="11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1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42222.480034722219</v>
      </c>
      <c r="T3543" s="11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13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41829.349791666667</v>
      </c>
      <c r="T3544" s="11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13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42150.505312499998</v>
      </c>
      <c r="T3545" s="11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13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42040.581678240742</v>
      </c>
      <c r="T3546" s="11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13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42075.557395833333</v>
      </c>
      <c r="T3547" s="11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13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42073.410694444443</v>
      </c>
      <c r="T3548" s="11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13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42479.828715277778</v>
      </c>
      <c r="T3549" s="11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13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42411.692291666666</v>
      </c>
      <c r="T3550" s="11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13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42223.144363425927</v>
      </c>
      <c r="T3551" s="11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13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42462.643495370372</v>
      </c>
      <c r="T3552" s="11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1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41753.265856481477</v>
      </c>
      <c r="T3553" s="11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13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41788.337083333332</v>
      </c>
      <c r="T3554" s="11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13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42195.778703703705</v>
      </c>
      <c r="T3555" s="11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13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42015.800451388888</v>
      </c>
      <c r="T3556" s="11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13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42661.192060185189</v>
      </c>
      <c r="T3557" s="11">
        <f t="shared" si="335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13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41808.399583333332</v>
      </c>
      <c r="T3558" s="11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13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41730.026747685188</v>
      </c>
      <c r="T3559" s="11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13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42139.566840277781</v>
      </c>
      <c r="T3560" s="11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13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42193.846157407403</v>
      </c>
      <c r="T3561" s="11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13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42115.639652777783</v>
      </c>
      <c r="T3562" s="11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1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42203.430300925931</v>
      </c>
      <c r="T3563" s="11">
        <f t="shared" si="335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13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42433.511886574073</v>
      </c>
      <c r="T3564" s="11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13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42555.421944444446</v>
      </c>
      <c r="T3565" s="11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13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42236.373252314821</v>
      </c>
      <c r="T3566" s="11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13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41974.493148148147</v>
      </c>
      <c r="T3567" s="11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13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41997.257905092592</v>
      </c>
      <c r="T3568" s="11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13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42135.560694444444</v>
      </c>
      <c r="T3569" s="11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13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41869.490671296298</v>
      </c>
      <c r="T3570" s="11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13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41982.438611111109</v>
      </c>
      <c r="T3571" s="11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13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41976.081979166673</v>
      </c>
      <c r="T3572" s="11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1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41912.608946759261</v>
      </c>
      <c r="T3573" s="11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13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42146.320393518516</v>
      </c>
      <c r="T3574" s="11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13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41921.125532407408</v>
      </c>
      <c r="T3575" s="11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13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41926.692685185182</v>
      </c>
      <c r="T3576" s="11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13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42561.533877314811</v>
      </c>
      <c r="T3577" s="11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13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42649.29923611111</v>
      </c>
      <c r="T3578" s="11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13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42093.536840277782</v>
      </c>
      <c r="T3579" s="11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13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42460.483530092592</v>
      </c>
      <c r="T3580" s="11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13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42430.512222222227</v>
      </c>
      <c r="T3581" s="11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13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42025.926180555558</v>
      </c>
      <c r="T3582" s="11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1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41836.221180555556</v>
      </c>
      <c r="T3583" s="11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13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42450.845856481479</v>
      </c>
      <c r="T3584" s="11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13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42418.175983796296</v>
      </c>
      <c r="T3585" s="11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13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42168.066481481481</v>
      </c>
      <c r="T3586" s="11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13">
        <f t="shared" ref="P3587:P3650" si="337">IF(E3587=0,0,E3587/L3587)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RIGHT(N3587,LEN(N3587)-(FIND("/",N3587)))</f>
        <v>plays</v>
      </c>
      <c r="S3587" s="11">
        <f t="shared" ref="S3587:S3650" si="340">(((J3587/60)/60)/24)+DATE(1970,1,1)+(-6/24)</f>
        <v>41964.466319444444</v>
      </c>
      <c r="T3587" s="11">
        <f t="shared" ref="T3587:T3650" si="341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13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42576.447569444441</v>
      </c>
      <c r="T3588" s="11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13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42503.289976851855</v>
      </c>
      <c r="T3589" s="11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13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42101.578819444447</v>
      </c>
      <c r="T3590" s="11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13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42125.397534722222</v>
      </c>
      <c r="T3591" s="11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13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41902.083726851852</v>
      </c>
      <c r="T3592" s="11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1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42003.698425925926</v>
      </c>
      <c r="T3593" s="11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13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41988.579942129625</v>
      </c>
      <c r="T3594" s="11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13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41974.648599537039</v>
      </c>
      <c r="T3595" s="11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13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42591.816921296297</v>
      </c>
      <c r="T3596" s="11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13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42049.758368055554</v>
      </c>
      <c r="T3597" s="11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13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41856.465069444443</v>
      </c>
      <c r="T3598" s="11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13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42417.335532407407</v>
      </c>
      <c r="T3599" s="11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13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41866.54886574074</v>
      </c>
      <c r="T3600" s="11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13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42220.54487268519</v>
      </c>
      <c r="T3601" s="11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13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42628.599120370374</v>
      </c>
      <c r="T3602" s="11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1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41990.74863425926</v>
      </c>
      <c r="T3603" s="11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13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42447.644432870366</v>
      </c>
      <c r="T3604" s="11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13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42283.614351851851</v>
      </c>
      <c r="T3605" s="11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13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42482.765694444446</v>
      </c>
      <c r="T3606" s="11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13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42383.543124999997</v>
      </c>
      <c r="T3607" s="11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13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42566.354826388888</v>
      </c>
      <c r="T3608" s="11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13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42338.713912037041</v>
      </c>
      <c r="T3609" s="11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13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42506.459375000006</v>
      </c>
      <c r="T3610" s="11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13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42429.741724537031</v>
      </c>
      <c r="T3611" s="11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13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42203.182129629626</v>
      </c>
      <c r="T3612" s="11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42072.120381944449</v>
      </c>
      <c r="T3613" s="11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13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41789.476979166669</v>
      </c>
      <c r="T3614" s="11">
        <f t="shared" si="341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13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41788.33997685185</v>
      </c>
      <c r="T3615" s="11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13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42143.791851851856</v>
      </c>
      <c r="T3616" s="11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13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42318.343703703707</v>
      </c>
      <c r="T3617" s="11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13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42052.699814814812</v>
      </c>
      <c r="T3618" s="11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13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42779.360289351855</v>
      </c>
      <c r="T3619" s="11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13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42128.377893518518</v>
      </c>
      <c r="T3620" s="11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13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42660.882245370376</v>
      </c>
      <c r="T3621" s="11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13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42037.688206018516</v>
      </c>
      <c r="T3622" s="11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1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42619.685694444444</v>
      </c>
      <c r="T3623" s="11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13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41876.971886574072</v>
      </c>
      <c r="T3624" s="11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13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41828.486921296295</v>
      </c>
      <c r="T3625" s="11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13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42545.524189814809</v>
      </c>
      <c r="T3626" s="11">
        <f t="shared" si="341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13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42157.402511574073</v>
      </c>
      <c r="T3627" s="11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13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41846.417326388888</v>
      </c>
      <c r="T3628" s="11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13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42460.491747685184</v>
      </c>
      <c r="T3629" s="11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3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42291.583287037036</v>
      </c>
      <c r="T3630" s="11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13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42436.844490740739</v>
      </c>
      <c r="T3631" s="11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13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41942.59710648148</v>
      </c>
      <c r="T3632" s="11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1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41880.503437499996</v>
      </c>
      <c r="T3633" s="11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13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41946.686909722222</v>
      </c>
      <c r="T3634" s="11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13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42649.373460648145</v>
      </c>
      <c r="T3635" s="11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13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42700.916365740741</v>
      </c>
      <c r="T3636" s="11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1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42450.63282407407</v>
      </c>
      <c r="T3637" s="11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3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42226.444780092599</v>
      </c>
      <c r="T3638" s="11">
        <f t="shared" si="341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13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41975.450636574074</v>
      </c>
      <c r="T3639" s="11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13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42053.422824074078</v>
      </c>
      <c r="T3640" s="11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13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42590.427152777775</v>
      </c>
      <c r="T3641" s="11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13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42104.531597222223</v>
      </c>
      <c r="T3642" s="11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41899.377071759263</v>
      </c>
      <c r="T3643" s="11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13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42297.566284722227</v>
      </c>
      <c r="T3644" s="11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3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42284.893969907411</v>
      </c>
      <c r="T3645" s="11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13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42408.991747685184</v>
      </c>
      <c r="T3646" s="11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13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42665.720347222217</v>
      </c>
      <c r="T3647" s="11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13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42140.171319444446</v>
      </c>
      <c r="T3648" s="11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13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42598.499155092592</v>
      </c>
      <c r="T3649" s="11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13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41887.042187500003</v>
      </c>
      <c r="T3650" s="11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13">
        <f t="shared" ref="P3651:P3714" si="343">IF(E3651=0,0,E3651/L3651)</f>
        <v>97.5</v>
      </c>
      <c r="Q3651" t="str">
        <f t="shared" ref="Q3651:Q3714" si="344">LEFT(N3651,(FIND("/",N3651))-1)</f>
        <v>theater</v>
      </c>
      <c r="R3651" t="str">
        <f t="shared" ref="R3651:R3714" si="345">RIGHT(N3651,LEN(N3651)-(FIND("/",N3651)))</f>
        <v>plays</v>
      </c>
      <c r="S3651" s="11">
        <f t="shared" ref="S3651:S3714" si="346">(((J3651/60)/60)/24)+DATE(1970,1,1)+(-6/24)</f>
        <v>41780.462893518517</v>
      </c>
      <c r="T3651" s="11">
        <f t="shared" ref="T3651:T3714" si="347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13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42381.228981481487</v>
      </c>
      <c r="T3652" s="11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1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41828.396319444444</v>
      </c>
      <c r="T3653" s="11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13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42596.394699074073</v>
      </c>
      <c r="T3654" s="11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13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42191.113506944443</v>
      </c>
      <c r="T3655" s="11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13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42440.166504629626</v>
      </c>
      <c r="T3656" s="11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13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42173.553217592591</v>
      </c>
      <c r="T3657" s="11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13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42737.660138888896</v>
      </c>
      <c r="T3658" s="11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1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42499.379849537043</v>
      </c>
      <c r="T3659" s="11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13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41775.608564814815</v>
      </c>
      <c r="T3660" s="11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13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42055.027199074073</v>
      </c>
      <c r="T3661" s="11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13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41971.631076388891</v>
      </c>
      <c r="T3662" s="11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1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42447.646666666667</v>
      </c>
      <c r="T3663" s="11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1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42063.970069444447</v>
      </c>
      <c r="T3664" s="11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13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42665.201736111107</v>
      </c>
      <c r="T3665" s="11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13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42522.998715277776</v>
      </c>
      <c r="T3666" s="11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13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42294.558124999996</v>
      </c>
      <c r="T3667" s="11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13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41822.65488425926</v>
      </c>
      <c r="T3668" s="11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13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42173.720127314817</v>
      </c>
      <c r="T3669" s="11">
        <f t="shared" si="347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13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42185.306157407409</v>
      </c>
      <c r="T3670" s="11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13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42136.425196759257</v>
      </c>
      <c r="T3671" s="11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13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42142.264016203699</v>
      </c>
      <c r="T3672" s="11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1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41820.37809027778</v>
      </c>
      <c r="T3673" s="11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13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41878.696574074071</v>
      </c>
      <c r="T3674" s="11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13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41914.045104166667</v>
      </c>
      <c r="T3675" s="11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13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42556.623020833329</v>
      </c>
      <c r="T3676" s="11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13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42493.347013888888</v>
      </c>
      <c r="T3677" s="11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13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41876.565787037034</v>
      </c>
      <c r="T3678" s="11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13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41802.324282407404</v>
      </c>
      <c r="T3679" s="11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13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42120.281226851846</v>
      </c>
      <c r="T3680" s="11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1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41786.511354166665</v>
      </c>
      <c r="T3681" s="11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13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42627.204097222217</v>
      </c>
      <c r="T3682" s="11">
        <f t="shared" si="347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1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42374.401504629626</v>
      </c>
      <c r="T3683" s="11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13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41772.435393518521</v>
      </c>
      <c r="T3684" s="11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13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42632.866851851853</v>
      </c>
      <c r="T3685" s="11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13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42218.930393518516</v>
      </c>
      <c r="T3686" s="11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13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41753.343275462961</v>
      </c>
      <c r="T3687" s="11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13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42230.412731481483</v>
      </c>
      <c r="T3688" s="11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1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41786.968229166669</v>
      </c>
      <c r="T3689" s="11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13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41829.537083333329</v>
      </c>
      <c r="T3690" s="11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13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42147.576840277776</v>
      </c>
      <c r="T3691" s="11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13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41940.348182870373</v>
      </c>
      <c r="T3692" s="11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1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42020.450567129628</v>
      </c>
      <c r="T3693" s="11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13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41891.71503472222</v>
      </c>
      <c r="T3694" s="11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13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42308.941307870366</v>
      </c>
      <c r="T3695" s="11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13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42489.883877314816</v>
      </c>
      <c r="T3696" s="11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13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41995.620486111111</v>
      </c>
      <c r="T3697" s="11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13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41988.367083333331</v>
      </c>
      <c r="T3698" s="11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13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42479.215833333335</v>
      </c>
      <c r="T3699" s="11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13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42401.556562500002</v>
      </c>
      <c r="T3700" s="11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13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41897.352037037039</v>
      </c>
      <c r="T3701" s="11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13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41882.335648148146</v>
      </c>
      <c r="T3702" s="11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1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42129.291585648149</v>
      </c>
      <c r="T3703" s="11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13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42524.28800925926</v>
      </c>
      <c r="T3704" s="11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13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42556.254490740743</v>
      </c>
      <c r="T3705" s="11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13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42461.439745370371</v>
      </c>
      <c r="T3706" s="11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13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41792.292986111112</v>
      </c>
      <c r="T3707" s="11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13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41879.663761574076</v>
      </c>
      <c r="T3708" s="11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13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42551.798356481479</v>
      </c>
      <c r="T3709" s="11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13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41809.892199074071</v>
      </c>
      <c r="T3710" s="11">
        <f t="shared" si="347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13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41785.457708333335</v>
      </c>
      <c r="T3711" s="11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13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42072.326249999998</v>
      </c>
      <c r="T3712" s="11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41779.474224537036</v>
      </c>
      <c r="T3713" s="11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13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42133.922071759262</v>
      </c>
      <c r="T3714" s="11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13">
        <f t="shared" ref="P3715:P3778" si="349">IF(E3715=0,0,E3715/L3715)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RIGHT(N3715,LEN(N3715)-(FIND("/",N3715)))</f>
        <v>plays</v>
      </c>
      <c r="S3715" s="11">
        <f t="shared" ref="S3715:S3778" si="352">(((J3715/60)/60)/24)+DATE(1970,1,1)+(-6/24)</f>
        <v>42505.488032407404</v>
      </c>
      <c r="T3715" s="11">
        <f t="shared" ref="T3715:T3778" si="353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13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42118.306331018524</v>
      </c>
      <c r="T3716" s="11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13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42036.745590277773</v>
      </c>
      <c r="T3717" s="11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13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42360.637835648144</v>
      </c>
      <c r="T3718" s="11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13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42102.616307870368</v>
      </c>
      <c r="T3719" s="11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13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42032.466145833328</v>
      </c>
      <c r="T3720" s="11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13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42147.479930555557</v>
      </c>
      <c r="T3721" s="11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13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42165.743125000001</v>
      </c>
      <c r="T3722" s="11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1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41927.686157407406</v>
      </c>
      <c r="T3723" s="11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13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42381.421840277777</v>
      </c>
      <c r="T3724" s="11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13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41943.503032407411</v>
      </c>
      <c r="T3725" s="11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13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42465.241435185191</v>
      </c>
      <c r="T3726" s="11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13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42401.695219907408</v>
      </c>
      <c r="T3727" s="11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13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42461.890868055561</v>
      </c>
      <c r="T3728" s="11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13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42632.098310185189</v>
      </c>
      <c r="T3729" s="11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13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42204.921018518522</v>
      </c>
      <c r="T3730" s="11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1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42040.955000000002</v>
      </c>
      <c r="T3731" s="11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13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42203.427766203706</v>
      </c>
      <c r="T3732" s="11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1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41983.502847222218</v>
      </c>
      <c r="T3733" s="11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13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41968.427465277782</v>
      </c>
      <c r="T3734" s="11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3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42102.774398148147</v>
      </c>
      <c r="T3735" s="11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13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42089.651574074072</v>
      </c>
      <c r="T3736" s="11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13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42122.443159722221</v>
      </c>
      <c r="T3737" s="11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13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42048.461724537032</v>
      </c>
      <c r="T3738" s="11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13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42297.441006944442</v>
      </c>
      <c r="T3739" s="11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13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41813.688715277778</v>
      </c>
      <c r="T3740" s="11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13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42548.199861111112</v>
      </c>
      <c r="T3741" s="11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13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41832.839756944442</v>
      </c>
      <c r="T3742" s="11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42325.670717592591</v>
      </c>
      <c r="T3743" s="11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13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41857.964629629627</v>
      </c>
      <c r="T3744" s="11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3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41793.460231481484</v>
      </c>
      <c r="T3745" s="11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3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41793.564259259263</v>
      </c>
      <c r="T3746" s="11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13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41831.447939814818</v>
      </c>
      <c r="T3747" s="11">
        <f t="shared" si="353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13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42621.139340277776</v>
      </c>
      <c r="T3748" s="11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13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42164.049722222218</v>
      </c>
      <c r="T3749" s="11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13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42395.456435185188</v>
      </c>
      <c r="T3750" s="11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13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42457.877175925925</v>
      </c>
      <c r="T3751" s="11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1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42016.731574074074</v>
      </c>
      <c r="T3752" s="11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1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42402.785567129627</v>
      </c>
      <c r="T3753" s="11">
        <f t="shared" si="353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13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42619.552488425921</v>
      </c>
      <c r="T3754" s="11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13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42128.574074074073</v>
      </c>
      <c r="T3755" s="11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13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41808.631215277775</v>
      </c>
      <c r="T3756" s="11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13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42445.616979166662</v>
      </c>
      <c r="T3757" s="11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13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41771.564791666664</v>
      </c>
      <c r="T3758" s="11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1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41954.600868055553</v>
      </c>
      <c r="T3759" s="11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13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41747.221504629626</v>
      </c>
      <c r="T3760" s="11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13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42181.858252314814</v>
      </c>
      <c r="T3761" s="11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13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41739.275300925925</v>
      </c>
      <c r="T3762" s="11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1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42173.216863425929</v>
      </c>
      <c r="T3763" s="11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13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42193.563530092593</v>
      </c>
      <c r="T3764" s="11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13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42065.500300925924</v>
      </c>
      <c r="T3765" s="11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13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42499.592962962968</v>
      </c>
      <c r="T3766" s="11">
        <f t="shared" si="353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13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41820.526412037041</v>
      </c>
      <c r="T3767" s="11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13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41787.917187500003</v>
      </c>
      <c r="T3768" s="11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13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42049.769641203704</v>
      </c>
      <c r="T3769" s="11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13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41772.477893518517</v>
      </c>
      <c r="T3770" s="11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13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42445.348136574074</v>
      </c>
      <c r="T3771" s="11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13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42138.680671296301</v>
      </c>
      <c r="T3772" s="11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1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42493.607083333336</v>
      </c>
      <c r="T3773" s="11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13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42682.366967592592</v>
      </c>
      <c r="T3774" s="11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13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42655.755173611105</v>
      </c>
      <c r="T3775" s="11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13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42087.542303240742</v>
      </c>
      <c r="T3776" s="11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13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42075.692627314813</v>
      </c>
      <c r="T3777" s="11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13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41814.117800925924</v>
      </c>
      <c r="T3778" s="11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13">
        <f t="shared" ref="P3779:P3842" si="355">IF(E3779=0,0,E3779/L3779)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RIGHT(N3779,LEN(N3779)-(FIND("/",N3779)))</f>
        <v>musical</v>
      </c>
      <c r="S3779" s="11">
        <f t="shared" ref="S3779:S3842" si="358">(((J3779/60)/60)/24)+DATE(1970,1,1)+(-6/24)</f>
        <v>41886.861354166671</v>
      </c>
      <c r="T3779" s="11">
        <f t="shared" ref="T3779:T3842" si="35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13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41989.569212962961</v>
      </c>
      <c r="T3780" s="11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13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42425.485416666663</v>
      </c>
      <c r="T3781" s="11">
        <f t="shared" si="35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13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42165.969733796301</v>
      </c>
      <c r="T3782" s="11">
        <f t="shared" si="35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1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41865.632928240739</v>
      </c>
      <c r="T3783" s="11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13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42546.612233796302</v>
      </c>
      <c r="T3784" s="11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13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42419.890277777777</v>
      </c>
      <c r="T3785" s="11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13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42531.730694444443</v>
      </c>
      <c r="T3786" s="11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1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42548.38853009259</v>
      </c>
      <c r="T3787" s="11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13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42486.787905092591</v>
      </c>
      <c r="T3788" s="11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1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42167.284791666665</v>
      </c>
      <c r="T3789" s="11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13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42333.445821759262</v>
      </c>
      <c r="T3790" s="11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13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42138.548819444448</v>
      </c>
      <c r="T3791" s="11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3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42666.416932870372</v>
      </c>
      <c r="T3792" s="11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41766.442037037035</v>
      </c>
      <c r="T3793" s="11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1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42170.197013888886</v>
      </c>
      <c r="T3794" s="11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13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41968.688993055555</v>
      </c>
      <c r="T3795" s="11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13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42132.33048611111</v>
      </c>
      <c r="T3796" s="11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13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42201.186226851853</v>
      </c>
      <c r="T3797" s="11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13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42688.779583333337</v>
      </c>
      <c r="T3798" s="11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13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42084.631539351853</v>
      </c>
      <c r="T3799" s="11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13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41831.472777777781</v>
      </c>
      <c r="T3800" s="11">
        <f t="shared" si="35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1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42410.68105324074</v>
      </c>
      <c r="T3801" s="11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13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41982.487071759257</v>
      </c>
      <c r="T3802" s="11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1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41975.426111111112</v>
      </c>
      <c r="T3803" s="11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3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42268.876226851848</v>
      </c>
      <c r="T3804" s="11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1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42403.721851851849</v>
      </c>
      <c r="T3805" s="11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3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42526.75953703704</v>
      </c>
      <c r="T3806" s="11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13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41849.637037037035</v>
      </c>
      <c r="T3807" s="11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13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41799.009039351848</v>
      </c>
      <c r="T3808" s="11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13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42090.659016203703</v>
      </c>
      <c r="T3809" s="11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13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42059.203923611116</v>
      </c>
      <c r="T3810" s="11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13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41800.276701388888</v>
      </c>
      <c r="T3811" s="11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13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42054.599050925928</v>
      </c>
      <c r="T3812" s="11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42487.37700231481</v>
      </c>
      <c r="T3813" s="11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13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42109.501250000001</v>
      </c>
      <c r="T3814" s="11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13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42497.025706018518</v>
      </c>
      <c r="T3815" s="11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13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42058.654074074075</v>
      </c>
      <c r="T3816" s="11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13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42207.009918981479</v>
      </c>
      <c r="T3817" s="11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13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41807.440081018518</v>
      </c>
      <c r="T3818" s="11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1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42284.44694444444</v>
      </c>
      <c r="T3819" s="11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13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42045.59238425926</v>
      </c>
      <c r="T3820" s="11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13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42183.959537037037</v>
      </c>
      <c r="T3821" s="11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13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42160.401817129634</v>
      </c>
      <c r="T3822" s="11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1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42340.930636574078</v>
      </c>
      <c r="T3823" s="11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13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42329.588159722218</v>
      </c>
      <c r="T3824" s="11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13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42170.660231481481</v>
      </c>
      <c r="T3825" s="11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13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42571.376192129625</v>
      </c>
      <c r="T3826" s="11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13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42150.819606481484</v>
      </c>
      <c r="T3827" s="11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13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42101.173541666663</v>
      </c>
      <c r="T3828" s="11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13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42034.678252314814</v>
      </c>
      <c r="T3829" s="11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13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41944.277627314819</v>
      </c>
      <c r="T3830" s="11">
        <f t="shared" si="35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13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42593.615405092598</v>
      </c>
      <c r="T3831" s="11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13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42503.490868055553</v>
      </c>
      <c r="T3832" s="11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1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41927.598900462966</v>
      </c>
      <c r="T3833" s="11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13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42374.864988425921</v>
      </c>
      <c r="T3834" s="11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13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41963.622361111105</v>
      </c>
      <c r="T3835" s="11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13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42143.195219907408</v>
      </c>
      <c r="T3836" s="11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13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42460.69222222222</v>
      </c>
      <c r="T3837" s="11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13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42553.676527777774</v>
      </c>
      <c r="T3838" s="11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13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42152.515717592592</v>
      </c>
      <c r="T3839" s="11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1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42116.460752314815</v>
      </c>
      <c r="T3840" s="11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13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42154.892638888887</v>
      </c>
      <c r="T3841" s="11">
        <f t="shared" si="35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13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42432.451724537037</v>
      </c>
      <c r="T3842" s="11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13">
        <f t="shared" ref="P3843:P3906" si="361">IF(E3843=0,0,E3843/L3843)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RIGHT(N3843,LEN(N3843)-(FIND("/",N3843)))</f>
        <v>plays</v>
      </c>
      <c r="S3843" s="11">
        <f t="shared" ref="S3843:S3906" si="364">(((J3843/60)/60)/24)+DATE(1970,1,1)+(-6/24)</f>
        <v>41780.535729166666</v>
      </c>
      <c r="T3843" s="11">
        <f t="shared" ref="T3843:T3906" si="365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13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41740.243657407409</v>
      </c>
      <c r="T3844" s="11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13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41765.822500000002</v>
      </c>
      <c r="T3845" s="11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1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41766.367291666669</v>
      </c>
      <c r="T3846" s="11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13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42248.377013888887</v>
      </c>
      <c r="T3847" s="11">
        <f t="shared" si="365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13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41884.971550925926</v>
      </c>
      <c r="T3848" s="11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13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42158.974432870367</v>
      </c>
      <c r="T3849" s="11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13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42265.567002314812</v>
      </c>
      <c r="T3850" s="11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13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42136.517175925925</v>
      </c>
      <c r="T3851" s="11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13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41974.874340277776</v>
      </c>
      <c r="T3852" s="11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1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42172.189571759256</v>
      </c>
      <c r="T3853" s="11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13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42064.940694444449</v>
      </c>
      <c r="T3854" s="11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13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41848.59002314815</v>
      </c>
      <c r="T3855" s="11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13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42103.634930555556</v>
      </c>
      <c r="T3856" s="11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13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42059.720729166671</v>
      </c>
      <c r="T3857" s="11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13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42041.493090277778</v>
      </c>
      <c r="T3858" s="11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13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41829.48715277778</v>
      </c>
      <c r="T3859" s="11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13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42128.181064814817</v>
      </c>
      <c r="T3860" s="11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13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41789.643599537041</v>
      </c>
      <c r="T3861" s="11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13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41833.410995370366</v>
      </c>
      <c r="T3862" s="11">
        <f t="shared" si="365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1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41914.340011574073</v>
      </c>
      <c r="T3863" s="11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13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42611.011064814811</v>
      </c>
      <c r="T3864" s="11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3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42253.383159722223</v>
      </c>
      <c r="T3865" s="11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13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42295.641828703709</v>
      </c>
      <c r="T3866" s="11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13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41841.401597222226</v>
      </c>
      <c r="T3867" s="11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13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42402.697002314817</v>
      </c>
      <c r="T3868" s="11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13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42509.564108796301</v>
      </c>
      <c r="T3869" s="11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13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41865.409780092588</v>
      </c>
      <c r="T3870" s="11">
        <f t="shared" si="365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13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42047.474444444444</v>
      </c>
      <c r="T3871" s="11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13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41792.92219907407</v>
      </c>
      <c r="T3872" s="11">
        <f t="shared" si="365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1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42763.530671296292</v>
      </c>
      <c r="T3873" s="11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3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42179.895787037036</v>
      </c>
      <c r="T3874" s="11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3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42255.446006944447</v>
      </c>
      <c r="T3875" s="11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3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42006.766458333332</v>
      </c>
      <c r="T3876" s="11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3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42615.096817129626</v>
      </c>
      <c r="T3877" s="11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13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42372.374166666668</v>
      </c>
      <c r="T3878" s="11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13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42682.42768518519</v>
      </c>
      <c r="T3879" s="11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13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42154.568819444445</v>
      </c>
      <c r="T3880" s="11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3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41999.611064814817</v>
      </c>
      <c r="T3881" s="11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13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41815.565046296295</v>
      </c>
      <c r="T3882" s="11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1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42755.768506944441</v>
      </c>
      <c r="T3883" s="11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3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42373.733449074076</v>
      </c>
      <c r="T3884" s="11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3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41854.352650462963</v>
      </c>
      <c r="T3885" s="11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3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42065.541574074072</v>
      </c>
      <c r="T3886" s="11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3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42469.701284722221</v>
      </c>
      <c r="T3887" s="11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3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41953.978032407409</v>
      </c>
      <c r="T3888" s="11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1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42079.607974537037</v>
      </c>
      <c r="T3889" s="11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13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42762.295810185184</v>
      </c>
      <c r="T3890" s="11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13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41976.754976851851</v>
      </c>
      <c r="T3891" s="11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13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42171.508611111116</v>
      </c>
      <c r="T3892" s="11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1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42055.8824537037</v>
      </c>
      <c r="T3893" s="11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3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41867.402280092596</v>
      </c>
      <c r="T3894" s="11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13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41779.407870370371</v>
      </c>
      <c r="T3895" s="11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13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42679.708472222221</v>
      </c>
      <c r="T3896" s="11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13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42032.000208333338</v>
      </c>
      <c r="T3897" s="11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13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41792.941875000004</v>
      </c>
      <c r="T3898" s="11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13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41982.62364583333</v>
      </c>
      <c r="T3899" s="11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13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42193.232291666667</v>
      </c>
      <c r="T3900" s="11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13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41843.525011574071</v>
      </c>
      <c r="T3901" s="11">
        <f t="shared" si="365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13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42135.842488425929</v>
      </c>
      <c r="T3902" s="11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1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42317.576377314821</v>
      </c>
      <c r="T3903" s="11">
        <f t="shared" si="365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13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42663.218078703707</v>
      </c>
      <c r="T3904" s="11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3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42185.76116898148</v>
      </c>
      <c r="T3905" s="11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13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42094.979166666672</v>
      </c>
      <c r="T3906" s="11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13">
        <f t="shared" ref="P3907:P3970" si="367">IF(E3907=0,0,E3907/L3907)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RIGHT(N3907,LEN(N3907)-(FIND("/",N3907)))</f>
        <v>plays</v>
      </c>
      <c r="S3907" s="11">
        <f t="shared" ref="S3907:S3970" si="370">(((J3907/60)/60)/24)+DATE(1970,1,1)+(-6/24)</f>
        <v>42124.373877314814</v>
      </c>
      <c r="T3907" s="11">
        <f t="shared" ref="T3907:T3970" si="371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13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42143.667743055557</v>
      </c>
      <c r="T3908" s="11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13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41906.569513888891</v>
      </c>
      <c r="T3909" s="11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13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41833.885370370372</v>
      </c>
      <c r="T3910" s="11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13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41863.109282407408</v>
      </c>
      <c r="T3911" s="11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13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42224.506909722222</v>
      </c>
      <c r="T3912" s="11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41939.5622337963</v>
      </c>
      <c r="T3913" s="11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13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42059.020023148143</v>
      </c>
      <c r="T3914" s="11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13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42307.961215277777</v>
      </c>
      <c r="T3915" s="11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13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42114.568935185183</v>
      </c>
      <c r="T3916" s="11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13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42492.73505787037</v>
      </c>
      <c r="T3917" s="11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3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42494.221666666665</v>
      </c>
      <c r="T3918" s="11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13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41863.277326388888</v>
      </c>
      <c r="T3919" s="11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13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41843.414618055554</v>
      </c>
      <c r="T3920" s="11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13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42358.434872685189</v>
      </c>
      <c r="T3921" s="11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13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42657.13726851852</v>
      </c>
      <c r="T3922" s="11">
        <f t="shared" si="371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41926.292303240742</v>
      </c>
      <c r="T3923" s="11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13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42020.518634259264</v>
      </c>
      <c r="T3924" s="11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13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42075.729988425926</v>
      </c>
      <c r="T3925" s="11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13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41786.709745370368</v>
      </c>
      <c r="T3926" s="11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13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41820.620821759258</v>
      </c>
      <c r="T3927" s="11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13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41969.835046296299</v>
      </c>
      <c r="T3928" s="11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13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41830.017407407409</v>
      </c>
      <c r="T3929" s="11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13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42265.433182870373</v>
      </c>
      <c r="T3930" s="11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13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42601.577141203699</v>
      </c>
      <c r="T3931" s="11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3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42433.088749999995</v>
      </c>
      <c r="T3932" s="11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42227.901701388888</v>
      </c>
      <c r="T3933" s="11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13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42414.918564814812</v>
      </c>
      <c r="T3934" s="11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13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42538.718310185184</v>
      </c>
      <c r="T3935" s="11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13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42233.421747685185</v>
      </c>
      <c r="T3936" s="11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13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42221.406782407401</v>
      </c>
      <c r="T3937" s="11">
        <f t="shared" si="371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3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42675.012962962966</v>
      </c>
      <c r="T3938" s="11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13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42534.381481481483</v>
      </c>
      <c r="T3939" s="11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1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42151.655717592599</v>
      </c>
      <c r="T3940" s="11">
        <f t="shared" si="371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13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41915.150219907409</v>
      </c>
      <c r="T3941" s="11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13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41961.242488425924</v>
      </c>
      <c r="T3942" s="11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1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41940.337233796294</v>
      </c>
      <c r="T3943" s="11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3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42111.654097222221</v>
      </c>
      <c r="T3944" s="11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13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42279.528564814813</v>
      </c>
      <c r="T3945" s="11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3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42213.412905092591</v>
      </c>
      <c r="T3946" s="11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13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42109.551712962959</v>
      </c>
      <c r="T3947" s="11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13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42031.583587962959</v>
      </c>
      <c r="T3948" s="11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13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42614.892870370371</v>
      </c>
      <c r="T3949" s="11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3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41829.075497685182</v>
      </c>
      <c r="T3950" s="11">
        <f t="shared" si="371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13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42015.870613425926</v>
      </c>
      <c r="T3951" s="11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13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42439.452314814815</v>
      </c>
      <c r="T3952" s="11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1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42433.575717592597</v>
      </c>
      <c r="T3953" s="11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13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42243.540393518517</v>
      </c>
      <c r="T3954" s="11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3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42549.798449074078</v>
      </c>
      <c r="T3955" s="11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3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41774.401203703703</v>
      </c>
      <c r="T3956" s="11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13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42306.598854166667</v>
      </c>
      <c r="T3957" s="11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3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42457.682025462964</v>
      </c>
      <c r="T3958" s="11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13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42513.726319444439</v>
      </c>
      <c r="T3959" s="11">
        <f t="shared" si="371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13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41816.700370370374</v>
      </c>
      <c r="T3960" s="11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13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41880.538842592592</v>
      </c>
      <c r="T3961" s="11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13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42342.595555555556</v>
      </c>
      <c r="T3962" s="11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1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41745.641319444447</v>
      </c>
      <c r="T3963" s="11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13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42311.371458333335</v>
      </c>
      <c r="T3964" s="11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3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42295.904131944444</v>
      </c>
      <c r="T3965" s="11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13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42053.472060185188</v>
      </c>
      <c r="T3966" s="11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13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42413.985879629632</v>
      </c>
      <c r="T3967" s="11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13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41801.461550925924</v>
      </c>
      <c r="T3968" s="11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13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42770.040590277778</v>
      </c>
      <c r="T3969" s="11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13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42452.565659722226</v>
      </c>
      <c r="T3970" s="11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13">
        <f t="shared" ref="P3971:P4034" si="373">IF(E3971=0,0,E3971/L3971)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RIGHT(N3971,LEN(N3971)-(FIND("/",N3971)))</f>
        <v>plays</v>
      </c>
      <c r="S3971" s="11">
        <f t="shared" ref="S3971:S4034" si="376">(((J3971/60)/60)/24)+DATE(1970,1,1)+(-6/24)</f>
        <v>42601.604699074072</v>
      </c>
      <c r="T3971" s="11">
        <f t="shared" ref="T3971:T4034" si="377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13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42447.613553240735</v>
      </c>
      <c r="T3972" s="11">
        <f t="shared" si="377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1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41811.286180555559</v>
      </c>
      <c r="T3973" s="11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13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41980.817523148144</v>
      </c>
      <c r="T3974" s="11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13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42469.43414351852</v>
      </c>
      <c r="T3975" s="11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13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42493.296851851846</v>
      </c>
      <c r="T3976" s="11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3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42534.616875</v>
      </c>
      <c r="T3977" s="11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13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41830.608344907407</v>
      </c>
      <c r="T3978" s="11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13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42543.538564814815</v>
      </c>
      <c r="T3979" s="11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13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41975.392974537041</v>
      </c>
      <c r="T3980" s="11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13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42069.653437500005</v>
      </c>
      <c r="T3981" s="11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13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41795.348923611113</v>
      </c>
      <c r="T3982" s="11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1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42507.929965277777</v>
      </c>
      <c r="T3983" s="11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13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42132.559953703705</v>
      </c>
      <c r="T3984" s="11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13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41747.61986111111</v>
      </c>
      <c r="T3985" s="11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13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41920.713472222218</v>
      </c>
      <c r="T3986" s="11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13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42399.457407407404</v>
      </c>
      <c r="T3987" s="11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13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42467.298541666663</v>
      </c>
      <c r="T3988" s="11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13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41765.67465277778</v>
      </c>
      <c r="T3989" s="11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13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42229.83116898148</v>
      </c>
      <c r="T3990" s="11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3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42286.499780092592</v>
      </c>
      <c r="T3991" s="11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13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42401.422372685185</v>
      </c>
      <c r="T3992" s="11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1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42125.394467592589</v>
      </c>
      <c r="T3993" s="11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13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42289.69049768518</v>
      </c>
      <c r="T3994" s="11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13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42107.614722222221</v>
      </c>
      <c r="T3995" s="11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13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41809.139930555553</v>
      </c>
      <c r="T3996" s="11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13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42019.433761574073</v>
      </c>
      <c r="T3997" s="11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13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41950.01694444444</v>
      </c>
      <c r="T3998" s="11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3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42069.141446759255</v>
      </c>
      <c r="T3999" s="11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13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42061.713263888887</v>
      </c>
      <c r="T4000" s="11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13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41842.578680555554</v>
      </c>
      <c r="T4001" s="11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13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42437.39534722222</v>
      </c>
      <c r="T4002" s="11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1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42775.714212962965</v>
      </c>
      <c r="T4003" s="11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13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41878.793530092589</v>
      </c>
      <c r="T4004" s="11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13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42020.337349537032</v>
      </c>
      <c r="T4005" s="11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13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41889.91269675926</v>
      </c>
      <c r="T4006" s="11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13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41872.557696759257</v>
      </c>
      <c r="T4007" s="11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13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42391.522997685184</v>
      </c>
      <c r="T4008" s="11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13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41848.522928240738</v>
      </c>
      <c r="T4009" s="11">
        <f t="shared" si="377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13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42177.714201388888</v>
      </c>
      <c r="T4010" s="11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13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41851.450925925928</v>
      </c>
      <c r="T4011" s="11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13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41921.520439814813</v>
      </c>
      <c r="T4012" s="11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42002.29488425926</v>
      </c>
      <c r="T4013" s="11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3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42096.294548611113</v>
      </c>
      <c r="T4014" s="11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13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42021.051192129627</v>
      </c>
      <c r="T4015" s="11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3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42418.996168981481</v>
      </c>
      <c r="T4016" s="11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13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42174.530821759254</v>
      </c>
      <c r="T4017" s="11">
        <f t="shared" si="377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13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41869.622685185182</v>
      </c>
      <c r="T4018" s="11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13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41856.422152777777</v>
      </c>
      <c r="T4019" s="11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13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42620.66097222222</v>
      </c>
      <c r="T4020" s="11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13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42417.425879629634</v>
      </c>
      <c r="T4021" s="11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13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42056.940960648149</v>
      </c>
      <c r="T4022" s="11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1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41878.661550925928</v>
      </c>
      <c r="T4023" s="11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13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41990.334108796291</v>
      </c>
      <c r="T4024" s="11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3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42408.749571759254</v>
      </c>
      <c r="T4025" s="11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13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42217.420104166667</v>
      </c>
      <c r="T4026" s="11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13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42150.987685185188</v>
      </c>
      <c r="T4027" s="11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3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42282.405543981484</v>
      </c>
      <c r="T4028" s="11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13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42768.72084490741</v>
      </c>
      <c r="T4029" s="11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13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41765.688657407409</v>
      </c>
      <c r="T4030" s="11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3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42321.775115740747</v>
      </c>
      <c r="T4031" s="11">
        <f t="shared" si="377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13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42374.405081018514</v>
      </c>
      <c r="T4032" s="11">
        <f t="shared" si="377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41941.335231481484</v>
      </c>
      <c r="T4033" s="11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13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42293.559212962966</v>
      </c>
      <c r="T4034" s="11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13">
        <f t="shared" ref="P4035:P4098" si="379">IF(E4035=0,0,E4035/L4035)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RIGHT(N4035,LEN(N4035)-(FIND("/",N4035)))</f>
        <v>plays</v>
      </c>
      <c r="S4035" s="11">
        <f t="shared" ref="S4035:S4098" si="382">(((J4035/60)/60)/24)+DATE(1970,1,1)+(-6/24)</f>
        <v>42614.018796296295</v>
      </c>
      <c r="T4035" s="11">
        <f t="shared" ref="T4035:T4098" si="383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13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42067.697337962964</v>
      </c>
      <c r="T4036" s="11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13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41903.632951388885</v>
      </c>
      <c r="T4037" s="11">
        <f t="shared" si="383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13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41804.687083333331</v>
      </c>
      <c r="T4038" s="11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13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42496.820775462969</v>
      </c>
      <c r="T4039" s="11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13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41869.548726851855</v>
      </c>
      <c r="T4040" s="11">
        <f t="shared" si="383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13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42305.420914351853</v>
      </c>
      <c r="T4041" s="11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13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42143.981527777782</v>
      </c>
      <c r="T4042" s="11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1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42559.224004629628</v>
      </c>
      <c r="T4043" s="11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13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41994.834074074075</v>
      </c>
      <c r="T4044" s="11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3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41948.707465277781</v>
      </c>
      <c r="T4045" s="11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13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42073.969699074078</v>
      </c>
      <c r="T4046" s="11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13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41841.951261574075</v>
      </c>
      <c r="T4047" s="11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13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41904.400578703702</v>
      </c>
      <c r="T4048" s="11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13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41990.772488425922</v>
      </c>
      <c r="T4049" s="11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13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42436.259108796294</v>
      </c>
      <c r="T4050" s="11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13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42169.708506944444</v>
      </c>
      <c r="T4051" s="11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13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41905.386469907404</v>
      </c>
      <c r="T4052" s="11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41761.560150462967</v>
      </c>
      <c r="T4053" s="11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13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41865.628657407404</v>
      </c>
      <c r="T4054" s="11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13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41928.440138888887</v>
      </c>
      <c r="T4055" s="11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3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42613.591261574074</v>
      </c>
      <c r="T4056" s="11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13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41779.398506944446</v>
      </c>
      <c r="T4057" s="11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13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42534.683321759265</v>
      </c>
      <c r="T4058" s="11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13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42310.718518518523</v>
      </c>
      <c r="T4059" s="11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13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42445.810694444444</v>
      </c>
      <c r="T4060" s="11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13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41866.390648148146</v>
      </c>
      <c r="T4061" s="11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13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41779.445092592592</v>
      </c>
      <c r="T4062" s="11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42420.891469907408</v>
      </c>
      <c r="T4063" s="11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13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42523.489212962959</v>
      </c>
      <c r="T4064" s="11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13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41787.431527777779</v>
      </c>
      <c r="T4065" s="11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13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42093.338263888887</v>
      </c>
      <c r="T4066" s="11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13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41833.701516203706</v>
      </c>
      <c r="T4067" s="11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13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42478.789212962962</v>
      </c>
      <c r="T4068" s="11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13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42234.867476851854</v>
      </c>
      <c r="T4069" s="11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1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42718.713599537034</v>
      </c>
      <c r="T4070" s="11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13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42022.411527777775</v>
      </c>
      <c r="T4071" s="11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13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42031.416898148149</v>
      </c>
      <c r="T4072" s="11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42700.554756944446</v>
      </c>
      <c r="T4073" s="11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13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41812.52443287037</v>
      </c>
      <c r="T4074" s="11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13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42078.09520833334</v>
      </c>
      <c r="T4075" s="11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13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42283.302951388891</v>
      </c>
      <c r="T4076" s="11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13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41778.795937499999</v>
      </c>
      <c r="T4077" s="11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3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41905.545706018522</v>
      </c>
      <c r="T4078" s="11">
        <f t="shared" si="383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13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42695.4605787037</v>
      </c>
      <c r="T4079" s="11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3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42732.537523148145</v>
      </c>
      <c r="T4080" s="11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13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42510.688900462963</v>
      </c>
      <c r="T4081" s="11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3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42511.448101851856</v>
      </c>
      <c r="T4082" s="11">
        <f t="shared" si="383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1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42041.331307870365</v>
      </c>
      <c r="T4083" s="11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13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42306.939270833333</v>
      </c>
      <c r="T4084" s="11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13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42353.511759259258</v>
      </c>
      <c r="T4085" s="11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13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42622.186412037037</v>
      </c>
      <c r="T4086" s="11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13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42058.353877314818</v>
      </c>
      <c r="T4087" s="11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13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42304.690960648149</v>
      </c>
      <c r="T4088" s="11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3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42538.492893518516</v>
      </c>
      <c r="T4089" s="11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13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41990.362546296295</v>
      </c>
      <c r="T4090" s="11">
        <f t="shared" si="383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13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42122.482499999998</v>
      </c>
      <c r="T4091" s="11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13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42209.42288194444</v>
      </c>
      <c r="T4092" s="11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1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41990.256377314814</v>
      </c>
      <c r="T4093" s="11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13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42038.944988425923</v>
      </c>
      <c r="T4094" s="11">
        <f t="shared" si="383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13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42178.565891203703</v>
      </c>
      <c r="T4095" s="11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13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41889.836805555555</v>
      </c>
      <c r="T4096" s="11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13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42692.781828703708</v>
      </c>
      <c r="T4097" s="11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13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42750.280312499999</v>
      </c>
      <c r="T4098" s="11">
        <f t="shared" si="383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13">
        <f t="shared" ref="P4099:P4115" si="385">IF(E4099=0,0,E4099/L4099)</f>
        <v>0</v>
      </c>
      <c r="Q4099" t="str">
        <f t="shared" ref="Q4099:Q4115" si="386">LEFT(N4099,(FIND("/",N4099))-1)</f>
        <v>theater</v>
      </c>
      <c r="R4099" t="str">
        <f t="shared" ref="R4099:R4115" si="387">RIGHT(N4099,LEN(N4099)-(FIND("/",N4099)))</f>
        <v>plays</v>
      </c>
      <c r="S4099" s="11">
        <f t="shared" ref="S4099:S4115" si="388">(((J4099/60)/60)/24)+DATE(1970,1,1)+(-6/24)</f>
        <v>42344.574502314819</v>
      </c>
      <c r="T4099" s="11">
        <f t="shared" ref="T4099:T4115" si="38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3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42495.472187499996</v>
      </c>
      <c r="T4100" s="11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13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42570.600381944445</v>
      </c>
      <c r="T4101" s="11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3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41926.874884259261</v>
      </c>
      <c r="T4102" s="11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42730.653726851851</v>
      </c>
      <c r="T4103" s="11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13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42475.598067129627</v>
      </c>
      <c r="T4104" s="11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13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42188.58293981482</v>
      </c>
      <c r="T4105" s="11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13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42640.028171296297</v>
      </c>
      <c r="T4106" s="11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13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42696.760520833333</v>
      </c>
      <c r="T4107" s="11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13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42052.799375000002</v>
      </c>
      <c r="T4108" s="11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13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41883.666678240741</v>
      </c>
      <c r="T4109" s="11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13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42766.781678240746</v>
      </c>
      <c r="T4110" s="11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3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42307.289398148147</v>
      </c>
      <c r="T4111" s="11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13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42512.376747685179</v>
      </c>
      <c r="T4112" s="11">
        <f t="shared" si="38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42028.885879629626</v>
      </c>
      <c r="T4113" s="11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13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42400.696597222224</v>
      </c>
      <c r="T4114" s="11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13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42358.323182870372</v>
      </c>
      <c r="T4115" s="11">
        <f t="shared" si="389"/>
        <v>42377.023611111115</v>
      </c>
    </row>
  </sheetData>
  <conditionalFormatting sqref="F2:F4115">
    <cfRule type="containsText" dxfId="6" priority="6" operator="containsText" text="failed">
      <formula>NOT(ISERROR(SEARCH("failed",F2)))</formula>
    </cfRule>
    <cfRule type="containsText" dxfId="5" priority="7" operator="containsText" text="Successful">
      <formula>NOT(ISERROR(SEARCH("Successful",F2)))</formula>
    </cfRule>
  </conditionalFormatting>
  <conditionalFormatting sqref="F1:F4115">
    <cfRule type="containsText" dxfId="4" priority="4" operator="containsText" text="live">
      <formula>NOT(ISERROR(SEARCH("live",F1)))</formula>
    </cfRule>
    <cfRule type="containsText" dxfId="3" priority="5" operator="containsText" text="canceled">
      <formula>NOT(ISERROR(SEARCH("canceled",F1)))</formula>
    </cfRule>
  </conditionalFormatting>
  <conditionalFormatting sqref="O2:O4115">
    <cfRule type="cellIs" dxfId="2" priority="1" operator="lessThan">
      <formula>100</formula>
    </cfRule>
    <cfRule type="cellIs" dxfId="1" priority="2" operator="between">
      <formula>100</formula>
      <formula>200</formula>
    </cfRule>
    <cfRule type="cellIs" dxfId="0" priority="3" operator="greaterThan">
      <formula>200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814D-6543-A948-A67A-121B9165C60F}">
  <dimension ref="A1:F14"/>
  <sheetViews>
    <sheetView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8312</v>
      </c>
    </row>
    <row r="3" spans="1:6" x14ac:dyDescent="0.2">
      <c r="A3" s="6" t="s">
        <v>8366</v>
      </c>
      <c r="B3" s="6" t="s">
        <v>8310</v>
      </c>
    </row>
    <row r="4" spans="1:6" x14ac:dyDescent="0.2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E186-3F4B-9D45-9CCA-EBF1630C7DDE}">
  <dimension ref="A1:F47"/>
  <sheetViews>
    <sheetView workbookViewId="0">
      <selection activeCell="D19" sqref="D1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8312</v>
      </c>
    </row>
    <row r="2" spans="1:6" x14ac:dyDescent="0.2">
      <c r="A2" s="6" t="s">
        <v>8308</v>
      </c>
      <c r="B2" t="s">
        <v>8312</v>
      </c>
    </row>
    <row r="4" spans="1:6" x14ac:dyDescent="0.2">
      <c r="A4" s="6" t="s">
        <v>8366</v>
      </c>
      <c r="B4" s="6" t="s">
        <v>8310</v>
      </c>
    </row>
    <row r="5" spans="1:6" x14ac:dyDescent="0.2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8325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8327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8336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8339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8351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8358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8359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8363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3821-4CA8-4E4E-984F-93D9A63B74B4}">
  <dimension ref="A1:F18"/>
  <sheetViews>
    <sheetView workbookViewId="0">
      <selection activeCell="P29" sqref="P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8312</v>
      </c>
    </row>
    <row r="2" spans="1:6" x14ac:dyDescent="0.2">
      <c r="A2" s="6" t="s">
        <v>8379</v>
      </c>
      <c r="B2" t="s">
        <v>8312</v>
      </c>
    </row>
    <row r="4" spans="1:6" x14ac:dyDescent="0.2">
      <c r="A4" s="6" t="s">
        <v>8366</v>
      </c>
      <c r="B4" s="6" t="s">
        <v>8310</v>
      </c>
    </row>
    <row r="5" spans="1:6" x14ac:dyDescent="0.2">
      <c r="A5" s="6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4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4" t="s">
        <v>8376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">
      <c r="A10" s="14" t="s">
        <v>8367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">
      <c r="A11" s="14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4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4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4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4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4" t="s">
        <v>8372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">
      <c r="A17" s="14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4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5ACCF-F232-DC4F-AA23-11026B80C115}">
  <dimension ref="A1:J13"/>
  <sheetViews>
    <sheetView tabSelected="1" topLeftCell="A10" workbookViewId="0">
      <selection activeCell="M37" sqref="M37:M38"/>
    </sheetView>
  </sheetViews>
  <sheetFormatPr baseColWidth="10" defaultRowHeight="15" x14ac:dyDescent="0.2"/>
  <cols>
    <col min="1" max="1" width="27.33203125" customWidth="1"/>
    <col min="2" max="2" width="19.5" hidden="1" customWidth="1"/>
    <col min="3" max="3" width="14.33203125" hidden="1" customWidth="1"/>
    <col min="4" max="4" width="20.5" customWidth="1"/>
    <col min="5" max="5" width="17.1640625" customWidth="1"/>
    <col min="6" max="6" width="19.1640625" customWidth="1"/>
    <col min="7" max="7" width="14.1640625" customWidth="1"/>
    <col min="8" max="8" width="18.6640625" customWidth="1"/>
    <col min="9" max="9" width="15" customWidth="1"/>
    <col min="10" max="10" width="16.1640625" customWidth="1"/>
  </cols>
  <sheetData>
    <row r="1" spans="1:10" x14ac:dyDescent="0.2">
      <c r="A1" t="s">
        <v>8380</v>
      </c>
      <c r="B1" t="s">
        <v>8400</v>
      </c>
      <c r="C1" t="s">
        <v>8401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">
      <c r="A2" t="s">
        <v>8388</v>
      </c>
      <c r="B2">
        <v>0</v>
      </c>
      <c r="C2">
        <f>B3-1</f>
        <v>999</v>
      </c>
      <c r="D2">
        <f>COUNTIFS(Data!$D:$D,"&gt;="&amp;$B2,Data!$D:$D,"&lt;="&amp;$C2,Data!$F:$F,"successful")</f>
        <v>322</v>
      </c>
      <c r="E2">
        <f>COUNTIFS(Data!$D:$D,"&gt;="&amp;$B2,Data!$D:$D,"&lt;="&amp;$C2,Data!$F:$F,"failed")</f>
        <v>113</v>
      </c>
      <c r="F2">
        <f>COUNTIFS(Data!$D:$D,"&gt;="&amp;$B2,Data!$D:$D,"&lt;="&amp;$C2,Data!$F:$F,"canceled")</f>
        <v>18</v>
      </c>
      <c r="G2">
        <f>SUM(D2:F2)</f>
        <v>453</v>
      </c>
      <c r="H2" s="15">
        <f>D2/$G2</f>
        <v>0.71081677704194257</v>
      </c>
      <c r="I2" s="15">
        <f t="shared" ref="I2:J13" si="0">E2/$G2</f>
        <v>0.24944812362030905</v>
      </c>
      <c r="J2" s="15">
        <f t="shared" si="0"/>
        <v>3.9735099337748346E-2</v>
      </c>
    </row>
    <row r="3" spans="1:10" x14ac:dyDescent="0.2">
      <c r="A3" t="s">
        <v>8389</v>
      </c>
      <c r="B3">
        <v>1000</v>
      </c>
      <c r="C3">
        <f t="shared" ref="C3:C12" si="1">B4-1</f>
        <v>4999</v>
      </c>
      <c r="D3">
        <f>COUNTIFS(Data!$D:$D,"&gt;="&amp;$B3,Data!$D:$D,"&lt;="&amp;$C3,Data!$F:$F,"successful")</f>
        <v>932</v>
      </c>
      <c r="E3">
        <f>COUNTIFS(Data!$D:$D,"&gt;="&amp;$B3,Data!$D:$D,"&lt;="&amp;$C3,Data!$F:$F,"failed")</f>
        <v>420</v>
      </c>
      <c r="F3">
        <f>COUNTIFS(Data!$D:$D,"&gt;="&amp;$B3,Data!$D:$D,"&lt;="&amp;$C3,Data!$F:$F,"canceled")</f>
        <v>60</v>
      </c>
      <c r="G3">
        <f t="shared" ref="G3:G13" si="2">SUM(D3:F3)</f>
        <v>1412</v>
      </c>
      <c r="H3" s="15">
        <f t="shared" ref="H3:H13" si="3">D3/$G3</f>
        <v>0.66005665722379603</v>
      </c>
      <c r="I3" s="15">
        <f t="shared" si="0"/>
        <v>0.29745042492917845</v>
      </c>
      <c r="J3" s="15">
        <f t="shared" si="0"/>
        <v>4.2492917847025496E-2</v>
      </c>
    </row>
    <row r="4" spans="1:10" x14ac:dyDescent="0.2">
      <c r="A4" t="s">
        <v>8390</v>
      </c>
      <c r="B4">
        <v>5000</v>
      </c>
      <c r="C4">
        <f t="shared" si="1"/>
        <v>9999</v>
      </c>
      <c r="D4">
        <f>COUNTIFS(Data!$D:$D,"&gt;="&amp;$B4,Data!$D:$D,"&lt;="&amp;$C4,Data!$F:$F,"successful")</f>
        <v>381</v>
      </c>
      <c r="E4">
        <f>COUNTIFS(Data!$D:$D,"&gt;="&amp;$B4,Data!$D:$D,"&lt;="&amp;$C4,Data!$F:$F,"failed")</f>
        <v>283</v>
      </c>
      <c r="F4">
        <f>COUNTIFS(Data!$D:$D,"&gt;="&amp;$B4,Data!$D:$D,"&lt;="&amp;$C4,Data!$F:$F,"canceled")</f>
        <v>52</v>
      </c>
      <c r="G4">
        <f t="shared" si="2"/>
        <v>716</v>
      </c>
      <c r="H4" s="15">
        <f t="shared" si="3"/>
        <v>0.53212290502793291</v>
      </c>
      <c r="I4" s="15">
        <f t="shared" si="0"/>
        <v>0.39525139664804471</v>
      </c>
      <c r="J4" s="15">
        <f t="shared" si="0"/>
        <v>7.2625698324022353E-2</v>
      </c>
    </row>
    <row r="5" spans="1:10" x14ac:dyDescent="0.2">
      <c r="A5" t="s">
        <v>8391</v>
      </c>
      <c r="B5">
        <v>10000</v>
      </c>
      <c r="C5">
        <f t="shared" si="1"/>
        <v>14999</v>
      </c>
      <c r="D5">
        <f>COUNTIFS(Data!$D:$D,"&gt;="&amp;$B5,Data!$D:$D,"&lt;="&amp;$C5,Data!$F:$F,"successful")</f>
        <v>168</v>
      </c>
      <c r="E5">
        <f>COUNTIFS(Data!$D:$D,"&gt;="&amp;$B5,Data!$D:$D,"&lt;="&amp;$C5,Data!$F:$F,"failed")</f>
        <v>144</v>
      </c>
      <c r="F5">
        <f>COUNTIFS(Data!$D:$D,"&gt;="&amp;$B5,Data!$D:$D,"&lt;="&amp;$C5,Data!$F:$F,"canceled")</f>
        <v>40</v>
      </c>
      <c r="G5">
        <f t="shared" si="2"/>
        <v>352</v>
      </c>
      <c r="H5" s="15">
        <f t="shared" si="3"/>
        <v>0.47727272727272729</v>
      </c>
      <c r="I5" s="15">
        <f t="shared" si="0"/>
        <v>0.40909090909090912</v>
      </c>
      <c r="J5" s="15">
        <f t="shared" si="0"/>
        <v>0.11363636363636363</v>
      </c>
    </row>
    <row r="6" spans="1:10" x14ac:dyDescent="0.2">
      <c r="A6" t="s">
        <v>8392</v>
      </c>
      <c r="B6">
        <v>15000</v>
      </c>
      <c r="C6">
        <f t="shared" si="1"/>
        <v>19999</v>
      </c>
      <c r="D6">
        <f>COUNTIFS(Data!$D:$D,"&gt;="&amp;$B6,Data!$D:$D,"&lt;="&amp;$C6,Data!$F:$F,"successful")</f>
        <v>94</v>
      </c>
      <c r="E6">
        <f>COUNTIFS(Data!$D:$D,"&gt;="&amp;$B6,Data!$D:$D,"&lt;="&amp;$C6,Data!$F:$F,"failed")</f>
        <v>90</v>
      </c>
      <c r="F6">
        <f>COUNTIFS(Data!$D:$D,"&gt;="&amp;$B6,Data!$D:$D,"&lt;="&amp;$C6,Data!$F:$F,"canceled")</f>
        <v>17</v>
      </c>
      <c r="G6">
        <f t="shared" si="2"/>
        <v>201</v>
      </c>
      <c r="H6" s="15">
        <f t="shared" si="3"/>
        <v>0.46766169154228854</v>
      </c>
      <c r="I6" s="15">
        <f t="shared" si="0"/>
        <v>0.44776119402985076</v>
      </c>
      <c r="J6" s="15">
        <f t="shared" si="0"/>
        <v>8.45771144278607E-2</v>
      </c>
    </row>
    <row r="7" spans="1:10" x14ac:dyDescent="0.2">
      <c r="A7" t="s">
        <v>8393</v>
      </c>
      <c r="B7">
        <v>20000</v>
      </c>
      <c r="C7">
        <f t="shared" si="1"/>
        <v>24999</v>
      </c>
      <c r="D7">
        <f>COUNTIFS(Data!$D:$D,"&gt;="&amp;$B7,Data!$D:$D,"&lt;="&amp;$C7,Data!$F:$F,"successful")</f>
        <v>62</v>
      </c>
      <c r="E7">
        <f>COUNTIFS(Data!$D:$D,"&gt;="&amp;$B7,Data!$D:$D,"&lt;="&amp;$C7,Data!$F:$F,"failed")</f>
        <v>72</v>
      </c>
      <c r="F7">
        <f>COUNTIFS(Data!$D:$D,"&gt;="&amp;$B7,Data!$D:$D,"&lt;="&amp;$C7,Data!$F:$F,"canceled")</f>
        <v>14</v>
      </c>
      <c r="G7">
        <f t="shared" si="2"/>
        <v>148</v>
      </c>
      <c r="H7" s="15">
        <f t="shared" si="3"/>
        <v>0.41891891891891891</v>
      </c>
      <c r="I7" s="15">
        <f t="shared" si="0"/>
        <v>0.48648648648648651</v>
      </c>
      <c r="J7" s="15">
        <f t="shared" si="0"/>
        <v>9.45945945945946E-2</v>
      </c>
    </row>
    <row r="8" spans="1:10" x14ac:dyDescent="0.2">
      <c r="A8" t="s">
        <v>8394</v>
      </c>
      <c r="B8">
        <v>25000</v>
      </c>
      <c r="C8">
        <f t="shared" si="1"/>
        <v>29999</v>
      </c>
      <c r="D8">
        <f>COUNTIFS(Data!$D:$D,"&gt;="&amp;$B8,Data!$D:$D,"&lt;="&amp;$C8,Data!$F:$F,"successful")</f>
        <v>55</v>
      </c>
      <c r="E8">
        <f>COUNTIFS(Data!$D:$D,"&gt;="&amp;$B8,Data!$D:$D,"&lt;="&amp;$C8,Data!$F:$F,"failed")</f>
        <v>64</v>
      </c>
      <c r="F8">
        <f>COUNTIFS(Data!$D:$D,"&gt;="&amp;$B8,Data!$D:$D,"&lt;="&amp;$C8,Data!$F:$F,"canceled")</f>
        <v>18</v>
      </c>
      <c r="G8">
        <f t="shared" si="2"/>
        <v>137</v>
      </c>
      <c r="H8" s="15">
        <f t="shared" si="3"/>
        <v>0.40145985401459855</v>
      </c>
      <c r="I8" s="15">
        <f t="shared" si="0"/>
        <v>0.46715328467153283</v>
      </c>
      <c r="J8" s="15">
        <f t="shared" si="0"/>
        <v>0.13138686131386862</v>
      </c>
    </row>
    <row r="9" spans="1:10" x14ac:dyDescent="0.2">
      <c r="A9" t="s">
        <v>8395</v>
      </c>
      <c r="B9">
        <v>30000</v>
      </c>
      <c r="C9">
        <f t="shared" si="1"/>
        <v>34999</v>
      </c>
      <c r="D9">
        <f>COUNTIFS(Data!$D:$D,"&gt;="&amp;$B9,Data!$D:$D,"&lt;="&amp;$C9,Data!$F:$F,"successful")</f>
        <v>32</v>
      </c>
      <c r="E9">
        <f>COUNTIFS(Data!$D:$D,"&gt;="&amp;$B9,Data!$D:$D,"&lt;="&amp;$C9,Data!$F:$F,"failed")</f>
        <v>37</v>
      </c>
      <c r="F9">
        <f>COUNTIFS(Data!$D:$D,"&gt;="&amp;$B9,Data!$D:$D,"&lt;="&amp;$C9,Data!$F:$F,"canceled")</f>
        <v>13</v>
      </c>
      <c r="G9">
        <f t="shared" si="2"/>
        <v>82</v>
      </c>
      <c r="H9" s="15">
        <f t="shared" si="3"/>
        <v>0.3902439024390244</v>
      </c>
      <c r="I9" s="15">
        <f t="shared" si="0"/>
        <v>0.45121951219512196</v>
      </c>
      <c r="J9" s="15">
        <f t="shared" si="0"/>
        <v>0.15853658536585366</v>
      </c>
    </row>
    <row r="10" spans="1:10" x14ac:dyDescent="0.2">
      <c r="A10" t="s">
        <v>8396</v>
      </c>
      <c r="B10">
        <v>35000</v>
      </c>
      <c r="C10">
        <f t="shared" si="1"/>
        <v>39999</v>
      </c>
      <c r="D10">
        <f>COUNTIFS(Data!$D:$D,"&gt;="&amp;$B10,Data!$D:$D,"&lt;="&amp;$C10,Data!$F:$F,"successful")</f>
        <v>26</v>
      </c>
      <c r="E10">
        <f>COUNTIFS(Data!$D:$D,"&gt;="&amp;$B10,Data!$D:$D,"&lt;="&amp;$C10,Data!$F:$F,"failed")</f>
        <v>22</v>
      </c>
      <c r="F10">
        <f>COUNTIFS(Data!$D:$D,"&gt;="&amp;$B10,Data!$D:$D,"&lt;="&amp;$C10,Data!$F:$F,"canceled")</f>
        <v>7</v>
      </c>
      <c r="G10">
        <f t="shared" si="2"/>
        <v>55</v>
      </c>
      <c r="H10" s="15">
        <f t="shared" si="3"/>
        <v>0.47272727272727272</v>
      </c>
      <c r="I10" s="15">
        <f t="shared" si="0"/>
        <v>0.4</v>
      </c>
      <c r="J10" s="15">
        <f t="shared" si="0"/>
        <v>0.12727272727272726</v>
      </c>
    </row>
    <row r="11" spans="1:10" x14ac:dyDescent="0.2">
      <c r="A11" t="s">
        <v>8397</v>
      </c>
      <c r="B11">
        <v>40000</v>
      </c>
      <c r="C11">
        <f t="shared" si="1"/>
        <v>44999</v>
      </c>
      <c r="D11">
        <f>COUNTIFS(Data!$D:$D,"&gt;="&amp;$B11,Data!$D:$D,"&lt;="&amp;$C11,Data!$F:$F,"successful")</f>
        <v>21</v>
      </c>
      <c r="E11">
        <f>COUNTIFS(Data!$D:$D,"&gt;="&amp;$B11,Data!$D:$D,"&lt;="&amp;$C11,Data!$F:$F,"failed")</f>
        <v>16</v>
      </c>
      <c r="F11">
        <f>COUNTIFS(Data!$D:$D,"&gt;="&amp;$B11,Data!$D:$D,"&lt;="&amp;$C11,Data!$F:$F,"canceled")</f>
        <v>6</v>
      </c>
      <c r="G11">
        <f t="shared" si="2"/>
        <v>43</v>
      </c>
      <c r="H11" s="15">
        <f t="shared" si="3"/>
        <v>0.48837209302325579</v>
      </c>
      <c r="I11" s="15">
        <f t="shared" si="0"/>
        <v>0.37209302325581395</v>
      </c>
      <c r="J11" s="15">
        <f t="shared" si="0"/>
        <v>0.13953488372093023</v>
      </c>
    </row>
    <row r="12" spans="1:10" x14ac:dyDescent="0.2">
      <c r="A12" t="s">
        <v>8398</v>
      </c>
      <c r="B12">
        <v>45000</v>
      </c>
      <c r="C12">
        <f t="shared" si="1"/>
        <v>49999</v>
      </c>
      <c r="D12">
        <f>COUNTIFS(Data!$D:$D,"&gt;="&amp;$B12,Data!$D:$D,"&lt;="&amp;$C12,Data!$F:$F,"successful")</f>
        <v>6</v>
      </c>
      <c r="E12">
        <f>COUNTIFS(Data!$D:$D,"&gt;="&amp;$B12,Data!$D:$D,"&lt;="&amp;$C12,Data!$F:$F,"failed")</f>
        <v>11</v>
      </c>
      <c r="F12">
        <f>COUNTIFS(Data!$D:$D,"&gt;="&amp;$B12,Data!$D:$D,"&lt;="&amp;$C12,Data!$F:$F,"canceled")</f>
        <v>4</v>
      </c>
      <c r="G12">
        <f t="shared" si="2"/>
        <v>21</v>
      </c>
      <c r="H12" s="15">
        <f t="shared" si="3"/>
        <v>0.2857142857142857</v>
      </c>
      <c r="I12" s="15">
        <f t="shared" si="0"/>
        <v>0.52380952380952384</v>
      </c>
      <c r="J12" s="15">
        <f t="shared" si="0"/>
        <v>0.19047619047619047</v>
      </c>
    </row>
    <row r="13" spans="1:10" x14ac:dyDescent="0.2">
      <c r="A13" t="s">
        <v>8399</v>
      </c>
      <c r="B13">
        <v>50000</v>
      </c>
      <c r="C13">
        <v>100000000</v>
      </c>
      <c r="D13">
        <f>COUNTIFS(Data!$D:$D,"&gt;="&amp;$B13,Data!$D:$D,"&lt;="&amp;$C13,Data!$F:$F,"successful")</f>
        <v>86</v>
      </c>
      <c r="E13">
        <f>COUNTIFS(Data!$D:$D,"&gt;="&amp;$B13,Data!$D:$D,"&lt;="&amp;$C13,Data!$F:$F,"failed")</f>
        <v>258</v>
      </c>
      <c r="F13">
        <f>COUNTIFS(Data!$D:$D,"&gt;="&amp;$B13,Data!$D:$D,"&lt;="&amp;$C13,Data!$F:$F,"canceled")</f>
        <v>100</v>
      </c>
      <c r="G13">
        <f t="shared" si="2"/>
        <v>444</v>
      </c>
      <c r="H13" s="15">
        <f t="shared" si="3"/>
        <v>0.19369369369369369</v>
      </c>
      <c r="I13" s="15">
        <f t="shared" si="0"/>
        <v>0.58108108108108103</v>
      </c>
      <c r="J13" s="15">
        <f t="shared" si="0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2018-11-11T23:49:25Z</dcterms:modified>
</cp:coreProperties>
</file>