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rielh/Documents/GitHub/Negative-Regulator-Project/"/>
    </mc:Choice>
  </mc:AlternateContent>
  <xr:revisionPtr revIDLastSave="0" documentId="13_ncr:1_{0C809383-B6A3-7047-802D-6CFF5CD5EC90}" xr6:coauthVersionLast="47" xr6:coauthVersionMax="47" xr10:uidLastSave="{00000000-0000-0000-0000-000000000000}"/>
  <bookViews>
    <workbookView xWindow="0" yWindow="760" windowWidth="30240" windowHeight="17260" xr2:uid="{7A26C5E7-96D1-48BE-832A-0113EABFEB89}"/>
  </bookViews>
  <sheets>
    <sheet name="Sheet1" sheetId="1" r:id="rId1"/>
  </sheets>
  <definedNames>
    <definedName name="_xlnm._FilterDatabase" localSheetId="0" hidden="1">Sheet1!$A$1:$E$317</definedName>
    <definedName name="cac_cac_0">Sheet1!$B$2:$B$9</definedName>
    <definedName name="cac_cac_10">Sheet1!$B$10:$B$17</definedName>
    <definedName name="cac_cac_12">Sheet1!$B$18:$B$25</definedName>
    <definedName name="cac_cac_2">Sheet1!$B$34:$B$40</definedName>
    <definedName name="cac_cac_24">Sheet1!$B$26:$B$33</definedName>
    <definedName name="cac_cac_36">Sheet1!$B$41:$B$48</definedName>
    <definedName name="cac_cac_4">Sheet1!$B$57:$B$64</definedName>
    <definedName name="cac_cac_48">Sheet1!$B$49:$B$56</definedName>
    <definedName name="cac_cac_6">Sheet1!$B$65:$B$72</definedName>
    <definedName name="cac_cac_8">Sheet1!$B$73:$B$80</definedName>
    <definedName name="cac_def2_0">Sheet1!$B$81:$B$88</definedName>
    <definedName name="cac_def2_10">Sheet1!$B$89:$B$96</definedName>
    <definedName name="cac_def2_12">Sheet1!$B$97:$B$104</definedName>
    <definedName name="cac_def2_2">Sheet1!$B$113:$B$119</definedName>
    <definedName name="cac_def2_24">Sheet1!$B$105:$B$112</definedName>
    <definedName name="cac_def2_36">Sheet1!$B$120:$B$127</definedName>
    <definedName name="cac_def2_4">Sheet1!$B$136:$B$143</definedName>
    <definedName name="cac_def2_48">Sheet1!$B$128:$B$135</definedName>
    <definedName name="cac_def2_6">Sheet1!$B$144:$B$151</definedName>
    <definedName name="cac_def2_8">Sheet1!$B$152:$B$159</definedName>
    <definedName name="mal_cac_0">Sheet1!$B$160:$B$167</definedName>
    <definedName name="mal_cac_10">Sheet1!$B$168:$B$175</definedName>
    <definedName name="mal_cac_12">Sheet1!$B$176:$B$182</definedName>
    <definedName name="mal_cac_2">Sheet1!$B$191:$B$198</definedName>
    <definedName name="mal_cac_24">Sheet1!$B$183:$B$190</definedName>
    <definedName name="mal_cac_36">Sheet1!$B$199:$B$206</definedName>
    <definedName name="mal_cac_4">Sheet1!$B$215:$B$222</definedName>
    <definedName name="mal_cac_48">Sheet1!$B$207:$B$214</definedName>
    <definedName name="mal_cac_6">Sheet1!$B$223:$B$230</definedName>
    <definedName name="mal_cac_8">Sheet1!$B$231:$B$238</definedName>
    <definedName name="mal_def2_0">Sheet1!$B$239:$B$246</definedName>
    <definedName name="mal_def2_10">Sheet1!$B$247:$B$254</definedName>
    <definedName name="mal_def2_12">Sheet1!$B$255:$B$261</definedName>
    <definedName name="mal_def2_2">Sheet1!$B$270:$B$277</definedName>
    <definedName name="mal_def2_24">Sheet1!$B$262:$B$269</definedName>
    <definedName name="mal_def2_36">Sheet1!$B$278:$B$285</definedName>
    <definedName name="mal_def2_4">Sheet1!$B$294:$B$301</definedName>
    <definedName name="mal_def2_48">Sheet1!$B$286:$B$293</definedName>
    <definedName name="mal_def2_6">Sheet1!$B$302:$B$309</definedName>
    <definedName name="mal_def2_8">Sheet1!$B$310:$B$317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R7" i="1"/>
  <c r="Q7" i="1"/>
  <c r="P7" i="1"/>
  <c r="O7" i="1"/>
  <c r="N7" i="1"/>
  <c r="M7" i="1"/>
  <c r="L7" i="1"/>
  <c r="K7" i="1"/>
  <c r="J7" i="1"/>
  <c r="S6" i="1"/>
  <c r="R6" i="1"/>
  <c r="Q6" i="1"/>
  <c r="P6" i="1"/>
  <c r="O6" i="1"/>
  <c r="N6" i="1"/>
  <c r="M6" i="1"/>
  <c r="L6" i="1"/>
  <c r="K6" i="1"/>
  <c r="J6" i="1"/>
  <c r="K17" i="1"/>
  <c r="L17" i="1"/>
  <c r="M17" i="1"/>
  <c r="N17" i="1"/>
  <c r="O17" i="1"/>
  <c r="P17" i="1"/>
  <c r="Q17" i="1"/>
  <c r="R17" i="1"/>
  <c r="S17" i="1"/>
  <c r="J17" i="1"/>
  <c r="K13" i="1"/>
  <c r="L13" i="1"/>
  <c r="M13" i="1"/>
  <c r="N13" i="1"/>
  <c r="O13" i="1"/>
  <c r="P13" i="1"/>
  <c r="Q13" i="1"/>
  <c r="R13" i="1"/>
  <c r="S13" i="1"/>
  <c r="J13" i="1"/>
  <c r="K9" i="1"/>
  <c r="L9" i="1"/>
  <c r="M9" i="1"/>
  <c r="N9" i="1"/>
  <c r="O9" i="1"/>
  <c r="P9" i="1"/>
  <c r="Q9" i="1"/>
  <c r="R9" i="1"/>
  <c r="S9" i="1"/>
  <c r="J9" i="1"/>
  <c r="K5" i="1"/>
  <c r="L5" i="1"/>
  <c r="M5" i="1"/>
  <c r="N5" i="1"/>
  <c r="O5" i="1"/>
  <c r="P5" i="1"/>
  <c r="Q5" i="1"/>
  <c r="R5" i="1"/>
  <c r="S5" i="1"/>
  <c r="J5" i="1"/>
  <c r="S16" i="1"/>
  <c r="R16" i="1"/>
  <c r="Q16" i="1"/>
  <c r="P16" i="1"/>
  <c r="O16" i="1"/>
  <c r="N16" i="1"/>
  <c r="M16" i="1"/>
  <c r="L16" i="1"/>
  <c r="K16" i="1"/>
  <c r="J16" i="1"/>
  <c r="S12" i="1"/>
  <c r="R12" i="1"/>
  <c r="Q12" i="1"/>
  <c r="P12" i="1"/>
  <c r="O12" i="1"/>
  <c r="N12" i="1"/>
  <c r="M12" i="1"/>
  <c r="L12" i="1"/>
  <c r="K12" i="1"/>
  <c r="J12" i="1"/>
  <c r="S8" i="1"/>
  <c r="R8" i="1"/>
  <c r="Q8" i="1"/>
  <c r="P8" i="1"/>
  <c r="O8" i="1"/>
  <c r="N8" i="1"/>
  <c r="M8" i="1"/>
  <c r="L8" i="1"/>
  <c r="K8" i="1"/>
  <c r="J8" i="1"/>
  <c r="S4" i="1"/>
  <c r="R4" i="1"/>
  <c r="Q4" i="1"/>
  <c r="P4" i="1"/>
  <c r="O4" i="1"/>
  <c r="N4" i="1"/>
  <c r="M4" i="1"/>
  <c r="L4" i="1"/>
  <c r="K4" i="1"/>
  <c r="J4" i="1"/>
</calcChain>
</file>

<file path=xl/sharedStrings.xml><?xml version="1.0" encoding="utf-8"?>
<sst xmlns="http://schemas.openxmlformats.org/spreadsheetml/2006/main" count="1293" uniqueCount="24">
  <si>
    <t>dct</t>
  </si>
  <si>
    <t>treatment</t>
  </si>
  <si>
    <t>cactus</t>
  </si>
  <si>
    <t>malE</t>
  </si>
  <si>
    <t>hour</t>
  </si>
  <si>
    <t>sex</t>
  </si>
  <si>
    <t>0hrs</t>
  </si>
  <si>
    <t>F</t>
  </si>
  <si>
    <t>M</t>
  </si>
  <si>
    <t>10hrs</t>
  </si>
  <si>
    <t>12hrs</t>
  </si>
  <si>
    <t>24hrs</t>
  </si>
  <si>
    <t>2hrs</t>
  </si>
  <si>
    <t>36hrs</t>
  </si>
  <si>
    <t>48hrs</t>
  </si>
  <si>
    <t>4hrs</t>
  </si>
  <si>
    <t>6hrs</t>
  </si>
  <si>
    <t>8hrs</t>
  </si>
  <si>
    <t>def2</t>
  </si>
  <si>
    <t>target</t>
  </si>
  <si>
    <t>avg</t>
  </si>
  <si>
    <t>std dev</t>
  </si>
  <si>
    <t>count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</si>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</sst>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2" xfId="0" applyFill="1" applyBorder="1"/>
    <xf numFmtId="0" fontId="0" fillId="2" borderId="0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Def2 target (IMD regulated)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cactus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Sheet1!$J$3:$S$3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24</c:v>
                </c:pt>
                <c:pt idx="8">
                  <c:v>36</c:v>
                </c:pt>
                <c:pt idx="9">
                  <c:v>48</c:v>
                </c:pt>
              </c:numCache>
            </c:numRef>
          </c:xVal>
          <c:yVal>
            <c:numRef>
              <c:f>Sheet1!$J$5:$S$5</c:f>
              <c:numCache>
                <c:formatCode>General</c:formatCode>
                <c:ptCount val="10"/>
                <c:pt idx="0">
                  <c:v>7.1487903340286127</c:v>
                </c:pt>
                <c:pt idx="1">
                  <c:v>7.2406085375839702</c:v>
                </c:pt>
                <c:pt idx="2">
                  <c:v>7.7560440113689957</c:v>
                </c:pt>
                <c:pt idx="3">
                  <c:v>7.2113428447016261</c:v>
                </c:pt>
                <c:pt idx="4">
                  <c:v>7.0166627201743168</c:v>
                </c:pt>
                <c:pt idx="5">
                  <c:v>6.2248327127010423</c:v>
                </c:pt>
                <c:pt idx="6">
                  <c:v>5.2659152043910602</c:v>
                </c:pt>
                <c:pt idx="7">
                  <c:v>3.8520041845932216</c:v>
                </c:pt>
                <c:pt idx="8">
                  <c:v>3.4131102873621391</c:v>
                </c:pt>
                <c:pt idx="9">
                  <c:v>1.8831742993304417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6-6F44-958C-2175F8CADEE7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Sheet1!$J$3:$S$3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24</c:v>
                </c:pt>
                <c:pt idx="8">
                  <c:v>36</c:v>
                </c:pt>
                <c:pt idx="9">
                  <c:v>48</c:v>
                </c:pt>
              </c:numCache>
            </c:numRef>
          </c:xVal>
          <c:yVal>
            <c:numRef>
              <c:f>Sheet1!$J$9:$S$9</c:f>
              <c:numCache>
                <c:formatCode>General</c:formatCode>
                <c:ptCount val="10"/>
                <c:pt idx="0">
                  <c:v>1.4665798148417721</c:v>
                </c:pt>
                <c:pt idx="1">
                  <c:v>8.1221080054893999</c:v>
                </c:pt>
                <c:pt idx="2">
                  <c:v>6.7004284120186419</c:v>
                </c:pt>
                <c:pt idx="3">
                  <c:v>8.3147915391300131</c:v>
                </c:pt>
                <c:pt idx="4">
                  <c:v>7.022978896739426</c:v>
                </c:pt>
                <c:pt idx="5">
                  <c:v>6.9649950013911983</c:v>
                </c:pt>
                <c:pt idx="6">
                  <c:v>4.1654500836507786</c:v>
                </c:pt>
                <c:pt idx="7">
                  <c:v>2.880650996509047</c:v>
                </c:pt>
                <c:pt idx="8">
                  <c:v>1.9407507271857138</c:v>
                </c:pt>
                <c:pt idx="9">
                  <c:v>0.19589274779309562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6-6F44-958C-2175F8CA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707055"/>
        <c:axId val="1727320095"/>
      </c:scatterChart>
      <c:valAx>
        <c:axId val="172770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20095"/>
        <c:crosses val="autoZero"/>
        <c:crossBetween val="midCat"/>
      </c:valAx>
      <c:valAx>
        <c:axId val="17273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0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Cactus</a:t>
            </a:r>
            <a:r>
              <a:rPr lang="en-US" baseline="0"/>
              <a:t> target (KD check)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cactus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Sheet1!$J$3:$S$3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24</c:v>
                </c:pt>
                <c:pt idx="8">
                  <c:v>36</c:v>
                </c:pt>
                <c:pt idx="9">
                  <c:v>48</c:v>
                </c:pt>
              </c:numCache>
            </c:numRef>
          </c:xVal>
          <c:yVal>
            <c:numRef>
              <c:f>Sheet1!$J$13:$S$13</c:f>
              <c:numCache>
                <c:formatCode>General</c:formatCode>
                <c:ptCount val="10"/>
                <c:pt idx="0">
                  <c:v>3.9779801842598239</c:v>
                </c:pt>
                <c:pt idx="1">
                  <c:v>3.6335220490545872</c:v>
                </c:pt>
                <c:pt idx="2">
                  <c:v>3.4999994733099911</c:v>
                </c:pt>
                <c:pt idx="3">
                  <c:v>3.067380506989247</c:v>
                </c:pt>
                <c:pt idx="4">
                  <c:v>3.0183457089697328</c:v>
                </c:pt>
                <c:pt idx="5">
                  <c:v>3.0965063806130733</c:v>
                </c:pt>
                <c:pt idx="6">
                  <c:v>1.7353115785350841</c:v>
                </c:pt>
                <c:pt idx="7">
                  <c:v>1.1390388433949141</c:v>
                </c:pt>
                <c:pt idx="8">
                  <c:v>1.5411823197494599</c:v>
                </c:pt>
                <c:pt idx="9">
                  <c:v>1.0653084379900903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4-F547-A97F-435BDBA5EC0E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Sheet1!$J$3:$S$3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24</c:v>
                </c:pt>
                <c:pt idx="8">
                  <c:v>36</c:v>
                </c:pt>
                <c:pt idx="9">
                  <c:v>48</c:v>
                </c:pt>
              </c:numCache>
            </c:numRef>
          </c:xVal>
          <c:yVal>
            <c:numRef>
              <c:f>Sheet1!$J$17:$S$17</c:f>
              <c:numCache>
                <c:formatCode>General</c:formatCode>
                <c:ptCount val="10"/>
                <c:pt idx="0">
                  <c:v>4.5349197299895394</c:v>
                </c:pt>
                <c:pt idx="1">
                  <c:v>5.318574734571806</c:v>
                </c:pt>
                <c:pt idx="2">
                  <c:v>4.5137614395412946</c:v>
                </c:pt>
                <c:pt idx="3">
                  <c:v>3.735420950736918</c:v>
                </c:pt>
                <c:pt idx="4">
                  <c:v>3.7190030613471752</c:v>
                </c:pt>
                <c:pt idx="5">
                  <c:v>3.1154135598246082</c:v>
                </c:pt>
                <c:pt idx="6">
                  <c:v>2.5806539959260224</c:v>
                </c:pt>
                <c:pt idx="7">
                  <c:v>2.3008489395652987</c:v>
                </c:pt>
                <c:pt idx="8">
                  <c:v>1.9716147732271931</c:v>
                </c:pt>
                <c:pt idx="9">
                  <c:v>1.8254178406680808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4-F547-A97F-435BDBA5E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166415"/>
        <c:axId val="1790769215"/>
      </c:scatterChart>
      <c:valAx>
        <c:axId val="17271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69215"/>
        <c:crosses val="autoZero"/>
        <c:crossBetween val="midCat"/>
      </c:valAx>
      <c:valAx>
        <c:axId val="17907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6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6350</xdr:colOff>
      <xdr:row>10</xdr:row>
      <xdr:rowOff>88900</xdr:rowOff>
    </xdr:from>
    <xdr:to>
      <xdr:col>28</xdr:col>
      <xdr:colOff>508000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6EBBF-EC7A-9D5A-935F-FCDBB9FBB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146050</xdr:colOff>
      <xdr:row>23</xdr:row>
      <xdr:rowOff>0</xdr:rowOff>
    </xdr:from>
    <xdr:to>
      <xdr:col>17</xdr:col>
      <xdr:colOff>469900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E50A3-BFB4-61AD-ED1E-50C1E52DE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2B9A-A392-49C6-A5AC-AF7C2A16DDF5}">
  <dimension ref="A1:S317"/>
  <sheetViews>
    <sheetView tabSelected="1" workbookViewId="0">
      <selection activeCell="G3" sqref="G3:S19"/>
    </sheetView>
  </sheetViews>
  <sheetFormatPr baseColWidth="10" defaultColWidth="8.83203125" defaultRowHeight="15" x14ac:dyDescent="0.2"/>
  <sheetData>
    <row r="1" spans="1:19" x14ac:dyDescent="0.2">
      <c r="A1" t="s">
        <v>1</v>
      </c>
      <c r="B1" t="s">
        <v>0</v>
      </c>
      <c r="C1" t="s">
        <v>4</v>
      </c>
      <c r="D1" t="s">
        <v>5</v>
      </c>
      <c r="E1" t="s">
        <v>19</v>
      </c>
    </row>
    <row r="2" spans="1:19" ht="16" thickBot="1" x14ac:dyDescent="0.25">
      <c r="A2" t="s">
        <v>2</v>
      </c>
      <c r="B2">
        <v>-12.751243716772853</v>
      </c>
      <c r="C2" t="s">
        <v>6</v>
      </c>
      <c r="D2" t="s">
        <v>7</v>
      </c>
      <c r="E2" t="s">
        <v>2</v>
      </c>
    </row>
    <row r="3" spans="1:19" ht="16" thickBot="1" x14ac:dyDescent="0.25">
      <c r="A3" t="s">
        <v>2</v>
      </c>
      <c r="B3">
        <v>-11.234088396692385</v>
      </c>
      <c r="C3" t="s">
        <v>6</v>
      </c>
      <c r="D3" t="s">
        <v>7</v>
      </c>
      <c r="E3" t="s">
        <v>2</v>
      </c>
      <c r="G3" s="12" t="s">
        <v>19</v>
      </c>
      <c r="H3" s="12" t="s">
        <v>1</v>
      </c>
      <c r="I3" s="3"/>
      <c r="J3" s="4">
        <v>0</v>
      </c>
      <c r="K3" s="4">
        <v>2</v>
      </c>
      <c r="L3" s="4">
        <v>4</v>
      </c>
      <c r="M3" s="4">
        <v>6</v>
      </c>
      <c r="N3" s="4">
        <v>8</v>
      </c>
      <c r="O3" s="4">
        <v>10</v>
      </c>
      <c r="P3" s="4">
        <v>12</v>
      </c>
      <c r="Q3" s="4">
        <v>24</v>
      </c>
      <c r="R3" s="4">
        <v>36</v>
      </c>
      <c r="S3" s="5">
        <v>48</v>
      </c>
    </row>
    <row r="4" spans="1:19" x14ac:dyDescent="0.2">
      <c r="A4" t="s">
        <v>2</v>
      </c>
      <c r="B4">
        <v>-12.438085110522819</v>
      </c>
      <c r="C4" t="s">
        <v>6</v>
      </c>
      <c r="D4" t="s">
        <v>7</v>
      </c>
      <c r="E4" t="s">
        <v>2</v>
      </c>
      <c r="G4" s="9" t="s">
        <v>18</v>
      </c>
      <c r="H4" s="9" t="s">
        <v>2</v>
      </c>
      <c r="I4" s="13" t="s">
        <v>20</v>
      </c>
      <c r="J4" s="4">
        <f>AVERAGE(cac_def2_0)</f>
        <v>-8.8512096659713873</v>
      </c>
      <c r="K4" s="4">
        <f>AVERAGE(cac_def2_2)</f>
        <v>-8.7593914624160298</v>
      </c>
      <c r="L4" s="4">
        <f>AVERAGE(cac_def2_4)</f>
        <v>-8.2439559886310043</v>
      </c>
      <c r="M4" s="4">
        <f>AVERAGE(cac_def2_6)</f>
        <v>-8.7886571552983739</v>
      </c>
      <c r="N4" s="4">
        <f>AVERAGE(cac_def2_8)</f>
        <v>-8.9833372798256832</v>
      </c>
      <c r="O4" s="4">
        <f>AVERAGE(cac_def2_10)</f>
        <v>-9.7751672872989577</v>
      </c>
      <c r="P4" s="4">
        <f>AVERAGE(cac_def2_12)</f>
        <v>-10.73408479560894</v>
      </c>
      <c r="Q4" s="4">
        <f>AVERAGE(cac_def2_24)</f>
        <v>-12.147995815406778</v>
      </c>
      <c r="R4" s="4">
        <f>AVERAGE(cac_def2_36)</f>
        <v>-12.586889712637861</v>
      </c>
      <c r="S4" s="5">
        <f>AVERAGE(cac_def2_48)</f>
        <v>-14.116825700669558</v>
      </c>
    </row>
    <row r="5" spans="1:19" x14ac:dyDescent="0.2">
      <c r="A5" t="s">
        <v>2</v>
      </c>
      <c r="B5">
        <v>-9.8319645665095479</v>
      </c>
      <c r="C5" t="s">
        <v>6</v>
      </c>
      <c r="D5" t="s">
        <v>7</v>
      </c>
      <c r="E5" t="s">
        <v>2</v>
      </c>
      <c r="G5" s="10"/>
      <c r="H5" s="10"/>
      <c r="I5" s="16" t="s">
        <v>23</v>
      </c>
      <c r="J5" s="17">
        <f>J4+16</f>
        <v>7.1487903340286127</v>
      </c>
      <c r="K5" s="17">
        <f t="shared" ref="K5:S5" si="0">K4+16</f>
        <v>7.2406085375839702</v>
      </c>
      <c r="L5" s="17">
        <f t="shared" si="0"/>
        <v>7.7560440113689957</v>
      </c>
      <c r="M5" s="17">
        <f t="shared" si="0"/>
        <v>7.2113428447016261</v>
      </c>
      <c r="N5" s="17">
        <f t="shared" si="0"/>
        <v>7.0166627201743168</v>
      </c>
      <c r="O5" s="17">
        <f t="shared" si="0"/>
        <v>6.2248327127010423</v>
      </c>
      <c r="P5" s="17">
        <f t="shared" si="0"/>
        <v>5.2659152043910602</v>
      </c>
      <c r="Q5" s="17">
        <f t="shared" si="0"/>
        <v>3.8520041845932216</v>
      </c>
      <c r="R5" s="17">
        <f t="shared" si="0"/>
        <v>3.4131102873621391</v>
      </c>
      <c r="S5" s="18">
        <f t="shared" si="0"/>
        <v>1.8831742993304417</v>
      </c>
    </row>
    <row r="6" spans="1:19" x14ac:dyDescent="0.2">
      <c r="A6" t="s">
        <v>2</v>
      </c>
      <c r="B6">
        <v>-11.46310767074673</v>
      </c>
      <c r="C6" t="s">
        <v>6</v>
      </c>
      <c r="D6" t="s">
        <v>8</v>
      </c>
      <c r="E6" t="s">
        <v>2</v>
      </c>
      <c r="G6" s="10"/>
      <c r="H6" s="10"/>
      <c r="I6" s="14" t="s">
        <v>21</v>
      </c>
      <c r="J6" s="2">
        <f>STDEV(cac_def2_0)</f>
        <v>1.8989782297738098</v>
      </c>
      <c r="K6" s="2">
        <f>STDEV(cac_def2_2)</f>
        <v>1.440560319394304</v>
      </c>
      <c r="L6" s="2">
        <f>STDEV(cac_def2_4)</f>
        <v>1.5882532528978184</v>
      </c>
      <c r="M6" s="2">
        <f>STDEV(cac_def2_6)</f>
        <v>1.5570771835517201</v>
      </c>
      <c r="N6" s="2">
        <f>STDEV(cac_def2_8)</f>
        <v>1.1364134692478016</v>
      </c>
      <c r="O6" s="2">
        <f>STDEV(cac_def2_10)</f>
        <v>1.3755476456850604</v>
      </c>
      <c r="P6" s="2">
        <f>STDEV(cac_def2_12)</f>
        <v>1.5505260660441931</v>
      </c>
      <c r="Q6" s="2">
        <f>STDEV(cac_def2_24)</f>
        <v>0.94978197339398562</v>
      </c>
      <c r="R6" s="2">
        <f>STDEV(cac_def2_36)</f>
        <v>0.76464865464978182</v>
      </c>
      <c r="S6" s="6">
        <f>STDEV(cac_def2_48)</f>
        <v>1.7995537892326314</v>
      </c>
    </row>
    <row r="7" spans="1:19" ht="16" thickBot="1" x14ac:dyDescent="0.25">
      <c r="A7" t="s">
        <v>2</v>
      </c>
      <c r="B7">
        <v>-13.045645540947486</v>
      </c>
      <c r="C7" t="s">
        <v>6</v>
      </c>
      <c r="D7" t="s">
        <v>8</v>
      </c>
      <c r="E7" t="s">
        <v>2</v>
      </c>
      <c r="G7" s="10"/>
      <c r="H7" s="11"/>
      <c r="I7" s="15" t="s">
        <v>22</v>
      </c>
      <c r="J7" s="7">
        <f>COUNT(cac_def2_0)</f>
        <v>8</v>
      </c>
      <c r="K7" s="7">
        <f>COUNT(cac_def2_2)</f>
        <v>7</v>
      </c>
      <c r="L7" s="7">
        <f>COUNT(cac_def2_4)</f>
        <v>8</v>
      </c>
      <c r="M7" s="7">
        <f>COUNT(cac_def2_6)</f>
        <v>8</v>
      </c>
      <c r="N7" s="7">
        <f>COUNT(cac_def2_8)</f>
        <v>8</v>
      </c>
      <c r="O7" s="7">
        <f>COUNT(cac_def2_10)</f>
        <v>8</v>
      </c>
      <c r="P7" s="7">
        <f>COUNT(cac_def2_12)</f>
        <v>8</v>
      </c>
      <c r="Q7" s="7">
        <f>COUNT(cac_def2_24)</f>
        <v>8</v>
      </c>
      <c r="R7" s="7">
        <f>COUNT(cac_def2_36)</f>
        <v>8</v>
      </c>
      <c r="S7" s="8">
        <f>COUNT(cac_def2_48)</f>
        <v>8</v>
      </c>
    </row>
    <row r="8" spans="1:19" x14ac:dyDescent="0.2">
      <c r="A8" t="s">
        <v>2</v>
      </c>
      <c r="B8">
        <v>-13.010335608141547</v>
      </c>
      <c r="C8" t="s">
        <v>6</v>
      </c>
      <c r="D8" t="s">
        <v>8</v>
      </c>
      <c r="E8" t="s">
        <v>2</v>
      </c>
      <c r="G8" s="10"/>
      <c r="H8" s="9" t="s">
        <v>3</v>
      </c>
      <c r="I8" s="13" t="s">
        <v>20</v>
      </c>
      <c r="J8" s="4">
        <f>AVERAGE(mal_def2_0)</f>
        <v>-14.533420185158228</v>
      </c>
      <c r="K8" s="4">
        <f>AVERAGE(mal_def2_2)</f>
        <v>-7.8778919945106001</v>
      </c>
      <c r="L8" s="4">
        <f>AVERAGE(mal_def2_4)</f>
        <v>-9.2995715879813581</v>
      </c>
      <c r="M8" s="4">
        <f>AVERAGE(mal_def2_6)</f>
        <v>-7.6852084608699869</v>
      </c>
      <c r="N8" s="4">
        <f>AVERAGE(mal_def2_8)</f>
        <v>-8.977021103260574</v>
      </c>
      <c r="O8" s="4">
        <f>AVERAGE(mal_def2_10)</f>
        <v>-9.0350049986088017</v>
      </c>
      <c r="P8" s="4">
        <f>AVERAGE(mal_def2_12)</f>
        <v>-11.834549916349221</v>
      </c>
      <c r="Q8" s="4">
        <f>AVERAGE(mal_def2_24)</f>
        <v>-13.119349003490953</v>
      </c>
      <c r="R8" s="4">
        <f>AVERAGE(mal_def2_36)</f>
        <v>-14.059249272814286</v>
      </c>
      <c r="S8" s="5">
        <f>AVERAGE(mal_def2_48)</f>
        <v>-15.804107252206904</v>
      </c>
    </row>
    <row r="9" spans="1:19" x14ac:dyDescent="0.2">
      <c r="A9" t="s">
        <v>2</v>
      </c>
      <c r="B9">
        <v>-12.401687915588049</v>
      </c>
      <c r="C9" t="s">
        <v>6</v>
      </c>
      <c r="D9" t="s">
        <v>8</v>
      </c>
      <c r="E9" t="s">
        <v>2</v>
      </c>
      <c r="G9" s="10"/>
      <c r="H9" s="10"/>
      <c r="I9" s="16" t="s">
        <v>23</v>
      </c>
      <c r="J9" s="17">
        <f>J8+16</f>
        <v>1.4665798148417721</v>
      </c>
      <c r="K9" s="17">
        <f t="shared" ref="K9:S9" si="1">K8+16</f>
        <v>8.1221080054893999</v>
      </c>
      <c r="L9" s="17">
        <f t="shared" si="1"/>
        <v>6.7004284120186419</v>
      </c>
      <c r="M9" s="17">
        <f t="shared" si="1"/>
        <v>8.3147915391300131</v>
      </c>
      <c r="N9" s="17">
        <f t="shared" si="1"/>
        <v>7.022978896739426</v>
      </c>
      <c r="O9" s="17">
        <f t="shared" si="1"/>
        <v>6.9649950013911983</v>
      </c>
      <c r="P9" s="17">
        <f t="shared" si="1"/>
        <v>4.1654500836507786</v>
      </c>
      <c r="Q9" s="17">
        <f t="shared" si="1"/>
        <v>2.880650996509047</v>
      </c>
      <c r="R9" s="17">
        <f t="shared" si="1"/>
        <v>1.9407507271857138</v>
      </c>
      <c r="S9" s="18">
        <f t="shared" si="1"/>
        <v>0.19589274779309562</v>
      </c>
    </row>
    <row r="10" spans="1:19" x14ac:dyDescent="0.2">
      <c r="A10" t="s">
        <v>2</v>
      </c>
      <c r="B10">
        <v>-12.761299889374953</v>
      </c>
      <c r="C10" t="s">
        <v>9</v>
      </c>
      <c r="D10" t="s">
        <v>7</v>
      </c>
      <c r="E10" t="s">
        <v>2</v>
      </c>
      <c r="G10" s="10"/>
      <c r="H10" s="10"/>
      <c r="I10" s="14" t="s">
        <v>21</v>
      </c>
      <c r="J10" s="2"/>
      <c r="K10" s="2"/>
      <c r="L10" s="2"/>
      <c r="M10" s="2"/>
      <c r="N10" s="2"/>
      <c r="O10" s="2"/>
      <c r="P10" s="2"/>
      <c r="Q10" s="2"/>
      <c r="R10" s="2"/>
      <c r="S10" s="6"/>
    </row>
    <row r="11" spans="1:19" ht="16" thickBot="1" x14ac:dyDescent="0.25">
      <c r="A11" t="s">
        <v>2</v>
      </c>
      <c r="B11">
        <v>-11.717265321783193</v>
      </c>
      <c r="C11" t="s">
        <v>9</v>
      </c>
      <c r="D11" t="s">
        <v>7</v>
      </c>
      <c r="E11" t="s">
        <v>2</v>
      </c>
      <c r="G11" s="11"/>
      <c r="H11" s="11"/>
      <c r="I11" s="15" t="s">
        <v>22</v>
      </c>
      <c r="J11" s="7"/>
      <c r="K11" s="7"/>
      <c r="L11" s="7"/>
      <c r="M11" s="7"/>
      <c r="N11" s="7"/>
      <c r="O11" s="7"/>
      <c r="P11" s="7"/>
      <c r="Q11" s="7"/>
      <c r="R11" s="7"/>
      <c r="S11" s="8"/>
    </row>
    <row r="12" spans="1:19" x14ac:dyDescent="0.2">
      <c r="A12" t="s">
        <v>2</v>
      </c>
      <c r="B12">
        <v>-12.659897465180917</v>
      </c>
      <c r="C12" t="s">
        <v>9</v>
      </c>
      <c r="D12" t="s">
        <v>7</v>
      </c>
      <c r="E12" t="s">
        <v>2</v>
      </c>
      <c r="G12" s="9" t="s">
        <v>2</v>
      </c>
      <c r="H12" s="9" t="s">
        <v>2</v>
      </c>
      <c r="I12" s="13" t="s">
        <v>20</v>
      </c>
      <c r="J12" s="4">
        <f>AVERAGE(cac_cac_0)</f>
        <v>-12.022019815740176</v>
      </c>
      <c r="K12" s="4">
        <f>AVERAGE(cac_cac_2)</f>
        <v>-12.366477950945413</v>
      </c>
      <c r="L12" s="4">
        <f>AVERAGE(cac_cac_4)</f>
        <v>-12.500000526690009</v>
      </c>
      <c r="M12" s="4">
        <f>AVERAGE(cac_cac_6)</f>
        <v>-12.932619493010753</v>
      </c>
      <c r="N12" s="4">
        <f>AVERAGE(cac_cac_8)</f>
        <v>-12.981654291030267</v>
      </c>
      <c r="O12" s="4">
        <f>AVERAGE(cac_cac_10)</f>
        <v>-12.903493619386927</v>
      </c>
      <c r="P12" s="4">
        <f>AVERAGE(cac_cac_12)</f>
        <v>-14.264688421464916</v>
      </c>
      <c r="Q12" s="4">
        <f>AVERAGE(cac_cac_24)</f>
        <v>-14.860961156605086</v>
      </c>
      <c r="R12" s="4">
        <f>AVERAGE(cac_cac_36)</f>
        <v>-14.45881768025054</v>
      </c>
      <c r="S12" s="5">
        <f>AVERAGE(cac_cac_48)</f>
        <v>-14.93469156200991</v>
      </c>
    </row>
    <row r="13" spans="1:19" x14ac:dyDescent="0.2">
      <c r="A13" t="s">
        <v>2</v>
      </c>
      <c r="B13">
        <v>-12.336026951512846</v>
      </c>
      <c r="C13" t="s">
        <v>9</v>
      </c>
      <c r="D13" t="s">
        <v>7</v>
      </c>
      <c r="E13" t="s">
        <v>2</v>
      </c>
      <c r="G13" s="10"/>
      <c r="H13" s="10"/>
      <c r="I13" s="16" t="s">
        <v>23</v>
      </c>
      <c r="J13" s="17">
        <f>J12+16</f>
        <v>3.9779801842598239</v>
      </c>
      <c r="K13" s="17">
        <f t="shared" ref="K13:S13" si="2">K12+16</f>
        <v>3.6335220490545872</v>
      </c>
      <c r="L13" s="17">
        <f t="shared" si="2"/>
        <v>3.4999994733099911</v>
      </c>
      <c r="M13" s="17">
        <f t="shared" si="2"/>
        <v>3.067380506989247</v>
      </c>
      <c r="N13" s="17">
        <f t="shared" si="2"/>
        <v>3.0183457089697328</v>
      </c>
      <c r="O13" s="17">
        <f t="shared" si="2"/>
        <v>3.0965063806130733</v>
      </c>
      <c r="P13" s="17">
        <f t="shared" si="2"/>
        <v>1.7353115785350841</v>
      </c>
      <c r="Q13" s="17">
        <f t="shared" si="2"/>
        <v>1.1390388433949141</v>
      </c>
      <c r="R13" s="17">
        <f t="shared" si="2"/>
        <v>1.5411823197494599</v>
      </c>
      <c r="S13" s="18">
        <f t="shared" si="2"/>
        <v>1.0653084379900903</v>
      </c>
    </row>
    <row r="14" spans="1:19" x14ac:dyDescent="0.2">
      <c r="A14" t="s">
        <v>2</v>
      </c>
      <c r="B14">
        <v>-12.432406725730221</v>
      </c>
      <c r="C14" t="s">
        <v>9</v>
      </c>
      <c r="D14" t="s">
        <v>8</v>
      </c>
      <c r="E14" t="s">
        <v>2</v>
      </c>
      <c r="G14" s="10"/>
      <c r="H14" s="10"/>
      <c r="I14" s="14" t="s">
        <v>21</v>
      </c>
      <c r="J14" s="2"/>
      <c r="K14" s="2"/>
      <c r="L14" s="2"/>
      <c r="M14" s="2"/>
      <c r="N14" s="2"/>
      <c r="O14" s="2"/>
      <c r="P14" s="2"/>
      <c r="Q14" s="2"/>
      <c r="R14" s="2"/>
      <c r="S14" s="6"/>
    </row>
    <row r="15" spans="1:19" ht="16" thickBot="1" x14ac:dyDescent="0.25">
      <c r="A15" t="s">
        <v>2</v>
      </c>
      <c r="B15">
        <v>-13.601290945060056</v>
      </c>
      <c r="C15" t="s">
        <v>9</v>
      </c>
      <c r="D15" t="s">
        <v>8</v>
      </c>
      <c r="E15" t="s">
        <v>2</v>
      </c>
      <c r="G15" s="10"/>
      <c r="H15" s="11"/>
      <c r="I15" s="15" t="s">
        <v>22</v>
      </c>
      <c r="J15" s="7"/>
      <c r="K15" s="7"/>
      <c r="L15" s="7"/>
      <c r="M15" s="7"/>
      <c r="N15" s="7"/>
      <c r="O15" s="7"/>
      <c r="P15" s="7"/>
      <c r="Q15" s="7"/>
      <c r="R15" s="7"/>
      <c r="S15" s="8"/>
    </row>
    <row r="16" spans="1:19" x14ac:dyDescent="0.2">
      <c r="A16" t="s">
        <v>2</v>
      </c>
      <c r="B16">
        <v>-13.969015559651016</v>
      </c>
      <c r="C16" t="s">
        <v>9</v>
      </c>
      <c r="D16" t="s">
        <v>8</v>
      </c>
      <c r="E16" t="s">
        <v>2</v>
      </c>
      <c r="G16" s="10"/>
      <c r="H16" s="10" t="s">
        <v>3</v>
      </c>
      <c r="I16" s="14" t="s">
        <v>20</v>
      </c>
      <c r="J16" s="2">
        <f>AVERAGE(mal_cac_0)</f>
        <v>-11.465080270010461</v>
      </c>
      <c r="K16" s="2">
        <f>AVERAGE(mal_cac_2)</f>
        <v>-10.681425265428194</v>
      </c>
      <c r="L16" s="2">
        <f>AVERAGE(mal_cac_4)</f>
        <v>-11.486238560458705</v>
      </c>
      <c r="M16" s="2">
        <f>AVERAGE(mal_cac_6)</f>
        <v>-12.264579049263082</v>
      </c>
      <c r="N16" s="2">
        <f>AVERAGE(mal_cac_8)</f>
        <v>-12.280996938652825</v>
      </c>
      <c r="O16" s="2">
        <f>AVERAGE(mal_cac_10)</f>
        <v>-12.884586440175392</v>
      </c>
      <c r="P16" s="2">
        <f>AVERAGE(mal_cac_12)</f>
        <v>-13.419346004073978</v>
      </c>
      <c r="Q16" s="2">
        <f>AVERAGE(mal_cac_24)</f>
        <v>-13.699151060434701</v>
      </c>
      <c r="R16" s="2">
        <f>AVERAGE(mal_cac_36)</f>
        <v>-14.028385226772807</v>
      </c>
      <c r="S16" s="6">
        <f>AVERAGE(mal_cac_48)</f>
        <v>-14.174582159331919</v>
      </c>
    </row>
    <row r="17" spans="1:19" x14ac:dyDescent="0.2">
      <c r="A17" t="s">
        <v>2</v>
      </c>
      <c r="B17">
        <v>-13.750746096802214</v>
      </c>
      <c r="C17" t="s">
        <v>9</v>
      </c>
      <c r="D17" t="s">
        <v>8</v>
      </c>
      <c r="E17" t="s">
        <v>2</v>
      </c>
      <c r="G17" s="10"/>
      <c r="H17" s="10"/>
      <c r="I17" s="16" t="s">
        <v>23</v>
      </c>
      <c r="J17" s="17">
        <f>J16+16</f>
        <v>4.5349197299895394</v>
      </c>
      <c r="K17" s="17">
        <f t="shared" ref="K17:S17" si="3">K16+16</f>
        <v>5.318574734571806</v>
      </c>
      <c r="L17" s="17">
        <f t="shared" si="3"/>
        <v>4.5137614395412946</v>
      </c>
      <c r="M17" s="17">
        <f t="shared" si="3"/>
        <v>3.735420950736918</v>
      </c>
      <c r="N17" s="17">
        <f t="shared" si="3"/>
        <v>3.7190030613471752</v>
      </c>
      <c r="O17" s="17">
        <f t="shared" si="3"/>
        <v>3.1154135598246082</v>
      </c>
      <c r="P17" s="17">
        <f t="shared" si="3"/>
        <v>2.5806539959260224</v>
      </c>
      <c r="Q17" s="17">
        <f t="shared" si="3"/>
        <v>2.3008489395652987</v>
      </c>
      <c r="R17" s="17">
        <f t="shared" si="3"/>
        <v>1.9716147732271931</v>
      </c>
      <c r="S17" s="18">
        <f t="shared" si="3"/>
        <v>1.8254178406680808</v>
      </c>
    </row>
    <row r="18" spans="1:19" x14ac:dyDescent="0.2">
      <c r="A18" t="s">
        <v>2</v>
      </c>
      <c r="B18">
        <v>-14.481125776509806</v>
      </c>
      <c r="C18" t="s">
        <v>10</v>
      </c>
      <c r="D18" t="s">
        <v>7</v>
      </c>
      <c r="E18" t="s">
        <v>2</v>
      </c>
      <c r="G18" s="10"/>
      <c r="H18" s="10"/>
      <c r="I18" s="14" t="s">
        <v>21</v>
      </c>
      <c r="J18" s="2"/>
      <c r="K18" s="2"/>
      <c r="L18" s="2"/>
      <c r="M18" s="2"/>
      <c r="N18" s="2"/>
      <c r="O18" s="2"/>
      <c r="P18" s="2"/>
      <c r="Q18" s="2"/>
      <c r="R18" s="2"/>
      <c r="S18" s="6"/>
    </row>
    <row r="19" spans="1:19" ht="16" thickBot="1" x14ac:dyDescent="0.25">
      <c r="A19" t="s">
        <v>2</v>
      </c>
      <c r="B19">
        <v>-15.196320883606987</v>
      </c>
      <c r="C19" t="s">
        <v>10</v>
      </c>
      <c r="D19" t="s">
        <v>7</v>
      </c>
      <c r="E19" t="s">
        <v>2</v>
      </c>
      <c r="G19" s="11"/>
      <c r="H19" s="11"/>
      <c r="I19" s="15" t="s">
        <v>22</v>
      </c>
      <c r="J19" s="7"/>
      <c r="K19" s="7"/>
      <c r="L19" s="7"/>
      <c r="M19" s="7"/>
      <c r="N19" s="7"/>
      <c r="O19" s="7"/>
      <c r="P19" s="7"/>
      <c r="Q19" s="7"/>
      <c r="R19" s="7"/>
      <c r="S19" s="8"/>
    </row>
    <row r="20" spans="1:19" x14ac:dyDescent="0.2">
      <c r="A20" t="s">
        <v>2</v>
      </c>
      <c r="B20">
        <v>-14.927175411725102</v>
      </c>
      <c r="C20" t="s">
        <v>10</v>
      </c>
      <c r="D20" t="s">
        <v>7</v>
      </c>
      <c r="E20" t="s">
        <v>2</v>
      </c>
    </row>
    <row r="21" spans="1:19" x14ac:dyDescent="0.2">
      <c r="A21" t="s">
        <v>2</v>
      </c>
      <c r="B21">
        <v>-15.333336603635651</v>
      </c>
      <c r="C21" t="s">
        <v>10</v>
      </c>
      <c r="D21" t="s">
        <v>7</v>
      </c>
      <c r="E21" t="s">
        <v>2</v>
      </c>
    </row>
    <row r="22" spans="1:19" x14ac:dyDescent="0.2">
      <c r="A22" t="s">
        <v>2</v>
      </c>
      <c r="B22">
        <v>-14.105235464979746</v>
      </c>
      <c r="C22" t="s">
        <v>10</v>
      </c>
      <c r="D22" t="s">
        <v>8</v>
      </c>
      <c r="E22" t="s">
        <v>2</v>
      </c>
    </row>
    <row r="23" spans="1:19" x14ac:dyDescent="0.2">
      <c r="A23" t="s">
        <v>2</v>
      </c>
      <c r="B23">
        <v>-14.741094694694688</v>
      </c>
      <c r="C23" t="s">
        <v>10</v>
      </c>
      <c r="D23" t="s">
        <v>8</v>
      </c>
      <c r="E23" t="s">
        <v>2</v>
      </c>
    </row>
    <row r="24" spans="1:19" x14ac:dyDescent="0.2">
      <c r="A24" t="s">
        <v>2</v>
      </c>
      <c r="B24">
        <v>-14.339211287235793</v>
      </c>
      <c r="C24" t="s">
        <v>10</v>
      </c>
      <c r="D24" t="s">
        <v>8</v>
      </c>
      <c r="E24" t="s">
        <v>2</v>
      </c>
    </row>
    <row r="25" spans="1:19" x14ac:dyDescent="0.2">
      <c r="A25" t="s">
        <v>2</v>
      </c>
      <c r="B25">
        <v>-10.994007249331547</v>
      </c>
      <c r="C25" t="s">
        <v>10</v>
      </c>
      <c r="D25" t="s">
        <v>8</v>
      </c>
      <c r="E25" t="s">
        <v>2</v>
      </c>
    </row>
    <row r="26" spans="1:19" x14ac:dyDescent="0.2">
      <c r="A26" t="s">
        <v>2</v>
      </c>
      <c r="B26">
        <v>-15.029867861070723</v>
      </c>
      <c r="C26" t="s">
        <v>11</v>
      </c>
      <c r="D26" t="s">
        <v>7</v>
      </c>
      <c r="E26" t="s">
        <v>2</v>
      </c>
    </row>
    <row r="27" spans="1:19" x14ac:dyDescent="0.2">
      <c r="A27" t="s">
        <v>2</v>
      </c>
      <c r="B27">
        <v>-14.752084253184167</v>
      </c>
      <c r="C27" t="s">
        <v>11</v>
      </c>
      <c r="D27" t="s">
        <v>7</v>
      </c>
      <c r="E27" t="s">
        <v>2</v>
      </c>
    </row>
    <row r="28" spans="1:19" x14ac:dyDescent="0.2">
      <c r="A28" t="s">
        <v>2</v>
      </c>
      <c r="B28">
        <v>-14.040801869769883</v>
      </c>
      <c r="C28" t="s">
        <v>11</v>
      </c>
      <c r="D28" t="s">
        <v>7</v>
      </c>
      <c r="E28" t="s">
        <v>2</v>
      </c>
    </row>
    <row r="29" spans="1:19" x14ac:dyDescent="0.2">
      <c r="A29" t="s">
        <v>2</v>
      </c>
      <c r="B29">
        <v>-15.294787576835098</v>
      </c>
      <c r="C29" t="s">
        <v>11</v>
      </c>
      <c r="D29" t="s">
        <v>7</v>
      </c>
      <c r="E29" t="s">
        <v>2</v>
      </c>
    </row>
    <row r="30" spans="1:19" x14ac:dyDescent="0.2">
      <c r="A30" t="s">
        <v>2</v>
      </c>
      <c r="B30">
        <v>-15.047550736055303</v>
      </c>
      <c r="C30" t="s">
        <v>11</v>
      </c>
      <c r="D30" t="s">
        <v>8</v>
      </c>
      <c r="E30" t="s">
        <v>2</v>
      </c>
    </row>
    <row r="31" spans="1:19" x14ac:dyDescent="0.2">
      <c r="A31" t="s">
        <v>2</v>
      </c>
      <c r="B31">
        <v>-15.292910194864064</v>
      </c>
      <c r="C31" t="s">
        <v>11</v>
      </c>
      <c r="D31" t="s">
        <v>8</v>
      </c>
      <c r="E31" t="s">
        <v>2</v>
      </c>
    </row>
    <row r="32" spans="1:19" x14ac:dyDescent="0.2">
      <c r="A32" t="s">
        <v>2</v>
      </c>
      <c r="B32">
        <v>-13.922500987853351</v>
      </c>
      <c r="C32" t="s">
        <v>11</v>
      </c>
      <c r="D32" t="s">
        <v>8</v>
      </c>
      <c r="E32" t="s">
        <v>2</v>
      </c>
    </row>
    <row r="33" spans="1:5" x14ac:dyDescent="0.2">
      <c r="A33" t="s">
        <v>2</v>
      </c>
      <c r="B33">
        <v>-15.507185773208093</v>
      </c>
      <c r="C33" t="s">
        <v>11</v>
      </c>
      <c r="D33" t="s">
        <v>8</v>
      </c>
      <c r="E33" t="s">
        <v>2</v>
      </c>
    </row>
    <row r="34" spans="1:5" x14ac:dyDescent="0.2">
      <c r="A34" t="s">
        <v>2</v>
      </c>
      <c r="B34">
        <v>-13.923207362679634</v>
      </c>
      <c r="C34" t="s">
        <v>12</v>
      </c>
      <c r="D34" t="s">
        <v>7</v>
      </c>
      <c r="E34" t="s">
        <v>2</v>
      </c>
    </row>
    <row r="35" spans="1:5" x14ac:dyDescent="0.2">
      <c r="A35" t="s">
        <v>2</v>
      </c>
      <c r="B35">
        <v>-13.706508447795063</v>
      </c>
      <c r="C35" t="s">
        <v>12</v>
      </c>
      <c r="D35" t="s">
        <v>7</v>
      </c>
      <c r="E35" t="s">
        <v>2</v>
      </c>
    </row>
    <row r="36" spans="1:5" x14ac:dyDescent="0.2">
      <c r="A36" t="s">
        <v>2</v>
      </c>
      <c r="B36">
        <v>-11.530214474556308</v>
      </c>
      <c r="C36" t="s">
        <v>12</v>
      </c>
      <c r="D36" t="s">
        <v>7</v>
      </c>
      <c r="E36" t="s">
        <v>2</v>
      </c>
    </row>
    <row r="37" spans="1:5" x14ac:dyDescent="0.2">
      <c r="A37" t="s">
        <v>2</v>
      </c>
      <c r="B37">
        <v>-10.851282109575006</v>
      </c>
      <c r="C37" t="s">
        <v>12</v>
      </c>
      <c r="D37" t="s">
        <v>8</v>
      </c>
      <c r="E37" t="s">
        <v>2</v>
      </c>
    </row>
    <row r="38" spans="1:5" x14ac:dyDescent="0.2">
      <c r="A38" t="s">
        <v>2</v>
      </c>
      <c r="B38">
        <v>-11.253740513302249</v>
      </c>
      <c r="C38" t="s">
        <v>12</v>
      </c>
      <c r="D38" t="s">
        <v>8</v>
      </c>
      <c r="E38" t="s">
        <v>2</v>
      </c>
    </row>
    <row r="39" spans="1:5" x14ac:dyDescent="0.2">
      <c r="A39" t="s">
        <v>2</v>
      </c>
      <c r="B39">
        <v>-13.141747619436543</v>
      </c>
      <c r="C39" t="s">
        <v>12</v>
      </c>
      <c r="D39" t="s">
        <v>8</v>
      </c>
      <c r="E39" t="s">
        <v>2</v>
      </c>
    </row>
    <row r="40" spans="1:5" x14ac:dyDescent="0.2">
      <c r="A40" t="s">
        <v>2</v>
      </c>
      <c r="B40">
        <v>-12.158645129273095</v>
      </c>
      <c r="C40" t="s">
        <v>12</v>
      </c>
      <c r="D40" t="s">
        <v>8</v>
      </c>
      <c r="E40" t="s">
        <v>2</v>
      </c>
    </row>
    <row r="41" spans="1:5" x14ac:dyDescent="0.2">
      <c r="A41" t="s">
        <v>2</v>
      </c>
      <c r="B41">
        <v>-15.486954543944718</v>
      </c>
      <c r="C41" t="s">
        <v>13</v>
      </c>
      <c r="D41" t="s">
        <v>7</v>
      </c>
      <c r="E41" t="s">
        <v>2</v>
      </c>
    </row>
    <row r="42" spans="1:5" x14ac:dyDescent="0.2">
      <c r="A42" t="s">
        <v>2</v>
      </c>
      <c r="B42">
        <v>-14.155910147487202</v>
      </c>
      <c r="C42" t="s">
        <v>13</v>
      </c>
      <c r="D42" t="s">
        <v>7</v>
      </c>
      <c r="E42" t="s">
        <v>2</v>
      </c>
    </row>
    <row r="43" spans="1:5" x14ac:dyDescent="0.2">
      <c r="A43" t="s">
        <v>2</v>
      </c>
      <c r="B43">
        <v>-14.742609205748652</v>
      </c>
      <c r="C43" t="s">
        <v>13</v>
      </c>
      <c r="D43" t="s">
        <v>7</v>
      </c>
      <c r="E43" t="s">
        <v>2</v>
      </c>
    </row>
    <row r="44" spans="1:5" x14ac:dyDescent="0.2">
      <c r="A44" t="s">
        <v>2</v>
      </c>
      <c r="B44">
        <v>-13.91733797215851</v>
      </c>
      <c r="C44" t="s">
        <v>13</v>
      </c>
      <c r="D44" t="s">
        <v>7</v>
      </c>
      <c r="E44" t="s">
        <v>2</v>
      </c>
    </row>
    <row r="45" spans="1:5" x14ac:dyDescent="0.2">
      <c r="A45" t="s">
        <v>2</v>
      </c>
      <c r="B45">
        <v>-15.025221338102607</v>
      </c>
      <c r="C45" t="s">
        <v>13</v>
      </c>
      <c r="D45" t="s">
        <v>8</v>
      </c>
      <c r="E45" t="s">
        <v>2</v>
      </c>
    </row>
    <row r="46" spans="1:5" x14ac:dyDescent="0.2">
      <c r="A46" t="s">
        <v>2</v>
      </c>
      <c r="B46">
        <v>-14.590342247766792</v>
      </c>
      <c r="C46" t="s">
        <v>13</v>
      </c>
      <c r="D46" t="s">
        <v>8</v>
      </c>
      <c r="E46" t="s">
        <v>2</v>
      </c>
    </row>
    <row r="47" spans="1:5" x14ac:dyDescent="0.2">
      <c r="A47" t="s">
        <v>2</v>
      </c>
      <c r="B47">
        <v>-13.41932583963575</v>
      </c>
      <c r="C47" t="s">
        <v>13</v>
      </c>
      <c r="D47" t="s">
        <v>8</v>
      </c>
      <c r="E47" t="s">
        <v>2</v>
      </c>
    </row>
    <row r="48" spans="1:5" x14ac:dyDescent="0.2">
      <c r="A48" t="s">
        <v>2</v>
      </c>
      <c r="B48">
        <v>-14.332840147160081</v>
      </c>
      <c r="C48" t="s">
        <v>13</v>
      </c>
      <c r="D48" t="s">
        <v>8</v>
      </c>
      <c r="E48" t="s">
        <v>2</v>
      </c>
    </row>
    <row r="49" spans="1:5" x14ac:dyDescent="0.2">
      <c r="A49" t="s">
        <v>2</v>
      </c>
      <c r="B49">
        <v>-15.520031928551365</v>
      </c>
      <c r="C49" t="s">
        <v>14</v>
      </c>
      <c r="D49" t="s">
        <v>7</v>
      </c>
      <c r="E49" t="s">
        <v>2</v>
      </c>
    </row>
    <row r="50" spans="1:5" x14ac:dyDescent="0.2">
      <c r="A50" t="s">
        <v>2</v>
      </c>
      <c r="B50">
        <v>-15.048966747623119</v>
      </c>
      <c r="C50" t="s">
        <v>14</v>
      </c>
      <c r="D50" t="s">
        <v>7</v>
      </c>
      <c r="E50" t="s">
        <v>2</v>
      </c>
    </row>
    <row r="51" spans="1:5" x14ac:dyDescent="0.2">
      <c r="A51" t="s">
        <v>2</v>
      </c>
      <c r="B51">
        <v>-15.179696446222653</v>
      </c>
      <c r="C51" t="s">
        <v>14</v>
      </c>
      <c r="D51" t="s">
        <v>7</v>
      </c>
      <c r="E51" t="s">
        <v>2</v>
      </c>
    </row>
    <row r="52" spans="1:5" x14ac:dyDescent="0.2">
      <c r="A52" t="s">
        <v>2</v>
      </c>
      <c r="B52">
        <v>-14.424357794996965</v>
      </c>
      <c r="C52" t="s">
        <v>14</v>
      </c>
      <c r="D52" t="s">
        <v>7</v>
      </c>
      <c r="E52" t="s">
        <v>2</v>
      </c>
    </row>
    <row r="53" spans="1:5" x14ac:dyDescent="0.2">
      <c r="A53" t="s">
        <v>2</v>
      </c>
      <c r="B53">
        <v>-15.333519801358733</v>
      </c>
      <c r="C53" t="s">
        <v>14</v>
      </c>
      <c r="D53" t="s">
        <v>8</v>
      </c>
      <c r="E53" t="s">
        <v>2</v>
      </c>
    </row>
    <row r="54" spans="1:5" x14ac:dyDescent="0.2">
      <c r="A54" t="s">
        <v>2</v>
      </c>
      <c r="B54">
        <v>-13.908713891367125</v>
      </c>
      <c r="C54" t="s">
        <v>14</v>
      </c>
      <c r="D54" t="s">
        <v>8</v>
      </c>
      <c r="E54" t="s">
        <v>2</v>
      </c>
    </row>
    <row r="55" spans="1:5" x14ac:dyDescent="0.2">
      <c r="A55" t="s">
        <v>2</v>
      </c>
      <c r="B55">
        <v>-15.692547534070158</v>
      </c>
      <c r="C55" t="s">
        <v>14</v>
      </c>
      <c r="D55" t="s">
        <v>8</v>
      </c>
      <c r="E55" t="s">
        <v>2</v>
      </c>
    </row>
    <row r="56" spans="1:5" x14ac:dyDescent="0.2">
      <c r="A56" t="s">
        <v>2</v>
      </c>
      <c r="B56">
        <v>-14.369698351889161</v>
      </c>
      <c r="C56" t="s">
        <v>14</v>
      </c>
      <c r="D56" t="s">
        <v>8</v>
      </c>
      <c r="E56" t="s">
        <v>2</v>
      </c>
    </row>
    <row r="57" spans="1:5" x14ac:dyDescent="0.2">
      <c r="A57" t="s">
        <v>2</v>
      </c>
      <c r="B57">
        <v>-13.053561816199007</v>
      </c>
      <c r="C57" t="s">
        <v>15</v>
      </c>
      <c r="D57" t="s">
        <v>7</v>
      </c>
      <c r="E57" t="s">
        <v>2</v>
      </c>
    </row>
    <row r="58" spans="1:5" x14ac:dyDescent="0.2">
      <c r="A58" t="s">
        <v>2</v>
      </c>
      <c r="B58">
        <v>-12.747979485587077</v>
      </c>
      <c r="C58" t="s">
        <v>15</v>
      </c>
      <c r="D58" t="s">
        <v>7</v>
      </c>
      <c r="E58" t="s">
        <v>2</v>
      </c>
    </row>
    <row r="59" spans="1:5" x14ac:dyDescent="0.2">
      <c r="A59" t="s">
        <v>2</v>
      </c>
      <c r="B59">
        <v>-12.116033854223302</v>
      </c>
      <c r="C59" t="s">
        <v>15</v>
      </c>
      <c r="D59" t="s">
        <v>7</v>
      </c>
      <c r="E59" t="s">
        <v>2</v>
      </c>
    </row>
    <row r="60" spans="1:5" x14ac:dyDescent="0.2">
      <c r="A60" t="s">
        <v>2</v>
      </c>
      <c r="B60">
        <v>-10.644507876929994</v>
      </c>
      <c r="C60" t="s">
        <v>15</v>
      </c>
      <c r="D60" t="s">
        <v>7</v>
      </c>
      <c r="E60" t="s">
        <v>2</v>
      </c>
    </row>
    <row r="61" spans="1:5" x14ac:dyDescent="0.2">
      <c r="A61" t="s">
        <v>2</v>
      </c>
      <c r="B61">
        <v>-11.612513899172605</v>
      </c>
      <c r="C61" t="s">
        <v>15</v>
      </c>
      <c r="D61" t="s">
        <v>8</v>
      </c>
      <c r="E61" t="s">
        <v>2</v>
      </c>
    </row>
    <row r="62" spans="1:5" x14ac:dyDescent="0.2">
      <c r="A62" t="s">
        <v>2</v>
      </c>
      <c r="B62">
        <v>-13.120435198599942</v>
      </c>
      <c r="C62" t="s">
        <v>15</v>
      </c>
      <c r="D62" t="s">
        <v>8</v>
      </c>
      <c r="E62" t="s">
        <v>2</v>
      </c>
    </row>
    <row r="63" spans="1:5" x14ac:dyDescent="0.2">
      <c r="A63" t="s">
        <v>2</v>
      </c>
      <c r="B63">
        <v>-13.229335140836275</v>
      </c>
      <c r="C63" t="s">
        <v>15</v>
      </c>
      <c r="D63" t="s">
        <v>8</v>
      </c>
      <c r="E63" t="s">
        <v>2</v>
      </c>
    </row>
    <row r="64" spans="1:5" x14ac:dyDescent="0.2">
      <c r="A64" t="s">
        <v>2</v>
      </c>
      <c r="B64">
        <v>-13.475636941971892</v>
      </c>
      <c r="C64" t="s">
        <v>15</v>
      </c>
      <c r="D64" t="s">
        <v>8</v>
      </c>
      <c r="E64" t="s">
        <v>2</v>
      </c>
    </row>
    <row r="65" spans="1:5" x14ac:dyDescent="0.2">
      <c r="A65" t="s">
        <v>2</v>
      </c>
      <c r="B65">
        <v>-14.397855667640791</v>
      </c>
      <c r="C65" t="s">
        <v>16</v>
      </c>
      <c r="D65" t="s">
        <v>7</v>
      </c>
      <c r="E65" t="s">
        <v>2</v>
      </c>
    </row>
    <row r="66" spans="1:5" x14ac:dyDescent="0.2">
      <c r="A66" t="s">
        <v>2</v>
      </c>
      <c r="B66">
        <v>-13.156767494449735</v>
      </c>
      <c r="C66" t="s">
        <v>16</v>
      </c>
      <c r="D66" t="s">
        <v>7</v>
      </c>
      <c r="E66" t="s">
        <v>2</v>
      </c>
    </row>
    <row r="67" spans="1:5" x14ac:dyDescent="0.2">
      <c r="A67" t="s">
        <v>2</v>
      </c>
      <c r="B67">
        <v>-13.226923987914109</v>
      </c>
      <c r="C67" t="s">
        <v>16</v>
      </c>
      <c r="D67" t="s">
        <v>7</v>
      </c>
      <c r="E67" t="s">
        <v>2</v>
      </c>
    </row>
    <row r="68" spans="1:5" x14ac:dyDescent="0.2">
      <c r="A68" t="s">
        <v>2</v>
      </c>
      <c r="B68">
        <v>-12.854835599821735</v>
      </c>
      <c r="C68" t="s">
        <v>16</v>
      </c>
      <c r="D68" t="s">
        <v>7</v>
      </c>
      <c r="E68" t="s">
        <v>2</v>
      </c>
    </row>
    <row r="69" spans="1:5" x14ac:dyDescent="0.2">
      <c r="A69" t="s">
        <v>2</v>
      </c>
      <c r="B69">
        <v>-11.883800831898933</v>
      </c>
      <c r="C69" t="s">
        <v>16</v>
      </c>
      <c r="D69" t="s">
        <v>8</v>
      </c>
      <c r="E69" t="s">
        <v>2</v>
      </c>
    </row>
    <row r="70" spans="1:5" x14ac:dyDescent="0.2">
      <c r="A70" t="s">
        <v>2</v>
      </c>
      <c r="B70">
        <v>-12.548544434308326</v>
      </c>
      <c r="C70" t="s">
        <v>16</v>
      </c>
      <c r="D70" t="s">
        <v>8</v>
      </c>
      <c r="E70" t="s">
        <v>2</v>
      </c>
    </row>
    <row r="71" spans="1:5" x14ac:dyDescent="0.2">
      <c r="A71" t="s">
        <v>2</v>
      </c>
      <c r="B71">
        <v>-12.530606988731533</v>
      </c>
      <c r="C71" t="s">
        <v>16</v>
      </c>
      <c r="D71" t="s">
        <v>8</v>
      </c>
      <c r="E71" t="s">
        <v>2</v>
      </c>
    </row>
    <row r="72" spans="1:5" x14ac:dyDescent="0.2">
      <c r="A72" t="s">
        <v>2</v>
      </c>
      <c r="B72">
        <v>-12.861620939320861</v>
      </c>
      <c r="C72" t="s">
        <v>16</v>
      </c>
      <c r="D72" t="s">
        <v>8</v>
      </c>
      <c r="E72" t="s">
        <v>2</v>
      </c>
    </row>
    <row r="73" spans="1:5" x14ac:dyDescent="0.2">
      <c r="A73" t="s">
        <v>2</v>
      </c>
      <c r="B73">
        <v>-12.737325054377946</v>
      </c>
      <c r="C73" t="s">
        <v>17</v>
      </c>
      <c r="D73" t="s">
        <v>7</v>
      </c>
      <c r="E73" t="s">
        <v>2</v>
      </c>
    </row>
    <row r="74" spans="1:5" x14ac:dyDescent="0.2">
      <c r="A74" t="s">
        <v>2</v>
      </c>
      <c r="B74">
        <v>-13.389691324799839</v>
      </c>
      <c r="C74" t="s">
        <v>17</v>
      </c>
      <c r="D74" t="s">
        <v>7</v>
      </c>
      <c r="E74" t="s">
        <v>2</v>
      </c>
    </row>
    <row r="75" spans="1:5" x14ac:dyDescent="0.2">
      <c r="A75" t="s">
        <v>2</v>
      </c>
      <c r="B75">
        <v>-13.929380540635984</v>
      </c>
      <c r="C75" t="s">
        <v>17</v>
      </c>
      <c r="D75" t="s">
        <v>7</v>
      </c>
      <c r="E75" t="s">
        <v>2</v>
      </c>
    </row>
    <row r="76" spans="1:5" x14ac:dyDescent="0.2">
      <c r="A76" t="s">
        <v>2</v>
      </c>
      <c r="B76">
        <v>-12.542524217563253</v>
      </c>
      <c r="C76" t="s">
        <v>17</v>
      </c>
      <c r="D76" t="s">
        <v>7</v>
      </c>
      <c r="E76" t="s">
        <v>2</v>
      </c>
    </row>
    <row r="77" spans="1:5" x14ac:dyDescent="0.2">
      <c r="A77" t="s">
        <v>2</v>
      </c>
      <c r="B77">
        <v>-12.259980555844878</v>
      </c>
      <c r="C77" t="s">
        <v>17</v>
      </c>
      <c r="D77" t="s">
        <v>8</v>
      </c>
      <c r="E77" t="s">
        <v>2</v>
      </c>
    </row>
    <row r="78" spans="1:5" x14ac:dyDescent="0.2">
      <c r="A78" t="s">
        <v>2</v>
      </c>
      <c r="B78">
        <v>-13.091412869984463</v>
      </c>
      <c r="C78" t="s">
        <v>17</v>
      </c>
      <c r="D78" t="s">
        <v>8</v>
      </c>
      <c r="E78" t="s">
        <v>2</v>
      </c>
    </row>
    <row r="79" spans="1:5" x14ac:dyDescent="0.2">
      <c r="A79" t="s">
        <v>2</v>
      </c>
      <c r="B79">
        <v>-13.519069663038513</v>
      </c>
      <c r="C79" t="s">
        <v>17</v>
      </c>
      <c r="D79" t="s">
        <v>8</v>
      </c>
      <c r="E79" t="s">
        <v>2</v>
      </c>
    </row>
    <row r="80" spans="1:5" x14ac:dyDescent="0.2">
      <c r="A80" t="s">
        <v>2</v>
      </c>
      <c r="B80">
        <v>-12.383850101997258</v>
      </c>
      <c r="C80" t="s">
        <v>17</v>
      </c>
      <c r="D80" t="s">
        <v>8</v>
      </c>
      <c r="E80" t="s">
        <v>2</v>
      </c>
    </row>
    <row r="81" spans="1:5" x14ac:dyDescent="0.2">
      <c r="A81" s="1" t="s">
        <v>2</v>
      </c>
      <c r="B81" s="1">
        <v>-10.371850904330151</v>
      </c>
      <c r="C81" s="1" t="s">
        <v>6</v>
      </c>
      <c r="D81" s="1" t="s">
        <v>7</v>
      </c>
      <c r="E81" s="1" t="s">
        <v>18</v>
      </c>
    </row>
    <row r="82" spans="1:5" x14ac:dyDescent="0.2">
      <c r="A82" s="1" t="s">
        <v>2</v>
      </c>
      <c r="B82" s="1">
        <v>-9.8186063173438676</v>
      </c>
      <c r="C82" s="1" t="s">
        <v>6</v>
      </c>
      <c r="D82" s="1" t="s">
        <v>7</v>
      </c>
      <c r="E82" s="1" t="s">
        <v>18</v>
      </c>
    </row>
    <row r="83" spans="1:5" x14ac:dyDescent="0.2">
      <c r="A83" s="1" t="s">
        <v>2</v>
      </c>
      <c r="B83" s="1">
        <v>-7.6545739162342041</v>
      </c>
      <c r="C83" s="1" t="s">
        <v>6</v>
      </c>
      <c r="D83" s="1" t="s">
        <v>7</v>
      </c>
      <c r="E83" s="1" t="s">
        <v>18</v>
      </c>
    </row>
    <row r="84" spans="1:5" x14ac:dyDescent="0.2">
      <c r="A84" s="1" t="s">
        <v>2</v>
      </c>
      <c r="B84" s="1">
        <v>-6.8948069276502295</v>
      </c>
      <c r="C84" s="1" t="s">
        <v>6</v>
      </c>
      <c r="D84" s="1" t="s">
        <v>7</v>
      </c>
      <c r="E84" s="1" t="s">
        <v>18</v>
      </c>
    </row>
    <row r="85" spans="1:5" x14ac:dyDescent="0.2">
      <c r="A85" s="1" t="s">
        <v>2</v>
      </c>
      <c r="B85" s="1">
        <v>-7.2416323301795984</v>
      </c>
      <c r="C85" s="1" t="s">
        <v>6</v>
      </c>
      <c r="D85" s="1" t="s">
        <v>8</v>
      </c>
      <c r="E85" s="1" t="s">
        <v>18</v>
      </c>
    </row>
    <row r="86" spans="1:5" x14ac:dyDescent="0.2">
      <c r="A86" s="1" t="s">
        <v>2</v>
      </c>
      <c r="B86" s="1">
        <v>-7.8763131840592386</v>
      </c>
      <c r="C86" s="1" t="s">
        <v>6</v>
      </c>
      <c r="D86" s="1" t="s">
        <v>8</v>
      </c>
      <c r="E86" s="1" t="s">
        <v>18</v>
      </c>
    </row>
    <row r="87" spans="1:5" x14ac:dyDescent="0.2">
      <c r="A87" s="1" t="s">
        <v>2</v>
      </c>
      <c r="B87" s="1">
        <v>-8.4866669753073527</v>
      </c>
      <c r="C87" s="1" t="s">
        <v>6</v>
      </c>
      <c r="D87" s="1" t="s">
        <v>8</v>
      </c>
      <c r="E87" s="1" t="s">
        <v>18</v>
      </c>
    </row>
    <row r="88" spans="1:5" x14ac:dyDescent="0.2">
      <c r="A88" s="1" t="s">
        <v>2</v>
      </c>
      <c r="B88" s="1">
        <v>-12.465226772666462</v>
      </c>
      <c r="C88" s="1" t="s">
        <v>6</v>
      </c>
      <c r="D88" s="1" t="s">
        <v>8</v>
      </c>
      <c r="E88" s="1" t="s">
        <v>18</v>
      </c>
    </row>
    <row r="89" spans="1:5" x14ac:dyDescent="0.2">
      <c r="A89" t="s">
        <v>2</v>
      </c>
      <c r="B89">
        <v>-9.6489428768838579</v>
      </c>
      <c r="C89" t="s">
        <v>9</v>
      </c>
      <c r="D89" t="s">
        <v>7</v>
      </c>
      <c r="E89" t="s">
        <v>18</v>
      </c>
    </row>
    <row r="90" spans="1:5" x14ac:dyDescent="0.2">
      <c r="A90" t="s">
        <v>2</v>
      </c>
      <c r="B90">
        <v>-10.452160968545213</v>
      </c>
      <c r="C90" t="s">
        <v>9</v>
      </c>
      <c r="D90" t="s">
        <v>7</v>
      </c>
      <c r="E90" t="s">
        <v>18</v>
      </c>
    </row>
    <row r="91" spans="1:5" x14ac:dyDescent="0.2">
      <c r="A91" t="s">
        <v>2</v>
      </c>
      <c r="B91">
        <v>-12.033341344998407</v>
      </c>
      <c r="C91" t="s">
        <v>9</v>
      </c>
      <c r="D91" t="s">
        <v>7</v>
      </c>
      <c r="E91" t="s">
        <v>18</v>
      </c>
    </row>
    <row r="92" spans="1:5" x14ac:dyDescent="0.2">
      <c r="A92" t="s">
        <v>2</v>
      </c>
      <c r="B92">
        <v>-11.136359809452024</v>
      </c>
      <c r="C92" t="s">
        <v>9</v>
      </c>
      <c r="D92" t="s">
        <v>7</v>
      </c>
      <c r="E92" t="s">
        <v>18</v>
      </c>
    </row>
    <row r="93" spans="1:5" x14ac:dyDescent="0.2">
      <c r="A93" t="s">
        <v>2</v>
      </c>
      <c r="B93">
        <v>-7.7496903818718188</v>
      </c>
      <c r="C93" t="s">
        <v>9</v>
      </c>
      <c r="D93" t="s">
        <v>8</v>
      </c>
      <c r="E93" t="s">
        <v>18</v>
      </c>
    </row>
    <row r="94" spans="1:5" x14ac:dyDescent="0.2">
      <c r="A94" t="s">
        <v>2</v>
      </c>
      <c r="B94">
        <v>-9.4091279536224679</v>
      </c>
      <c r="C94" t="s">
        <v>9</v>
      </c>
      <c r="D94" t="s">
        <v>8</v>
      </c>
      <c r="E94" t="s">
        <v>18</v>
      </c>
    </row>
    <row r="95" spans="1:5" x14ac:dyDescent="0.2">
      <c r="A95" t="s">
        <v>2</v>
      </c>
      <c r="B95">
        <v>-8.8954940218088829</v>
      </c>
      <c r="C95" t="s">
        <v>9</v>
      </c>
      <c r="D95" t="s">
        <v>8</v>
      </c>
      <c r="E95" t="s">
        <v>18</v>
      </c>
    </row>
    <row r="96" spans="1:5" x14ac:dyDescent="0.2">
      <c r="A96" t="s">
        <v>2</v>
      </c>
      <c r="B96">
        <v>-8.8762209412090023</v>
      </c>
      <c r="C96" t="s">
        <v>9</v>
      </c>
      <c r="D96" t="s">
        <v>8</v>
      </c>
      <c r="E96" t="s">
        <v>18</v>
      </c>
    </row>
    <row r="97" spans="1:5" x14ac:dyDescent="0.2">
      <c r="A97" s="1" t="s">
        <v>2</v>
      </c>
      <c r="B97" s="1">
        <v>-10.07110350786412</v>
      </c>
      <c r="C97" s="1" t="s">
        <v>10</v>
      </c>
      <c r="D97" s="1" t="s">
        <v>7</v>
      </c>
      <c r="E97" s="1" t="s">
        <v>18</v>
      </c>
    </row>
    <row r="98" spans="1:5" x14ac:dyDescent="0.2">
      <c r="A98" s="1" t="s">
        <v>2</v>
      </c>
      <c r="B98" s="1">
        <v>-10.530878929864006</v>
      </c>
      <c r="C98" s="1" t="s">
        <v>10</v>
      </c>
      <c r="D98" s="1" t="s">
        <v>7</v>
      </c>
      <c r="E98" s="1" t="s">
        <v>18</v>
      </c>
    </row>
    <row r="99" spans="1:5" x14ac:dyDescent="0.2">
      <c r="A99" s="1" t="s">
        <v>2</v>
      </c>
      <c r="B99" s="1">
        <v>-10.791355132699582</v>
      </c>
      <c r="C99" s="1" t="s">
        <v>10</v>
      </c>
      <c r="D99" s="1" t="s">
        <v>7</v>
      </c>
      <c r="E99" s="1" t="s">
        <v>18</v>
      </c>
    </row>
    <row r="100" spans="1:5" x14ac:dyDescent="0.2">
      <c r="A100" s="1" t="s">
        <v>2</v>
      </c>
      <c r="B100" s="1">
        <v>-10.42351396243896</v>
      </c>
      <c r="C100" s="1" t="s">
        <v>10</v>
      </c>
      <c r="D100" s="1" t="s">
        <v>7</v>
      </c>
      <c r="E100" s="1" t="s">
        <v>18</v>
      </c>
    </row>
    <row r="101" spans="1:5" x14ac:dyDescent="0.2">
      <c r="A101" s="1" t="s">
        <v>2</v>
      </c>
      <c r="B101" s="1">
        <v>-13.780983433399619</v>
      </c>
      <c r="C101" s="1" t="s">
        <v>10</v>
      </c>
      <c r="D101" s="1" t="s">
        <v>8</v>
      </c>
      <c r="E101" s="1" t="s">
        <v>18</v>
      </c>
    </row>
    <row r="102" spans="1:5" x14ac:dyDescent="0.2">
      <c r="A102" s="1" t="s">
        <v>2</v>
      </c>
      <c r="B102" s="1">
        <v>-11.672740410829721</v>
      </c>
      <c r="C102" s="1" t="s">
        <v>10</v>
      </c>
      <c r="D102" s="1" t="s">
        <v>8</v>
      </c>
      <c r="E102" s="1" t="s">
        <v>18</v>
      </c>
    </row>
    <row r="103" spans="1:5" x14ac:dyDescent="0.2">
      <c r="A103" s="1" t="s">
        <v>2</v>
      </c>
      <c r="B103" s="1">
        <v>-10.295162167816434</v>
      </c>
      <c r="C103" s="1" t="s">
        <v>10</v>
      </c>
      <c r="D103" s="1" t="s">
        <v>8</v>
      </c>
      <c r="E103" s="1" t="s">
        <v>18</v>
      </c>
    </row>
    <row r="104" spans="1:5" x14ac:dyDescent="0.2">
      <c r="A104" s="1" t="s">
        <v>2</v>
      </c>
      <c r="B104" s="1">
        <v>-8.3069408199590864</v>
      </c>
      <c r="C104" s="1" t="s">
        <v>10</v>
      </c>
      <c r="D104" s="1" t="s">
        <v>8</v>
      </c>
      <c r="E104" s="1" t="s">
        <v>18</v>
      </c>
    </row>
    <row r="105" spans="1:5" x14ac:dyDescent="0.2">
      <c r="A105" t="s">
        <v>2</v>
      </c>
      <c r="B105">
        <v>-12.595593381724278</v>
      </c>
      <c r="C105" t="s">
        <v>11</v>
      </c>
      <c r="D105" t="s">
        <v>7</v>
      </c>
      <c r="E105" t="s">
        <v>18</v>
      </c>
    </row>
    <row r="106" spans="1:5" x14ac:dyDescent="0.2">
      <c r="A106" t="s">
        <v>2</v>
      </c>
      <c r="B106">
        <v>-12.460742292422259</v>
      </c>
      <c r="C106" t="s">
        <v>11</v>
      </c>
      <c r="D106" t="s">
        <v>7</v>
      </c>
      <c r="E106" t="s">
        <v>18</v>
      </c>
    </row>
    <row r="107" spans="1:5" x14ac:dyDescent="0.2">
      <c r="A107" t="s">
        <v>2</v>
      </c>
      <c r="B107">
        <v>-10.967638324716319</v>
      </c>
      <c r="C107" t="s">
        <v>11</v>
      </c>
      <c r="D107" t="s">
        <v>7</v>
      </c>
      <c r="E107" t="s">
        <v>18</v>
      </c>
    </row>
    <row r="108" spans="1:5" x14ac:dyDescent="0.2">
      <c r="A108" t="s">
        <v>2</v>
      </c>
      <c r="B108">
        <v>-10.709045884969456</v>
      </c>
      <c r="C108" t="s">
        <v>11</v>
      </c>
      <c r="D108" t="s">
        <v>7</v>
      </c>
      <c r="E108" t="s">
        <v>18</v>
      </c>
    </row>
    <row r="109" spans="1:5" x14ac:dyDescent="0.2">
      <c r="A109" t="s">
        <v>2</v>
      </c>
      <c r="B109">
        <v>-11.900207673197801</v>
      </c>
      <c r="C109" t="s">
        <v>11</v>
      </c>
      <c r="D109" t="s">
        <v>8</v>
      </c>
      <c r="E109" t="s">
        <v>18</v>
      </c>
    </row>
    <row r="110" spans="1:5" x14ac:dyDescent="0.2">
      <c r="A110" t="s">
        <v>2</v>
      </c>
      <c r="B110">
        <v>-12.552258192696026</v>
      </c>
      <c r="C110" t="s">
        <v>11</v>
      </c>
      <c r="D110" t="s">
        <v>8</v>
      </c>
      <c r="E110" t="s">
        <v>18</v>
      </c>
    </row>
    <row r="111" spans="1:5" x14ac:dyDescent="0.2">
      <c r="A111" t="s">
        <v>2</v>
      </c>
      <c r="B111">
        <v>-13.662024007885694</v>
      </c>
      <c r="C111" t="s">
        <v>11</v>
      </c>
      <c r="D111" t="s">
        <v>8</v>
      </c>
      <c r="E111" t="s">
        <v>18</v>
      </c>
    </row>
    <row r="112" spans="1:5" x14ac:dyDescent="0.2">
      <c r="A112" t="s">
        <v>2</v>
      </c>
      <c r="B112">
        <v>-12.336456765642399</v>
      </c>
      <c r="C112" t="s">
        <v>11</v>
      </c>
      <c r="D112" t="s">
        <v>8</v>
      </c>
      <c r="E112" t="s">
        <v>18</v>
      </c>
    </row>
    <row r="113" spans="1:5" x14ac:dyDescent="0.2">
      <c r="A113" t="s">
        <v>2</v>
      </c>
      <c r="B113">
        <v>-9.4687984559240093</v>
      </c>
      <c r="C113" t="s">
        <v>12</v>
      </c>
      <c r="D113" t="s">
        <v>7</v>
      </c>
      <c r="E113" t="s">
        <v>18</v>
      </c>
    </row>
    <row r="114" spans="1:5" x14ac:dyDescent="0.2">
      <c r="A114" t="s">
        <v>2</v>
      </c>
      <c r="B114">
        <v>-9.6949793427898996</v>
      </c>
      <c r="C114" t="s">
        <v>12</v>
      </c>
      <c r="D114" t="s">
        <v>7</v>
      </c>
      <c r="E114" t="s">
        <v>18</v>
      </c>
    </row>
    <row r="115" spans="1:5" x14ac:dyDescent="0.2">
      <c r="A115" t="s">
        <v>2</v>
      </c>
      <c r="B115">
        <v>-7.2245170178875693</v>
      </c>
      <c r="C115" t="s">
        <v>12</v>
      </c>
      <c r="D115" t="s">
        <v>7</v>
      </c>
      <c r="E115" t="s">
        <v>18</v>
      </c>
    </row>
    <row r="116" spans="1:5" x14ac:dyDescent="0.2">
      <c r="A116" t="s">
        <v>2</v>
      </c>
      <c r="B116">
        <v>-6.5978706270954586</v>
      </c>
      <c r="C116" t="s">
        <v>12</v>
      </c>
      <c r="D116" t="s">
        <v>8</v>
      </c>
      <c r="E116" t="s">
        <v>18</v>
      </c>
    </row>
    <row r="117" spans="1:5" x14ac:dyDescent="0.2">
      <c r="A117" t="s">
        <v>2</v>
      </c>
      <c r="B117">
        <v>-10.615175240853672</v>
      </c>
      <c r="C117" t="s">
        <v>12</v>
      </c>
      <c r="D117" t="s">
        <v>8</v>
      </c>
      <c r="E117" t="s">
        <v>18</v>
      </c>
    </row>
    <row r="118" spans="1:5" x14ac:dyDescent="0.2">
      <c r="A118" t="s">
        <v>2</v>
      </c>
      <c r="B118">
        <v>-8.3179303668160536</v>
      </c>
      <c r="C118" t="s">
        <v>12</v>
      </c>
      <c r="D118" t="s">
        <v>8</v>
      </c>
      <c r="E118" t="s">
        <v>18</v>
      </c>
    </row>
    <row r="119" spans="1:5" x14ac:dyDescent="0.2">
      <c r="A119" t="s">
        <v>2</v>
      </c>
      <c r="B119">
        <v>-9.3964691855455431</v>
      </c>
      <c r="C119" t="s">
        <v>12</v>
      </c>
      <c r="D119" t="s">
        <v>8</v>
      </c>
      <c r="E119" t="s">
        <v>18</v>
      </c>
    </row>
    <row r="120" spans="1:5" x14ac:dyDescent="0.2">
      <c r="A120" t="s">
        <v>2</v>
      </c>
      <c r="B120">
        <v>-12.145724436011053</v>
      </c>
      <c r="C120" t="s">
        <v>13</v>
      </c>
      <c r="D120" t="s">
        <v>7</v>
      </c>
      <c r="E120" t="s">
        <v>18</v>
      </c>
    </row>
    <row r="121" spans="1:5" x14ac:dyDescent="0.2">
      <c r="A121" t="s">
        <v>2</v>
      </c>
      <c r="B121">
        <v>-11.725308559626583</v>
      </c>
      <c r="C121" t="s">
        <v>13</v>
      </c>
      <c r="D121" t="s">
        <v>7</v>
      </c>
      <c r="E121" t="s">
        <v>18</v>
      </c>
    </row>
    <row r="122" spans="1:5" x14ac:dyDescent="0.2">
      <c r="A122" t="s">
        <v>2</v>
      </c>
      <c r="B122">
        <v>-12.257701925115887</v>
      </c>
      <c r="C122" t="s">
        <v>13</v>
      </c>
      <c r="D122" t="s">
        <v>7</v>
      </c>
      <c r="E122" t="s">
        <v>18</v>
      </c>
    </row>
    <row r="123" spans="1:5" x14ac:dyDescent="0.2">
      <c r="A123" t="s">
        <v>2</v>
      </c>
      <c r="B123">
        <v>-13.456460640509775</v>
      </c>
      <c r="C123" t="s">
        <v>13</v>
      </c>
      <c r="D123" t="s">
        <v>7</v>
      </c>
      <c r="E123" t="s">
        <v>18</v>
      </c>
    </row>
    <row r="124" spans="1:5" x14ac:dyDescent="0.2">
      <c r="A124" t="s">
        <v>2</v>
      </c>
      <c r="B124">
        <v>-13.162034183347135</v>
      </c>
      <c r="C124" t="s">
        <v>13</v>
      </c>
      <c r="D124" t="s">
        <v>8</v>
      </c>
      <c r="E124" t="s">
        <v>18</v>
      </c>
    </row>
    <row r="125" spans="1:5" x14ac:dyDescent="0.2">
      <c r="A125" t="s">
        <v>2</v>
      </c>
      <c r="B125">
        <v>-11.639464551058083</v>
      </c>
      <c r="C125" t="s">
        <v>13</v>
      </c>
      <c r="D125" t="s">
        <v>8</v>
      </c>
      <c r="E125" t="s">
        <v>18</v>
      </c>
    </row>
    <row r="126" spans="1:5" x14ac:dyDescent="0.2">
      <c r="A126" t="s">
        <v>2</v>
      </c>
      <c r="B126">
        <v>-13.61204998911748</v>
      </c>
      <c r="C126" t="s">
        <v>13</v>
      </c>
      <c r="D126" t="s">
        <v>8</v>
      </c>
      <c r="E126" t="s">
        <v>18</v>
      </c>
    </row>
    <row r="127" spans="1:5" x14ac:dyDescent="0.2">
      <c r="A127" t="s">
        <v>2</v>
      </c>
      <c r="B127">
        <v>-12.696373416316884</v>
      </c>
      <c r="C127" t="s">
        <v>13</v>
      </c>
      <c r="D127" t="s">
        <v>8</v>
      </c>
      <c r="E127" t="s">
        <v>18</v>
      </c>
    </row>
    <row r="128" spans="1:5" x14ac:dyDescent="0.2">
      <c r="A128" t="s">
        <v>2</v>
      </c>
      <c r="B128">
        <v>-15.260710370108004</v>
      </c>
      <c r="C128" t="s">
        <v>14</v>
      </c>
      <c r="D128" t="s">
        <v>7</v>
      </c>
      <c r="E128" t="s">
        <v>18</v>
      </c>
    </row>
    <row r="129" spans="1:5" x14ac:dyDescent="0.2">
      <c r="A129" t="s">
        <v>2</v>
      </c>
      <c r="B129">
        <v>-13.375621873121922</v>
      </c>
      <c r="C129" t="s">
        <v>14</v>
      </c>
      <c r="D129" t="s">
        <v>7</v>
      </c>
      <c r="E129" t="s">
        <v>18</v>
      </c>
    </row>
    <row r="130" spans="1:5" x14ac:dyDescent="0.2">
      <c r="A130" t="s">
        <v>2</v>
      </c>
      <c r="B130">
        <v>-15.630902410248005</v>
      </c>
      <c r="C130" t="s">
        <v>14</v>
      </c>
      <c r="D130" t="s">
        <v>7</v>
      </c>
      <c r="E130" t="s">
        <v>18</v>
      </c>
    </row>
    <row r="131" spans="1:5" x14ac:dyDescent="0.2">
      <c r="A131" t="s">
        <v>2</v>
      </c>
      <c r="B131">
        <v>-13.311144079176476</v>
      </c>
      <c r="C131" t="s">
        <v>14</v>
      </c>
      <c r="D131" t="s">
        <v>7</v>
      </c>
      <c r="E131" t="s">
        <v>18</v>
      </c>
    </row>
    <row r="132" spans="1:5" x14ac:dyDescent="0.2">
      <c r="A132" t="s">
        <v>2</v>
      </c>
      <c r="B132">
        <v>-17.118740945005118</v>
      </c>
      <c r="C132" t="s">
        <v>14</v>
      </c>
      <c r="D132" t="s">
        <v>8</v>
      </c>
      <c r="E132" t="s">
        <v>18</v>
      </c>
    </row>
    <row r="133" spans="1:5" x14ac:dyDescent="0.2">
      <c r="A133" t="s">
        <v>2</v>
      </c>
      <c r="B133">
        <v>-11.805800651639068</v>
      </c>
      <c r="C133" t="s">
        <v>14</v>
      </c>
      <c r="D133" t="s">
        <v>8</v>
      </c>
      <c r="E133" t="s">
        <v>18</v>
      </c>
    </row>
    <row r="134" spans="1:5" x14ac:dyDescent="0.2">
      <c r="A134" t="s">
        <v>2</v>
      </c>
      <c r="B134">
        <v>-14.188847675012774</v>
      </c>
      <c r="C134" t="s">
        <v>14</v>
      </c>
      <c r="D134" t="s">
        <v>8</v>
      </c>
      <c r="E134" t="s">
        <v>18</v>
      </c>
    </row>
    <row r="135" spans="1:5" x14ac:dyDescent="0.2">
      <c r="A135" t="s">
        <v>2</v>
      </c>
      <c r="B135">
        <v>-12.242837601045123</v>
      </c>
      <c r="C135" t="s">
        <v>14</v>
      </c>
      <c r="D135" t="s">
        <v>8</v>
      </c>
      <c r="E135" t="s">
        <v>18</v>
      </c>
    </row>
    <row r="136" spans="1:5" x14ac:dyDescent="0.2">
      <c r="A136" t="s">
        <v>2</v>
      </c>
      <c r="B136">
        <v>-7.7158337698904251</v>
      </c>
      <c r="C136" t="s">
        <v>15</v>
      </c>
      <c r="D136" t="s">
        <v>7</v>
      </c>
      <c r="E136" t="s">
        <v>18</v>
      </c>
    </row>
    <row r="137" spans="1:5" x14ac:dyDescent="0.2">
      <c r="A137" t="s">
        <v>2</v>
      </c>
      <c r="B137">
        <v>-8.1343383193602925</v>
      </c>
      <c r="C137" t="s">
        <v>15</v>
      </c>
      <c r="D137" t="s">
        <v>7</v>
      </c>
      <c r="E137" t="s">
        <v>18</v>
      </c>
    </row>
    <row r="138" spans="1:5" x14ac:dyDescent="0.2">
      <c r="A138" t="s">
        <v>2</v>
      </c>
      <c r="B138">
        <v>-9.9793482054915383</v>
      </c>
      <c r="C138" t="s">
        <v>15</v>
      </c>
      <c r="D138" t="s">
        <v>7</v>
      </c>
      <c r="E138" t="s">
        <v>18</v>
      </c>
    </row>
    <row r="139" spans="1:5" x14ac:dyDescent="0.2">
      <c r="A139" t="s">
        <v>2</v>
      </c>
      <c r="B139">
        <v>-6.5299325842505471</v>
      </c>
      <c r="C139" t="s">
        <v>15</v>
      </c>
      <c r="D139" t="s">
        <v>7</v>
      </c>
      <c r="E139" t="s">
        <v>18</v>
      </c>
    </row>
    <row r="140" spans="1:5" x14ac:dyDescent="0.2">
      <c r="A140" t="s">
        <v>2</v>
      </c>
      <c r="B140">
        <v>-6.3293896707572621</v>
      </c>
      <c r="C140" t="s">
        <v>15</v>
      </c>
      <c r="D140" t="s">
        <v>8</v>
      </c>
      <c r="E140" t="s">
        <v>18</v>
      </c>
    </row>
    <row r="141" spans="1:5" x14ac:dyDescent="0.2">
      <c r="A141" t="s">
        <v>2</v>
      </c>
      <c r="B141">
        <v>-7.6570416664737886</v>
      </c>
      <c r="C141" t="s">
        <v>15</v>
      </c>
      <c r="D141" t="s">
        <v>8</v>
      </c>
      <c r="E141" t="s">
        <v>18</v>
      </c>
    </row>
    <row r="142" spans="1:5" x14ac:dyDescent="0.2">
      <c r="A142" t="s">
        <v>2</v>
      </c>
      <c r="B142">
        <v>-8.6744061019389296</v>
      </c>
      <c r="C142" t="s">
        <v>15</v>
      </c>
      <c r="D142" t="s">
        <v>8</v>
      </c>
      <c r="E142" t="s">
        <v>18</v>
      </c>
    </row>
    <row r="143" spans="1:5" x14ac:dyDescent="0.2">
      <c r="A143" t="s">
        <v>2</v>
      </c>
      <c r="B143">
        <v>-10.931357590885259</v>
      </c>
      <c r="C143" t="s">
        <v>15</v>
      </c>
      <c r="D143" t="s">
        <v>8</v>
      </c>
      <c r="E143" t="s">
        <v>18</v>
      </c>
    </row>
    <row r="144" spans="1:5" x14ac:dyDescent="0.2">
      <c r="A144" t="s">
        <v>2</v>
      </c>
      <c r="B144">
        <v>-10.299575372226425</v>
      </c>
      <c r="C144" t="s">
        <v>16</v>
      </c>
      <c r="D144" t="s">
        <v>7</v>
      </c>
      <c r="E144" t="s">
        <v>18</v>
      </c>
    </row>
    <row r="145" spans="1:5" x14ac:dyDescent="0.2">
      <c r="A145" t="s">
        <v>2</v>
      </c>
      <c r="B145">
        <v>-9.0287389117196604</v>
      </c>
      <c r="C145" t="s">
        <v>16</v>
      </c>
      <c r="D145" t="s">
        <v>7</v>
      </c>
      <c r="E145" t="s">
        <v>18</v>
      </c>
    </row>
    <row r="146" spans="1:5" x14ac:dyDescent="0.2">
      <c r="A146" t="s">
        <v>2</v>
      </c>
      <c r="B146">
        <v>-8.2818265634461277</v>
      </c>
      <c r="C146" t="s">
        <v>16</v>
      </c>
      <c r="D146" t="s">
        <v>7</v>
      </c>
      <c r="E146" t="s">
        <v>18</v>
      </c>
    </row>
    <row r="147" spans="1:5" x14ac:dyDescent="0.2">
      <c r="A147" t="s">
        <v>2</v>
      </c>
      <c r="B147">
        <v>-8.0537147507511531</v>
      </c>
      <c r="C147" t="s">
        <v>16</v>
      </c>
      <c r="D147" t="s">
        <v>7</v>
      </c>
      <c r="E147" t="s">
        <v>18</v>
      </c>
    </row>
    <row r="148" spans="1:5" x14ac:dyDescent="0.2">
      <c r="A148" t="s">
        <v>2</v>
      </c>
      <c r="B148">
        <v>-6.3507791402440272</v>
      </c>
      <c r="C148" t="s">
        <v>16</v>
      </c>
      <c r="D148" t="s">
        <v>8</v>
      </c>
      <c r="E148" t="s">
        <v>18</v>
      </c>
    </row>
    <row r="149" spans="1:5" x14ac:dyDescent="0.2">
      <c r="A149" t="s">
        <v>2</v>
      </c>
      <c r="B149">
        <v>-9.5377932974648942</v>
      </c>
      <c r="C149" t="s">
        <v>16</v>
      </c>
      <c r="D149" t="s">
        <v>8</v>
      </c>
      <c r="E149" t="s">
        <v>18</v>
      </c>
    </row>
    <row r="150" spans="1:5" x14ac:dyDescent="0.2">
      <c r="A150" t="s">
        <v>2</v>
      </c>
      <c r="B150">
        <v>-7.5571769851549142</v>
      </c>
      <c r="C150" t="s">
        <v>16</v>
      </c>
      <c r="D150" t="s">
        <v>8</v>
      </c>
      <c r="E150" t="s">
        <v>18</v>
      </c>
    </row>
    <row r="151" spans="1:5" x14ac:dyDescent="0.2">
      <c r="A151" t="s">
        <v>2</v>
      </c>
      <c r="B151">
        <v>-11.1996522213798</v>
      </c>
      <c r="C151" t="s">
        <v>16</v>
      </c>
      <c r="D151" t="s">
        <v>8</v>
      </c>
      <c r="E151" t="s">
        <v>18</v>
      </c>
    </row>
    <row r="152" spans="1:5" x14ac:dyDescent="0.2">
      <c r="A152" t="s">
        <v>2</v>
      </c>
      <c r="B152">
        <v>-8.2852708976243559</v>
      </c>
      <c r="C152" t="s">
        <v>17</v>
      </c>
      <c r="D152" t="s">
        <v>7</v>
      </c>
      <c r="E152" t="s">
        <v>18</v>
      </c>
    </row>
    <row r="153" spans="1:5" x14ac:dyDescent="0.2">
      <c r="A153" t="s">
        <v>2</v>
      </c>
      <c r="B153">
        <v>-8.7408309697879059</v>
      </c>
      <c r="C153" t="s">
        <v>17</v>
      </c>
      <c r="D153" t="s">
        <v>7</v>
      </c>
      <c r="E153" t="s">
        <v>18</v>
      </c>
    </row>
    <row r="154" spans="1:5" x14ac:dyDescent="0.2">
      <c r="A154" t="s">
        <v>2</v>
      </c>
      <c r="B154">
        <v>-8.3543781979127534</v>
      </c>
      <c r="C154" t="s">
        <v>17</v>
      </c>
      <c r="D154" t="s">
        <v>7</v>
      </c>
      <c r="E154" t="s">
        <v>18</v>
      </c>
    </row>
    <row r="155" spans="1:5" x14ac:dyDescent="0.2">
      <c r="A155" t="s">
        <v>2</v>
      </c>
      <c r="B155">
        <v>-9.6175407615526343</v>
      </c>
      <c r="C155" t="s">
        <v>17</v>
      </c>
      <c r="D155" t="s">
        <v>7</v>
      </c>
      <c r="E155" t="s">
        <v>18</v>
      </c>
    </row>
    <row r="156" spans="1:5" x14ac:dyDescent="0.2">
      <c r="A156" t="s">
        <v>2</v>
      </c>
      <c r="B156">
        <v>-9.8782907298459381</v>
      </c>
      <c r="C156" t="s">
        <v>17</v>
      </c>
      <c r="D156" t="s">
        <v>8</v>
      </c>
      <c r="E156" t="s">
        <v>18</v>
      </c>
    </row>
    <row r="157" spans="1:5" x14ac:dyDescent="0.2">
      <c r="A157" t="s">
        <v>2</v>
      </c>
      <c r="B157">
        <v>-11.09630449682691</v>
      </c>
      <c r="C157" t="s">
        <v>17</v>
      </c>
      <c r="D157" t="s">
        <v>8</v>
      </c>
      <c r="E157" t="s">
        <v>18</v>
      </c>
    </row>
    <row r="158" spans="1:5" x14ac:dyDescent="0.2">
      <c r="A158" t="s">
        <v>2</v>
      </c>
      <c r="B158">
        <v>-8.3230382539855103</v>
      </c>
      <c r="C158" t="s">
        <v>17</v>
      </c>
      <c r="D158" t="s">
        <v>8</v>
      </c>
      <c r="E158" t="s">
        <v>18</v>
      </c>
    </row>
    <row r="159" spans="1:5" x14ac:dyDescent="0.2">
      <c r="A159" t="s">
        <v>2</v>
      </c>
      <c r="B159">
        <v>-7.5710439310694611</v>
      </c>
      <c r="C159" t="s">
        <v>17</v>
      </c>
      <c r="D159" t="s">
        <v>8</v>
      </c>
      <c r="E159" t="s">
        <v>18</v>
      </c>
    </row>
    <row r="160" spans="1:5" x14ac:dyDescent="0.2">
      <c r="A160" t="s">
        <v>3</v>
      </c>
      <c r="B160">
        <v>-11.251578950381784</v>
      </c>
      <c r="C160" t="s">
        <v>6</v>
      </c>
      <c r="D160" t="s">
        <v>7</v>
      </c>
      <c r="E160" t="s">
        <v>2</v>
      </c>
    </row>
    <row r="161" spans="1:5" x14ac:dyDescent="0.2">
      <c r="A161" t="s">
        <v>3</v>
      </c>
      <c r="B161">
        <v>-12.757765839895976</v>
      </c>
      <c r="C161" t="s">
        <v>6</v>
      </c>
      <c r="D161" t="s">
        <v>7</v>
      </c>
      <c r="E161" t="s">
        <v>2</v>
      </c>
    </row>
    <row r="162" spans="1:5" x14ac:dyDescent="0.2">
      <c r="A162" t="s">
        <v>3</v>
      </c>
      <c r="B162">
        <v>-11.841243970708435</v>
      </c>
      <c r="C162" t="s">
        <v>6</v>
      </c>
      <c r="D162" t="s">
        <v>7</v>
      </c>
      <c r="E162" t="s">
        <v>2</v>
      </c>
    </row>
    <row r="163" spans="1:5" x14ac:dyDescent="0.2">
      <c r="A163" t="s">
        <v>3</v>
      </c>
      <c r="B163">
        <v>-9.4350117645220255</v>
      </c>
      <c r="C163" t="s">
        <v>6</v>
      </c>
      <c r="D163" t="s">
        <v>7</v>
      </c>
      <c r="E163" t="s">
        <v>2</v>
      </c>
    </row>
    <row r="164" spans="1:5" x14ac:dyDescent="0.2">
      <c r="A164" t="s">
        <v>3</v>
      </c>
      <c r="B164">
        <v>-10.005628100646701</v>
      </c>
      <c r="C164" t="s">
        <v>6</v>
      </c>
      <c r="D164" t="s">
        <v>8</v>
      </c>
      <c r="E164" t="s">
        <v>2</v>
      </c>
    </row>
    <row r="165" spans="1:5" x14ac:dyDescent="0.2">
      <c r="A165" t="s">
        <v>3</v>
      </c>
      <c r="B165">
        <v>-11.454655145361153</v>
      </c>
      <c r="C165" t="s">
        <v>6</v>
      </c>
      <c r="D165" t="s">
        <v>8</v>
      </c>
      <c r="E165" t="s">
        <v>2</v>
      </c>
    </row>
    <row r="166" spans="1:5" x14ac:dyDescent="0.2">
      <c r="A166" t="s">
        <v>3</v>
      </c>
      <c r="B166">
        <v>-12.400130933913829</v>
      </c>
      <c r="C166" t="s">
        <v>6</v>
      </c>
      <c r="D166" t="s">
        <v>8</v>
      </c>
      <c r="E166" t="s">
        <v>2</v>
      </c>
    </row>
    <row r="167" spans="1:5" x14ac:dyDescent="0.2">
      <c r="A167" t="s">
        <v>3</v>
      </c>
      <c r="B167">
        <v>-12.574627454653783</v>
      </c>
      <c r="C167" t="s">
        <v>6</v>
      </c>
      <c r="D167" t="s">
        <v>8</v>
      </c>
      <c r="E167" t="s">
        <v>2</v>
      </c>
    </row>
    <row r="168" spans="1:5" x14ac:dyDescent="0.2">
      <c r="A168" t="s">
        <v>3</v>
      </c>
      <c r="B168">
        <v>-12.827695474271042</v>
      </c>
      <c r="C168" t="s">
        <v>9</v>
      </c>
      <c r="D168" t="s">
        <v>7</v>
      </c>
      <c r="E168" t="s">
        <v>2</v>
      </c>
    </row>
    <row r="169" spans="1:5" x14ac:dyDescent="0.2">
      <c r="A169" t="s">
        <v>3</v>
      </c>
      <c r="B169">
        <v>-12.083503849598449</v>
      </c>
      <c r="C169" t="s">
        <v>9</v>
      </c>
      <c r="D169" t="s">
        <v>7</v>
      </c>
      <c r="E169" t="s">
        <v>2</v>
      </c>
    </row>
    <row r="170" spans="1:5" x14ac:dyDescent="0.2">
      <c r="A170" t="s">
        <v>3</v>
      </c>
      <c r="B170">
        <v>-12.829238482274047</v>
      </c>
      <c r="C170" t="s">
        <v>9</v>
      </c>
      <c r="D170" t="s">
        <v>7</v>
      </c>
      <c r="E170" t="s">
        <v>2</v>
      </c>
    </row>
    <row r="171" spans="1:5" x14ac:dyDescent="0.2">
      <c r="A171" t="s">
        <v>3</v>
      </c>
      <c r="B171">
        <v>-12.845305592617283</v>
      </c>
      <c r="C171" t="s">
        <v>9</v>
      </c>
      <c r="D171" t="s">
        <v>7</v>
      </c>
      <c r="E171" t="s">
        <v>2</v>
      </c>
    </row>
    <row r="172" spans="1:5" x14ac:dyDescent="0.2">
      <c r="A172" t="s">
        <v>3</v>
      </c>
      <c r="B172">
        <v>-12.002732113494559</v>
      </c>
      <c r="C172" t="s">
        <v>9</v>
      </c>
      <c r="D172" t="s">
        <v>8</v>
      </c>
      <c r="E172" t="s">
        <v>2</v>
      </c>
    </row>
    <row r="173" spans="1:5" x14ac:dyDescent="0.2">
      <c r="A173" t="s">
        <v>3</v>
      </c>
      <c r="B173">
        <v>-13.061709029192475</v>
      </c>
      <c r="C173" t="s">
        <v>9</v>
      </c>
      <c r="D173" t="s">
        <v>8</v>
      </c>
      <c r="E173" t="s">
        <v>2</v>
      </c>
    </row>
    <row r="174" spans="1:5" x14ac:dyDescent="0.2">
      <c r="A174" t="s">
        <v>3</v>
      </c>
      <c r="B174">
        <v>-13.278788379537293</v>
      </c>
      <c r="C174" t="s">
        <v>9</v>
      </c>
      <c r="D174" t="s">
        <v>8</v>
      </c>
      <c r="E174" t="s">
        <v>2</v>
      </c>
    </row>
    <row r="175" spans="1:5" x14ac:dyDescent="0.2">
      <c r="A175" t="s">
        <v>3</v>
      </c>
      <c r="B175">
        <v>-14.147718600418003</v>
      </c>
      <c r="C175" t="s">
        <v>9</v>
      </c>
      <c r="D175" t="s">
        <v>8</v>
      </c>
      <c r="E175" t="s">
        <v>2</v>
      </c>
    </row>
    <row r="176" spans="1:5" x14ac:dyDescent="0.2">
      <c r="A176" t="s">
        <v>3</v>
      </c>
      <c r="B176">
        <v>-13.273665316840516</v>
      </c>
      <c r="C176" t="s">
        <v>10</v>
      </c>
      <c r="D176" t="s">
        <v>7</v>
      </c>
      <c r="E176" t="s">
        <v>2</v>
      </c>
    </row>
    <row r="177" spans="1:5" x14ac:dyDescent="0.2">
      <c r="A177" t="s">
        <v>3</v>
      </c>
      <c r="B177">
        <v>-13.570279874287351</v>
      </c>
      <c r="C177" t="s">
        <v>10</v>
      </c>
      <c r="D177" t="s">
        <v>7</v>
      </c>
      <c r="E177" t="s">
        <v>2</v>
      </c>
    </row>
    <row r="178" spans="1:5" x14ac:dyDescent="0.2">
      <c r="A178" t="s">
        <v>3</v>
      </c>
      <c r="B178">
        <v>-13.631178909457578</v>
      </c>
      <c r="C178" t="s">
        <v>10</v>
      </c>
      <c r="D178" t="s">
        <v>7</v>
      </c>
      <c r="E178" t="s">
        <v>2</v>
      </c>
    </row>
    <row r="179" spans="1:5" x14ac:dyDescent="0.2">
      <c r="A179" t="s">
        <v>3</v>
      </c>
      <c r="B179">
        <v>-13.166143011344442</v>
      </c>
      <c r="C179" t="s">
        <v>10</v>
      </c>
      <c r="D179" t="s">
        <v>8</v>
      </c>
      <c r="E179" t="s">
        <v>2</v>
      </c>
    </row>
    <row r="180" spans="1:5" x14ac:dyDescent="0.2">
      <c r="A180" t="s">
        <v>3</v>
      </c>
      <c r="B180">
        <v>-14.205292741788675</v>
      </c>
      <c r="C180" t="s">
        <v>10</v>
      </c>
      <c r="D180" t="s">
        <v>8</v>
      </c>
      <c r="E180" t="s">
        <v>2</v>
      </c>
    </row>
    <row r="181" spans="1:5" x14ac:dyDescent="0.2">
      <c r="A181" t="s">
        <v>3</v>
      </c>
      <c r="B181">
        <v>-14.204883397329874</v>
      </c>
      <c r="C181" t="s">
        <v>10</v>
      </c>
      <c r="D181" t="s">
        <v>8</v>
      </c>
      <c r="E181" t="s">
        <v>2</v>
      </c>
    </row>
    <row r="182" spans="1:5" x14ac:dyDescent="0.2">
      <c r="A182" t="s">
        <v>3</v>
      </c>
      <c r="B182">
        <v>-11.883978777469414</v>
      </c>
      <c r="C182" t="s">
        <v>10</v>
      </c>
      <c r="D182" t="s">
        <v>8</v>
      </c>
      <c r="E182" t="s">
        <v>2</v>
      </c>
    </row>
    <row r="183" spans="1:5" x14ac:dyDescent="0.2">
      <c r="A183" t="s">
        <v>3</v>
      </c>
      <c r="B183">
        <v>-14.535608922499026</v>
      </c>
      <c r="C183" t="s">
        <v>11</v>
      </c>
      <c r="D183" t="s">
        <v>7</v>
      </c>
      <c r="E183" t="s">
        <v>2</v>
      </c>
    </row>
    <row r="184" spans="1:5" x14ac:dyDescent="0.2">
      <c r="A184" t="s">
        <v>3</v>
      </c>
      <c r="B184">
        <v>-13.428084548455907</v>
      </c>
      <c r="C184" t="s">
        <v>11</v>
      </c>
      <c r="D184" t="s">
        <v>7</v>
      </c>
      <c r="E184" t="s">
        <v>2</v>
      </c>
    </row>
    <row r="185" spans="1:5" x14ac:dyDescent="0.2">
      <c r="A185" t="s">
        <v>3</v>
      </c>
      <c r="B185">
        <v>-14.167195342857575</v>
      </c>
      <c r="C185" t="s">
        <v>11</v>
      </c>
      <c r="D185" t="s">
        <v>7</v>
      </c>
      <c r="E185" t="s">
        <v>2</v>
      </c>
    </row>
    <row r="186" spans="1:5" x14ac:dyDescent="0.2">
      <c r="A186" t="s">
        <v>3</v>
      </c>
      <c r="B186">
        <v>-12.939052510532246</v>
      </c>
      <c r="C186" t="s">
        <v>11</v>
      </c>
      <c r="D186" t="s">
        <v>7</v>
      </c>
      <c r="E186" t="s">
        <v>2</v>
      </c>
    </row>
    <row r="187" spans="1:5" x14ac:dyDescent="0.2">
      <c r="A187" t="s">
        <v>3</v>
      </c>
      <c r="B187">
        <v>-13.525827864716145</v>
      </c>
      <c r="C187" t="s">
        <v>11</v>
      </c>
      <c r="D187" t="s">
        <v>8</v>
      </c>
      <c r="E187" t="s">
        <v>2</v>
      </c>
    </row>
    <row r="188" spans="1:5" x14ac:dyDescent="0.2">
      <c r="A188" t="s">
        <v>3</v>
      </c>
      <c r="B188">
        <v>-13.915077561940606</v>
      </c>
      <c r="C188" t="s">
        <v>11</v>
      </c>
      <c r="D188" t="s">
        <v>8</v>
      </c>
      <c r="E188" t="s">
        <v>2</v>
      </c>
    </row>
    <row r="189" spans="1:5" x14ac:dyDescent="0.2">
      <c r="A189" t="s">
        <v>3</v>
      </c>
      <c r="B189">
        <v>-13.612442370347907</v>
      </c>
      <c r="C189" t="s">
        <v>11</v>
      </c>
      <c r="D189" t="s">
        <v>8</v>
      </c>
      <c r="E189" t="s">
        <v>2</v>
      </c>
    </row>
    <row r="190" spans="1:5" x14ac:dyDescent="0.2">
      <c r="A190" t="s">
        <v>3</v>
      </c>
      <c r="B190">
        <v>-13.469919362128188</v>
      </c>
      <c r="C190" t="s">
        <v>11</v>
      </c>
      <c r="D190" t="s">
        <v>8</v>
      </c>
      <c r="E190" t="s">
        <v>2</v>
      </c>
    </row>
    <row r="191" spans="1:5" x14ac:dyDescent="0.2">
      <c r="A191" t="s">
        <v>3</v>
      </c>
      <c r="B191">
        <v>-11.001849308946516</v>
      </c>
      <c r="C191" t="s">
        <v>12</v>
      </c>
      <c r="D191" t="s">
        <v>7</v>
      </c>
      <c r="E191" t="s">
        <v>2</v>
      </c>
    </row>
    <row r="192" spans="1:5" x14ac:dyDescent="0.2">
      <c r="A192" t="s">
        <v>3</v>
      </c>
      <c r="B192">
        <v>-10.691204186009092</v>
      </c>
      <c r="C192" t="s">
        <v>12</v>
      </c>
      <c r="D192" t="s">
        <v>7</v>
      </c>
      <c r="E192" t="s">
        <v>2</v>
      </c>
    </row>
    <row r="193" spans="1:5" x14ac:dyDescent="0.2">
      <c r="A193" t="s">
        <v>3</v>
      </c>
      <c r="B193">
        <v>-10.831096589033301</v>
      </c>
      <c r="C193" t="s">
        <v>12</v>
      </c>
      <c r="D193" t="s">
        <v>7</v>
      </c>
      <c r="E193" t="s">
        <v>2</v>
      </c>
    </row>
    <row r="194" spans="1:5" x14ac:dyDescent="0.2">
      <c r="A194" t="s">
        <v>3</v>
      </c>
      <c r="B194">
        <v>-9.040371159343831</v>
      </c>
      <c r="C194" t="s">
        <v>12</v>
      </c>
      <c r="D194" t="s">
        <v>7</v>
      </c>
      <c r="E194" t="s">
        <v>2</v>
      </c>
    </row>
    <row r="195" spans="1:5" x14ac:dyDescent="0.2">
      <c r="A195" t="s">
        <v>3</v>
      </c>
      <c r="B195">
        <v>-11.051815709717507</v>
      </c>
      <c r="C195" t="s">
        <v>12</v>
      </c>
      <c r="D195" t="s">
        <v>8</v>
      </c>
      <c r="E195" t="s">
        <v>2</v>
      </c>
    </row>
    <row r="196" spans="1:5" x14ac:dyDescent="0.2">
      <c r="A196" t="s">
        <v>3</v>
      </c>
      <c r="B196">
        <v>-11.072951574622211</v>
      </c>
      <c r="C196" t="s">
        <v>12</v>
      </c>
      <c r="D196" t="s">
        <v>8</v>
      </c>
      <c r="E196" t="s">
        <v>2</v>
      </c>
    </row>
    <row r="197" spans="1:5" x14ac:dyDescent="0.2">
      <c r="A197" t="s">
        <v>3</v>
      </c>
      <c r="B197">
        <v>-10.426036839347665</v>
      </c>
      <c r="C197" t="s">
        <v>12</v>
      </c>
      <c r="D197" t="s">
        <v>8</v>
      </c>
      <c r="E197" t="s">
        <v>2</v>
      </c>
    </row>
    <row r="198" spans="1:5" x14ac:dyDescent="0.2">
      <c r="A198" t="s">
        <v>3</v>
      </c>
      <c r="B198">
        <v>-11.336076756405436</v>
      </c>
      <c r="C198" t="s">
        <v>12</v>
      </c>
      <c r="D198" t="s">
        <v>8</v>
      </c>
      <c r="E198" t="s">
        <v>2</v>
      </c>
    </row>
    <row r="199" spans="1:5" x14ac:dyDescent="0.2">
      <c r="A199" t="s">
        <v>3</v>
      </c>
      <c r="B199">
        <v>-14.55814874837667</v>
      </c>
      <c r="C199" t="s">
        <v>13</v>
      </c>
      <c r="D199" t="s">
        <v>7</v>
      </c>
      <c r="E199" t="s">
        <v>2</v>
      </c>
    </row>
    <row r="200" spans="1:5" x14ac:dyDescent="0.2">
      <c r="A200" t="s">
        <v>3</v>
      </c>
      <c r="B200">
        <v>-14.572096698783104</v>
      </c>
      <c r="C200" t="s">
        <v>13</v>
      </c>
      <c r="D200" t="s">
        <v>7</v>
      </c>
      <c r="E200" t="s">
        <v>2</v>
      </c>
    </row>
    <row r="201" spans="1:5" x14ac:dyDescent="0.2">
      <c r="A201" t="s">
        <v>3</v>
      </c>
      <c r="B201">
        <v>-13.919909174364264</v>
      </c>
      <c r="C201" t="s">
        <v>13</v>
      </c>
      <c r="D201" t="s">
        <v>7</v>
      </c>
      <c r="E201" t="s">
        <v>2</v>
      </c>
    </row>
    <row r="202" spans="1:5" x14ac:dyDescent="0.2">
      <c r="A202" t="s">
        <v>3</v>
      </c>
      <c r="B202">
        <v>-13.550064024341458</v>
      </c>
      <c r="C202" t="s">
        <v>13</v>
      </c>
      <c r="D202" t="s">
        <v>7</v>
      </c>
      <c r="E202" t="s">
        <v>2</v>
      </c>
    </row>
    <row r="203" spans="1:5" x14ac:dyDescent="0.2">
      <c r="A203" t="s">
        <v>3</v>
      </c>
      <c r="B203">
        <v>-14.127215754846684</v>
      </c>
      <c r="C203" t="s">
        <v>13</v>
      </c>
      <c r="D203" t="s">
        <v>8</v>
      </c>
      <c r="E203" t="s">
        <v>2</v>
      </c>
    </row>
    <row r="204" spans="1:5" x14ac:dyDescent="0.2">
      <c r="A204" t="s">
        <v>3</v>
      </c>
      <c r="B204">
        <v>-14.185326530751849</v>
      </c>
      <c r="C204" t="s">
        <v>13</v>
      </c>
      <c r="D204" t="s">
        <v>8</v>
      </c>
      <c r="E204" t="s">
        <v>2</v>
      </c>
    </row>
    <row r="205" spans="1:5" x14ac:dyDescent="0.2">
      <c r="A205" t="s">
        <v>3</v>
      </c>
      <c r="B205">
        <v>-12.293077898788979</v>
      </c>
      <c r="C205" t="s">
        <v>13</v>
      </c>
      <c r="D205" t="s">
        <v>8</v>
      </c>
      <c r="E205" t="s">
        <v>2</v>
      </c>
    </row>
    <row r="206" spans="1:5" x14ac:dyDescent="0.2">
      <c r="A206" t="s">
        <v>3</v>
      </c>
      <c r="B206">
        <v>-15.02124298392944</v>
      </c>
      <c r="C206" t="s">
        <v>13</v>
      </c>
      <c r="D206" t="s">
        <v>8</v>
      </c>
      <c r="E206" t="s">
        <v>2</v>
      </c>
    </row>
    <row r="207" spans="1:5" x14ac:dyDescent="0.2">
      <c r="A207" t="s">
        <v>3</v>
      </c>
      <c r="B207">
        <v>-14.582626759651276</v>
      </c>
      <c r="C207" t="s">
        <v>14</v>
      </c>
      <c r="D207" t="s">
        <v>7</v>
      </c>
      <c r="E207" t="s">
        <v>2</v>
      </c>
    </row>
    <row r="208" spans="1:5" x14ac:dyDescent="0.2">
      <c r="A208" t="s">
        <v>3</v>
      </c>
      <c r="B208">
        <v>-14.834897187262303</v>
      </c>
      <c r="C208" t="s">
        <v>14</v>
      </c>
      <c r="D208" t="s">
        <v>7</v>
      </c>
      <c r="E208" t="s">
        <v>2</v>
      </c>
    </row>
    <row r="209" spans="1:5" x14ac:dyDescent="0.2">
      <c r="A209" t="s">
        <v>3</v>
      </c>
      <c r="B209">
        <v>-13.796513504278394</v>
      </c>
      <c r="C209" t="s">
        <v>14</v>
      </c>
      <c r="D209" t="s">
        <v>7</v>
      </c>
      <c r="E209" t="s">
        <v>2</v>
      </c>
    </row>
    <row r="210" spans="1:5" x14ac:dyDescent="0.2">
      <c r="A210" t="s">
        <v>3</v>
      </c>
      <c r="B210">
        <v>-13.794859515789806</v>
      </c>
      <c r="C210" t="s">
        <v>14</v>
      </c>
      <c r="D210" t="s">
        <v>7</v>
      </c>
      <c r="E210" t="s">
        <v>2</v>
      </c>
    </row>
    <row r="211" spans="1:5" x14ac:dyDescent="0.2">
      <c r="A211" t="s">
        <v>3</v>
      </c>
      <c r="B211">
        <v>-13.981580051999408</v>
      </c>
      <c r="C211" t="s">
        <v>14</v>
      </c>
      <c r="D211" t="s">
        <v>8</v>
      </c>
      <c r="E211" t="s">
        <v>2</v>
      </c>
    </row>
    <row r="212" spans="1:5" x14ac:dyDescent="0.2">
      <c r="A212" t="s">
        <v>3</v>
      </c>
      <c r="B212">
        <v>-14.217795560956173</v>
      </c>
      <c r="C212" t="s">
        <v>14</v>
      </c>
      <c r="D212" t="s">
        <v>8</v>
      </c>
      <c r="E212" t="s">
        <v>2</v>
      </c>
    </row>
    <row r="213" spans="1:5" x14ac:dyDescent="0.2">
      <c r="A213" t="s">
        <v>3</v>
      </c>
      <c r="B213">
        <v>-13.423634560404478</v>
      </c>
      <c r="C213" t="s">
        <v>14</v>
      </c>
      <c r="D213" t="s">
        <v>8</v>
      </c>
      <c r="E213" t="s">
        <v>2</v>
      </c>
    </row>
    <row r="214" spans="1:5" x14ac:dyDescent="0.2">
      <c r="A214" t="s">
        <v>3</v>
      </c>
      <c r="B214">
        <v>-14.764750134313513</v>
      </c>
      <c r="C214" t="s">
        <v>14</v>
      </c>
      <c r="D214" t="s">
        <v>8</v>
      </c>
      <c r="E214" t="s">
        <v>2</v>
      </c>
    </row>
    <row r="215" spans="1:5" x14ac:dyDescent="0.2">
      <c r="A215" t="s">
        <v>3</v>
      </c>
      <c r="B215">
        <v>-11.88400235350403</v>
      </c>
      <c r="C215" t="s">
        <v>15</v>
      </c>
      <c r="D215" t="s">
        <v>7</v>
      </c>
      <c r="E215" t="s">
        <v>2</v>
      </c>
    </row>
    <row r="216" spans="1:5" x14ac:dyDescent="0.2">
      <c r="A216" t="s">
        <v>3</v>
      </c>
      <c r="B216">
        <v>-11.52382155898929</v>
      </c>
      <c r="C216" t="s">
        <v>15</v>
      </c>
      <c r="D216" t="s">
        <v>7</v>
      </c>
      <c r="E216" t="s">
        <v>2</v>
      </c>
    </row>
    <row r="217" spans="1:5" x14ac:dyDescent="0.2">
      <c r="A217" t="s">
        <v>3</v>
      </c>
      <c r="B217">
        <v>-11.587029381761695</v>
      </c>
      <c r="C217" t="s">
        <v>15</v>
      </c>
      <c r="D217" t="s">
        <v>7</v>
      </c>
      <c r="E217" t="s">
        <v>2</v>
      </c>
    </row>
    <row r="218" spans="1:5" x14ac:dyDescent="0.2">
      <c r="A218" t="s">
        <v>3</v>
      </c>
      <c r="B218">
        <v>-10.126641568279751</v>
      </c>
      <c r="C218" t="s">
        <v>15</v>
      </c>
      <c r="D218" t="s">
        <v>7</v>
      </c>
      <c r="E218" t="s">
        <v>2</v>
      </c>
    </row>
    <row r="219" spans="1:5" x14ac:dyDescent="0.2">
      <c r="A219" t="s">
        <v>3</v>
      </c>
      <c r="B219">
        <v>-10.201186875005591</v>
      </c>
      <c r="C219" t="s">
        <v>15</v>
      </c>
      <c r="D219" t="s">
        <v>8</v>
      </c>
      <c r="E219" t="s">
        <v>2</v>
      </c>
    </row>
    <row r="220" spans="1:5" x14ac:dyDescent="0.2">
      <c r="A220" t="s">
        <v>3</v>
      </c>
      <c r="B220">
        <v>-11.867768137755492</v>
      </c>
      <c r="C220" t="s">
        <v>15</v>
      </c>
      <c r="D220" t="s">
        <v>8</v>
      </c>
      <c r="E220" t="s">
        <v>2</v>
      </c>
    </row>
    <row r="221" spans="1:5" x14ac:dyDescent="0.2">
      <c r="A221" t="s">
        <v>3</v>
      </c>
      <c r="B221">
        <v>-12.52662596055438</v>
      </c>
      <c r="C221" t="s">
        <v>15</v>
      </c>
      <c r="D221" t="s">
        <v>8</v>
      </c>
      <c r="E221" t="s">
        <v>2</v>
      </c>
    </row>
    <row r="222" spans="1:5" x14ac:dyDescent="0.2">
      <c r="A222" t="s">
        <v>3</v>
      </c>
      <c r="B222">
        <v>-12.17283264781941</v>
      </c>
      <c r="C222" t="s">
        <v>15</v>
      </c>
      <c r="D222" t="s">
        <v>8</v>
      </c>
      <c r="E222" t="s">
        <v>2</v>
      </c>
    </row>
    <row r="223" spans="1:5" x14ac:dyDescent="0.2">
      <c r="A223" t="s">
        <v>3</v>
      </c>
      <c r="B223">
        <v>-12.942586954127762</v>
      </c>
      <c r="C223" t="s">
        <v>16</v>
      </c>
      <c r="D223" t="s">
        <v>7</v>
      </c>
      <c r="E223" t="s">
        <v>2</v>
      </c>
    </row>
    <row r="224" spans="1:5" x14ac:dyDescent="0.2">
      <c r="A224" t="s">
        <v>3</v>
      </c>
      <c r="B224">
        <v>-12.627292861053405</v>
      </c>
      <c r="C224" t="s">
        <v>16</v>
      </c>
      <c r="D224" t="s">
        <v>7</v>
      </c>
      <c r="E224" t="s">
        <v>2</v>
      </c>
    </row>
    <row r="225" spans="1:5" x14ac:dyDescent="0.2">
      <c r="A225" t="s">
        <v>3</v>
      </c>
      <c r="B225">
        <v>-13.004650285203219</v>
      </c>
      <c r="C225" t="s">
        <v>16</v>
      </c>
      <c r="D225" t="s">
        <v>7</v>
      </c>
      <c r="E225" t="s">
        <v>2</v>
      </c>
    </row>
    <row r="226" spans="1:5" x14ac:dyDescent="0.2">
      <c r="A226" t="s">
        <v>3</v>
      </c>
      <c r="B226">
        <v>-12.230141144761779</v>
      </c>
      <c r="C226" t="s">
        <v>16</v>
      </c>
      <c r="D226" t="s">
        <v>7</v>
      </c>
      <c r="E226" t="s">
        <v>2</v>
      </c>
    </row>
    <row r="227" spans="1:5" x14ac:dyDescent="0.2">
      <c r="A227" t="s">
        <v>3</v>
      </c>
      <c r="B227">
        <v>-11.364474217030867</v>
      </c>
      <c r="C227" t="s">
        <v>16</v>
      </c>
      <c r="D227" t="s">
        <v>8</v>
      </c>
      <c r="E227" t="s">
        <v>2</v>
      </c>
    </row>
    <row r="228" spans="1:5" x14ac:dyDescent="0.2">
      <c r="A228" t="s">
        <v>3</v>
      </c>
      <c r="B228">
        <v>-11.319047374921084</v>
      </c>
      <c r="C228" t="s">
        <v>16</v>
      </c>
      <c r="D228" t="s">
        <v>8</v>
      </c>
      <c r="E228" t="s">
        <v>2</v>
      </c>
    </row>
    <row r="229" spans="1:5" x14ac:dyDescent="0.2">
      <c r="A229" t="s">
        <v>3</v>
      </c>
      <c r="B229">
        <v>-12.201792440107541</v>
      </c>
      <c r="C229" t="s">
        <v>16</v>
      </c>
      <c r="D229" t="s">
        <v>8</v>
      </c>
      <c r="E229" t="s">
        <v>2</v>
      </c>
    </row>
    <row r="230" spans="1:5" x14ac:dyDescent="0.2">
      <c r="A230" t="s">
        <v>3</v>
      </c>
      <c r="B230">
        <v>-12.426647116898987</v>
      </c>
      <c r="C230" t="s">
        <v>16</v>
      </c>
      <c r="D230" t="s">
        <v>8</v>
      </c>
      <c r="E230" t="s">
        <v>2</v>
      </c>
    </row>
    <row r="231" spans="1:5" x14ac:dyDescent="0.2">
      <c r="A231" t="s">
        <v>3</v>
      </c>
      <c r="B231">
        <v>-12.556945599765303</v>
      </c>
      <c r="C231" t="s">
        <v>17</v>
      </c>
      <c r="D231" t="s">
        <v>7</v>
      </c>
      <c r="E231" t="s">
        <v>2</v>
      </c>
    </row>
    <row r="232" spans="1:5" x14ac:dyDescent="0.2">
      <c r="A232" t="s">
        <v>3</v>
      </c>
      <c r="B232">
        <v>-13.003936458775186</v>
      </c>
      <c r="C232" t="s">
        <v>17</v>
      </c>
      <c r="D232" t="s">
        <v>7</v>
      </c>
      <c r="E232" t="s">
        <v>2</v>
      </c>
    </row>
    <row r="233" spans="1:5" x14ac:dyDescent="0.2">
      <c r="A233" t="s">
        <v>3</v>
      </c>
      <c r="B233">
        <v>-12.666021899872565</v>
      </c>
      <c r="C233" t="s">
        <v>17</v>
      </c>
      <c r="D233" t="s">
        <v>7</v>
      </c>
      <c r="E233" t="s">
        <v>2</v>
      </c>
    </row>
    <row r="234" spans="1:5" x14ac:dyDescent="0.2">
      <c r="A234" t="s">
        <v>3</v>
      </c>
      <c r="B234">
        <v>-9.7642331502157607</v>
      </c>
      <c r="C234" t="s">
        <v>17</v>
      </c>
      <c r="D234" t="s">
        <v>7</v>
      </c>
      <c r="E234" t="s">
        <v>2</v>
      </c>
    </row>
    <row r="235" spans="1:5" x14ac:dyDescent="0.2">
      <c r="A235" t="s">
        <v>3</v>
      </c>
      <c r="B235">
        <v>-11.117169725318385</v>
      </c>
      <c r="C235" t="s">
        <v>17</v>
      </c>
      <c r="D235" t="s">
        <v>8</v>
      </c>
      <c r="E235" t="s">
        <v>2</v>
      </c>
    </row>
    <row r="236" spans="1:5" x14ac:dyDescent="0.2">
      <c r="A236" t="s">
        <v>3</v>
      </c>
      <c r="B236">
        <v>-12.108016538927364</v>
      </c>
      <c r="C236" t="s">
        <v>17</v>
      </c>
      <c r="D236" t="s">
        <v>8</v>
      </c>
      <c r="E236" t="s">
        <v>2</v>
      </c>
    </row>
    <row r="237" spans="1:5" x14ac:dyDescent="0.2">
      <c r="A237" t="s">
        <v>3</v>
      </c>
      <c r="B237">
        <v>-14.370899340730267</v>
      </c>
      <c r="C237" t="s">
        <v>17</v>
      </c>
      <c r="D237" t="s">
        <v>8</v>
      </c>
      <c r="E237" t="s">
        <v>2</v>
      </c>
    </row>
    <row r="238" spans="1:5" x14ac:dyDescent="0.2">
      <c r="A238" t="s">
        <v>3</v>
      </c>
      <c r="B238">
        <v>-12.660752795617778</v>
      </c>
      <c r="C238" t="s">
        <v>17</v>
      </c>
      <c r="D238" t="s">
        <v>8</v>
      </c>
      <c r="E238" t="s">
        <v>2</v>
      </c>
    </row>
    <row r="239" spans="1:5" x14ac:dyDescent="0.2">
      <c r="A239" t="s">
        <v>3</v>
      </c>
      <c r="B239">
        <v>-13.854284118913661</v>
      </c>
      <c r="C239" t="s">
        <v>6</v>
      </c>
      <c r="D239" t="s">
        <v>7</v>
      </c>
      <c r="E239" t="s">
        <v>18</v>
      </c>
    </row>
    <row r="240" spans="1:5" x14ac:dyDescent="0.2">
      <c r="A240" t="s">
        <v>3</v>
      </c>
      <c r="B240">
        <v>-16.833064567967575</v>
      </c>
      <c r="C240" t="s">
        <v>6</v>
      </c>
      <c r="D240" t="s">
        <v>7</v>
      </c>
      <c r="E240" t="s">
        <v>18</v>
      </c>
    </row>
    <row r="241" spans="1:5" x14ac:dyDescent="0.2">
      <c r="A241" t="s">
        <v>3</v>
      </c>
      <c r="B241">
        <v>-14.911708843296717</v>
      </c>
      <c r="C241" t="s">
        <v>6</v>
      </c>
      <c r="D241" t="s">
        <v>7</v>
      </c>
      <c r="E241" t="s">
        <v>18</v>
      </c>
    </row>
    <row r="242" spans="1:5" x14ac:dyDescent="0.2">
      <c r="A242" t="s">
        <v>3</v>
      </c>
      <c r="B242">
        <v>-13.266286783917453</v>
      </c>
      <c r="C242" t="s">
        <v>6</v>
      </c>
      <c r="D242" t="s">
        <v>7</v>
      </c>
      <c r="E242" t="s">
        <v>18</v>
      </c>
    </row>
    <row r="243" spans="1:5" x14ac:dyDescent="0.2">
      <c r="A243" t="s">
        <v>3</v>
      </c>
      <c r="B243">
        <v>-12.945571151328197</v>
      </c>
      <c r="C243" t="s">
        <v>6</v>
      </c>
      <c r="D243" t="s">
        <v>8</v>
      </c>
      <c r="E243" t="s">
        <v>18</v>
      </c>
    </row>
    <row r="244" spans="1:5" x14ac:dyDescent="0.2">
      <c r="A244" t="s">
        <v>3</v>
      </c>
      <c r="B244">
        <v>-14.211495436751376</v>
      </c>
      <c r="C244" t="s">
        <v>6</v>
      </c>
      <c r="D244" t="s">
        <v>8</v>
      </c>
      <c r="E244" t="s">
        <v>18</v>
      </c>
    </row>
    <row r="245" spans="1:5" x14ac:dyDescent="0.2">
      <c r="A245" t="s">
        <v>3</v>
      </c>
      <c r="B245">
        <v>-14.962227766808116</v>
      </c>
      <c r="C245" t="s">
        <v>6</v>
      </c>
      <c r="D245" t="s">
        <v>8</v>
      </c>
      <c r="E245" t="s">
        <v>18</v>
      </c>
    </row>
    <row r="246" spans="1:5" x14ac:dyDescent="0.2">
      <c r="A246" t="s">
        <v>3</v>
      </c>
      <c r="B246">
        <v>-15.282722812282728</v>
      </c>
      <c r="C246" t="s">
        <v>6</v>
      </c>
      <c r="D246" t="s">
        <v>8</v>
      </c>
      <c r="E246" t="s">
        <v>18</v>
      </c>
    </row>
    <row r="247" spans="1:5" x14ac:dyDescent="0.2">
      <c r="A247" t="s">
        <v>3</v>
      </c>
      <c r="B247">
        <v>-10.230753190720993</v>
      </c>
      <c r="C247" t="s">
        <v>9</v>
      </c>
      <c r="D247" t="s">
        <v>7</v>
      </c>
      <c r="E247" t="s">
        <v>18</v>
      </c>
    </row>
    <row r="248" spans="1:5" x14ac:dyDescent="0.2">
      <c r="A248" t="s">
        <v>3</v>
      </c>
      <c r="B248">
        <v>-8.4443027014620302</v>
      </c>
      <c r="C248" t="s">
        <v>9</v>
      </c>
      <c r="D248" t="s">
        <v>7</v>
      </c>
      <c r="E248" t="s">
        <v>18</v>
      </c>
    </row>
    <row r="249" spans="1:5" x14ac:dyDescent="0.2">
      <c r="A249" t="s">
        <v>3</v>
      </c>
      <c r="B249">
        <v>-8.1142564149567296</v>
      </c>
      <c r="C249" t="s">
        <v>9</v>
      </c>
      <c r="D249" t="s">
        <v>7</v>
      </c>
      <c r="E249" t="s">
        <v>18</v>
      </c>
    </row>
    <row r="250" spans="1:5" x14ac:dyDescent="0.2">
      <c r="A250" t="s">
        <v>3</v>
      </c>
      <c r="B250">
        <v>-9.2252843066525898</v>
      </c>
      <c r="C250" t="s">
        <v>9</v>
      </c>
      <c r="D250" t="s">
        <v>7</v>
      </c>
      <c r="E250" t="s">
        <v>18</v>
      </c>
    </row>
    <row r="251" spans="1:5" x14ac:dyDescent="0.2">
      <c r="A251" t="s">
        <v>3</v>
      </c>
      <c r="B251">
        <v>-6.8549685153347291</v>
      </c>
      <c r="C251" t="s">
        <v>9</v>
      </c>
      <c r="D251" t="s">
        <v>8</v>
      </c>
      <c r="E251" t="s">
        <v>18</v>
      </c>
    </row>
    <row r="252" spans="1:5" x14ac:dyDescent="0.2">
      <c r="A252" t="s">
        <v>3</v>
      </c>
      <c r="B252">
        <v>-9.7573580944702023</v>
      </c>
      <c r="C252" t="s">
        <v>9</v>
      </c>
      <c r="D252" t="s">
        <v>8</v>
      </c>
      <c r="E252" t="s">
        <v>18</v>
      </c>
    </row>
    <row r="253" spans="1:5" x14ac:dyDescent="0.2">
      <c r="A253" t="s">
        <v>3</v>
      </c>
      <c r="B253">
        <v>-8.5726218401416432</v>
      </c>
      <c r="C253" t="s">
        <v>9</v>
      </c>
      <c r="D253" t="s">
        <v>8</v>
      </c>
      <c r="E253" t="s">
        <v>18</v>
      </c>
    </row>
    <row r="254" spans="1:5" x14ac:dyDescent="0.2">
      <c r="A254" t="s">
        <v>3</v>
      </c>
      <c r="B254">
        <v>-11.080494925131489</v>
      </c>
      <c r="C254" t="s">
        <v>9</v>
      </c>
      <c r="D254" t="s">
        <v>8</v>
      </c>
      <c r="E254" t="s">
        <v>18</v>
      </c>
    </row>
    <row r="255" spans="1:5" x14ac:dyDescent="0.2">
      <c r="A255" t="s">
        <v>3</v>
      </c>
      <c r="B255">
        <v>-10.568248666741335</v>
      </c>
      <c r="C255" t="s">
        <v>10</v>
      </c>
      <c r="D255" t="s">
        <v>7</v>
      </c>
      <c r="E255" t="s">
        <v>18</v>
      </c>
    </row>
    <row r="256" spans="1:5" x14ac:dyDescent="0.2">
      <c r="A256" t="s">
        <v>3</v>
      </c>
      <c r="B256">
        <v>-11.658808634845844</v>
      </c>
      <c r="C256" t="s">
        <v>10</v>
      </c>
      <c r="D256" t="s">
        <v>7</v>
      </c>
      <c r="E256" t="s">
        <v>18</v>
      </c>
    </row>
    <row r="257" spans="1:5" x14ac:dyDescent="0.2">
      <c r="A257" t="s">
        <v>3</v>
      </c>
      <c r="B257">
        <v>-9.6390709567640691</v>
      </c>
      <c r="C257" t="s">
        <v>10</v>
      </c>
      <c r="D257" t="s">
        <v>7</v>
      </c>
      <c r="E257" t="s">
        <v>18</v>
      </c>
    </row>
    <row r="258" spans="1:5" x14ac:dyDescent="0.2">
      <c r="A258" t="s">
        <v>3</v>
      </c>
      <c r="B258">
        <v>-13.186214870444797</v>
      </c>
      <c r="C258" t="s">
        <v>10</v>
      </c>
      <c r="D258" t="s">
        <v>8</v>
      </c>
      <c r="E258" t="s">
        <v>18</v>
      </c>
    </row>
    <row r="259" spans="1:5" x14ac:dyDescent="0.2">
      <c r="A259" t="s">
        <v>3</v>
      </c>
      <c r="B259">
        <v>-14.303020480098855</v>
      </c>
      <c r="C259" t="s">
        <v>10</v>
      </c>
      <c r="D259" t="s">
        <v>8</v>
      </c>
      <c r="E259" t="s">
        <v>18</v>
      </c>
    </row>
    <row r="260" spans="1:5" x14ac:dyDescent="0.2">
      <c r="A260" t="s">
        <v>3</v>
      </c>
      <c r="B260">
        <v>-13.895366945368904</v>
      </c>
      <c r="C260" t="s">
        <v>10</v>
      </c>
      <c r="D260" t="s">
        <v>8</v>
      </c>
      <c r="E260" t="s">
        <v>18</v>
      </c>
    </row>
    <row r="261" spans="1:5" x14ac:dyDescent="0.2">
      <c r="A261" t="s">
        <v>3</v>
      </c>
      <c r="B261">
        <v>-9.5911188601807442</v>
      </c>
      <c r="C261" t="s">
        <v>10</v>
      </c>
      <c r="D261" t="s">
        <v>8</v>
      </c>
      <c r="E261" t="s">
        <v>18</v>
      </c>
    </row>
    <row r="262" spans="1:5" x14ac:dyDescent="0.2">
      <c r="A262" t="s">
        <v>3</v>
      </c>
      <c r="B262">
        <v>-13.865329949114354</v>
      </c>
      <c r="C262" t="s">
        <v>11</v>
      </c>
      <c r="D262" t="s">
        <v>7</v>
      </c>
      <c r="E262" t="s">
        <v>18</v>
      </c>
    </row>
    <row r="263" spans="1:5" x14ac:dyDescent="0.2">
      <c r="A263" t="s">
        <v>3</v>
      </c>
      <c r="B263">
        <v>-14.542690832086993</v>
      </c>
      <c r="C263" t="s">
        <v>11</v>
      </c>
      <c r="D263" t="s">
        <v>7</v>
      </c>
      <c r="E263" t="s">
        <v>18</v>
      </c>
    </row>
    <row r="264" spans="1:5" x14ac:dyDescent="0.2">
      <c r="A264" t="s">
        <v>3</v>
      </c>
      <c r="B264">
        <v>-12.808313257393394</v>
      </c>
      <c r="C264" t="s">
        <v>11</v>
      </c>
      <c r="D264" t="s">
        <v>7</v>
      </c>
      <c r="E264" t="s">
        <v>18</v>
      </c>
    </row>
    <row r="265" spans="1:5" x14ac:dyDescent="0.2">
      <c r="A265" t="s">
        <v>3</v>
      </c>
      <c r="B265">
        <v>-11.299721616393381</v>
      </c>
      <c r="C265" t="s">
        <v>11</v>
      </c>
      <c r="D265" t="s">
        <v>7</v>
      </c>
      <c r="E265" t="s">
        <v>18</v>
      </c>
    </row>
    <row r="266" spans="1:5" x14ac:dyDescent="0.2">
      <c r="A266" t="s">
        <v>3</v>
      </c>
      <c r="B266">
        <v>-11.234326131147903</v>
      </c>
      <c r="C266" t="s">
        <v>11</v>
      </c>
      <c r="D266" t="s">
        <v>8</v>
      </c>
      <c r="E266" t="s">
        <v>18</v>
      </c>
    </row>
    <row r="267" spans="1:5" x14ac:dyDescent="0.2">
      <c r="A267" t="s">
        <v>3</v>
      </c>
      <c r="B267">
        <v>-14.112424005953574</v>
      </c>
      <c r="C267" t="s">
        <v>11</v>
      </c>
      <c r="D267" t="s">
        <v>8</v>
      </c>
      <c r="E267" t="s">
        <v>18</v>
      </c>
    </row>
    <row r="268" spans="1:5" x14ac:dyDescent="0.2">
      <c r="A268" t="s">
        <v>3</v>
      </c>
      <c r="B268">
        <v>-13.694747707864884</v>
      </c>
      <c r="C268" t="s">
        <v>11</v>
      </c>
      <c r="D268" t="s">
        <v>8</v>
      </c>
      <c r="E268" t="s">
        <v>18</v>
      </c>
    </row>
    <row r="269" spans="1:5" x14ac:dyDescent="0.2">
      <c r="A269" t="s">
        <v>3</v>
      </c>
      <c r="B269">
        <v>-13.397238527973148</v>
      </c>
      <c r="C269" t="s">
        <v>11</v>
      </c>
      <c r="D269" t="s">
        <v>8</v>
      </c>
      <c r="E269" t="s">
        <v>18</v>
      </c>
    </row>
    <row r="270" spans="1:5" x14ac:dyDescent="0.2">
      <c r="A270" t="s">
        <v>3</v>
      </c>
      <c r="B270">
        <v>-7.6964726211726902</v>
      </c>
      <c r="C270" t="s">
        <v>12</v>
      </c>
      <c r="D270" t="s">
        <v>7</v>
      </c>
      <c r="E270" t="s">
        <v>18</v>
      </c>
    </row>
    <row r="271" spans="1:5" x14ac:dyDescent="0.2">
      <c r="A271" t="s">
        <v>3</v>
      </c>
      <c r="B271">
        <v>-8.3131705777621896</v>
      </c>
      <c r="C271" t="s">
        <v>12</v>
      </c>
      <c r="D271" t="s">
        <v>7</v>
      </c>
      <c r="E271" t="s">
        <v>18</v>
      </c>
    </row>
    <row r="272" spans="1:5" x14ac:dyDescent="0.2">
      <c r="A272" t="s">
        <v>3</v>
      </c>
      <c r="B272">
        <v>-9.8705780080620542</v>
      </c>
      <c r="C272" t="s">
        <v>12</v>
      </c>
      <c r="D272" t="s">
        <v>7</v>
      </c>
      <c r="E272" t="s">
        <v>18</v>
      </c>
    </row>
    <row r="273" spans="1:5" x14ac:dyDescent="0.2">
      <c r="A273" t="s">
        <v>3</v>
      </c>
      <c r="B273">
        <v>-5.7904677145130528</v>
      </c>
      <c r="C273" t="s">
        <v>12</v>
      </c>
      <c r="D273" t="s">
        <v>7</v>
      </c>
      <c r="E273" t="s">
        <v>18</v>
      </c>
    </row>
    <row r="274" spans="1:5" x14ac:dyDescent="0.2">
      <c r="A274" t="s">
        <v>3</v>
      </c>
      <c r="B274">
        <v>-7.1939387616912018</v>
      </c>
      <c r="C274" t="s">
        <v>12</v>
      </c>
      <c r="D274" t="s">
        <v>8</v>
      </c>
      <c r="E274" t="s">
        <v>18</v>
      </c>
    </row>
    <row r="275" spans="1:5" x14ac:dyDescent="0.2">
      <c r="A275" t="s">
        <v>3</v>
      </c>
      <c r="B275">
        <v>-8.0163212479624892</v>
      </c>
      <c r="C275" t="s">
        <v>12</v>
      </c>
      <c r="D275" t="s">
        <v>8</v>
      </c>
      <c r="E275" t="s">
        <v>18</v>
      </c>
    </row>
    <row r="276" spans="1:5" x14ac:dyDescent="0.2">
      <c r="A276" t="s">
        <v>3</v>
      </c>
      <c r="B276">
        <v>-7.7081886680553158</v>
      </c>
      <c r="C276" t="s">
        <v>12</v>
      </c>
      <c r="D276" t="s">
        <v>8</v>
      </c>
      <c r="E276" t="s">
        <v>18</v>
      </c>
    </row>
    <row r="277" spans="1:5" x14ac:dyDescent="0.2">
      <c r="A277" t="s">
        <v>3</v>
      </c>
      <c r="B277">
        <v>-8.433998356865807</v>
      </c>
      <c r="C277" t="s">
        <v>12</v>
      </c>
      <c r="D277" t="s">
        <v>8</v>
      </c>
      <c r="E277" t="s">
        <v>18</v>
      </c>
    </row>
    <row r="278" spans="1:5" x14ac:dyDescent="0.2">
      <c r="A278" t="s">
        <v>3</v>
      </c>
      <c r="B278">
        <v>-14.999335303320017</v>
      </c>
      <c r="C278" t="s">
        <v>13</v>
      </c>
      <c r="D278" t="s">
        <v>7</v>
      </c>
      <c r="E278" t="s">
        <v>18</v>
      </c>
    </row>
    <row r="279" spans="1:5" x14ac:dyDescent="0.2">
      <c r="A279" t="s">
        <v>3</v>
      </c>
      <c r="B279">
        <v>-15.604623082617993</v>
      </c>
      <c r="C279" t="s">
        <v>13</v>
      </c>
      <c r="D279" t="s">
        <v>7</v>
      </c>
      <c r="E279" t="s">
        <v>18</v>
      </c>
    </row>
    <row r="280" spans="1:5" x14ac:dyDescent="0.2">
      <c r="A280" t="s">
        <v>3</v>
      </c>
      <c r="B280">
        <v>-12.452968399107579</v>
      </c>
      <c r="C280" t="s">
        <v>13</v>
      </c>
      <c r="D280" t="s">
        <v>7</v>
      </c>
      <c r="E280" t="s">
        <v>18</v>
      </c>
    </row>
    <row r="281" spans="1:5" x14ac:dyDescent="0.2">
      <c r="A281" t="s">
        <v>3</v>
      </c>
      <c r="B281">
        <v>-14.138878175686406</v>
      </c>
      <c r="C281" t="s">
        <v>13</v>
      </c>
      <c r="D281" t="s">
        <v>7</v>
      </c>
      <c r="E281" t="s">
        <v>18</v>
      </c>
    </row>
    <row r="282" spans="1:5" x14ac:dyDescent="0.2">
      <c r="A282" t="s">
        <v>3</v>
      </c>
      <c r="B282">
        <v>-14.869517380491796</v>
      </c>
      <c r="C282" t="s">
        <v>13</v>
      </c>
      <c r="D282" t="s">
        <v>8</v>
      </c>
      <c r="E282" t="s">
        <v>18</v>
      </c>
    </row>
    <row r="283" spans="1:5" x14ac:dyDescent="0.2">
      <c r="A283" t="s">
        <v>3</v>
      </c>
      <c r="B283">
        <v>-10.80658316337618</v>
      </c>
      <c r="C283" t="s">
        <v>13</v>
      </c>
      <c r="D283" t="s">
        <v>8</v>
      </c>
      <c r="E283" t="s">
        <v>18</v>
      </c>
    </row>
    <row r="284" spans="1:5" x14ac:dyDescent="0.2">
      <c r="A284" t="s">
        <v>3</v>
      </c>
      <c r="B284">
        <v>-13.322383153363727</v>
      </c>
      <c r="C284" t="s">
        <v>13</v>
      </c>
      <c r="D284" t="s">
        <v>8</v>
      </c>
      <c r="E284" t="s">
        <v>18</v>
      </c>
    </row>
    <row r="285" spans="1:5" x14ac:dyDescent="0.2">
      <c r="A285" t="s">
        <v>3</v>
      </c>
      <c r="B285">
        <v>-16.279705524550593</v>
      </c>
      <c r="C285" t="s">
        <v>13</v>
      </c>
      <c r="D285" t="s">
        <v>8</v>
      </c>
      <c r="E285" t="s">
        <v>18</v>
      </c>
    </row>
    <row r="286" spans="1:5" x14ac:dyDescent="0.2">
      <c r="A286" t="s">
        <v>3</v>
      </c>
      <c r="B286">
        <v>-14.82817960491861</v>
      </c>
      <c r="C286" t="s">
        <v>14</v>
      </c>
      <c r="D286" t="s">
        <v>7</v>
      </c>
      <c r="E286" t="s">
        <v>18</v>
      </c>
    </row>
    <row r="287" spans="1:5" x14ac:dyDescent="0.2">
      <c r="A287" t="s">
        <v>3</v>
      </c>
      <c r="B287">
        <v>-16.757650556836101</v>
      </c>
      <c r="C287" t="s">
        <v>14</v>
      </c>
      <c r="D287" t="s">
        <v>7</v>
      </c>
      <c r="E287" t="s">
        <v>18</v>
      </c>
    </row>
    <row r="288" spans="1:5" x14ac:dyDescent="0.2">
      <c r="A288" t="s">
        <v>3</v>
      </c>
      <c r="B288">
        <v>-15.240083484691493</v>
      </c>
      <c r="C288" t="s">
        <v>14</v>
      </c>
      <c r="D288" t="s">
        <v>7</v>
      </c>
      <c r="E288" t="s">
        <v>18</v>
      </c>
    </row>
    <row r="289" spans="1:5" x14ac:dyDescent="0.2">
      <c r="A289" t="s">
        <v>3</v>
      </c>
      <c r="B289">
        <v>-15.471350075980141</v>
      </c>
      <c r="C289" t="s">
        <v>14</v>
      </c>
      <c r="D289" t="s">
        <v>7</v>
      </c>
      <c r="E289" t="s">
        <v>18</v>
      </c>
    </row>
    <row r="290" spans="1:5" x14ac:dyDescent="0.2">
      <c r="A290" t="s">
        <v>3</v>
      </c>
      <c r="B290">
        <v>-16.116797402398003</v>
      </c>
      <c r="C290" t="s">
        <v>14</v>
      </c>
      <c r="D290" t="s">
        <v>8</v>
      </c>
      <c r="E290" t="s">
        <v>18</v>
      </c>
    </row>
    <row r="291" spans="1:5" x14ac:dyDescent="0.2">
      <c r="A291" t="s">
        <v>3</v>
      </c>
      <c r="B291">
        <v>-15.19134438546125</v>
      </c>
      <c r="C291" t="s">
        <v>14</v>
      </c>
      <c r="D291" t="s">
        <v>8</v>
      </c>
      <c r="E291" t="s">
        <v>18</v>
      </c>
    </row>
    <row r="292" spans="1:5" x14ac:dyDescent="0.2">
      <c r="A292" t="s">
        <v>3</v>
      </c>
      <c r="B292">
        <v>-15.468485244091612</v>
      </c>
      <c r="C292" t="s">
        <v>14</v>
      </c>
      <c r="D292" t="s">
        <v>8</v>
      </c>
      <c r="E292" t="s">
        <v>18</v>
      </c>
    </row>
    <row r="293" spans="1:5" x14ac:dyDescent="0.2">
      <c r="A293" t="s">
        <v>3</v>
      </c>
      <c r="B293">
        <v>-17.358967263278036</v>
      </c>
      <c r="C293" t="s">
        <v>14</v>
      </c>
      <c r="D293" t="s">
        <v>8</v>
      </c>
      <c r="E293" t="s">
        <v>18</v>
      </c>
    </row>
    <row r="294" spans="1:5" x14ac:dyDescent="0.2">
      <c r="A294" t="s">
        <v>3</v>
      </c>
      <c r="B294">
        <v>-9.8509149002166616</v>
      </c>
      <c r="C294" t="s">
        <v>15</v>
      </c>
      <c r="D294" t="s">
        <v>7</v>
      </c>
      <c r="E294" t="s">
        <v>18</v>
      </c>
    </row>
    <row r="295" spans="1:5" x14ac:dyDescent="0.2">
      <c r="A295" t="s">
        <v>3</v>
      </c>
      <c r="B295">
        <v>-8.3449156518599779</v>
      </c>
      <c r="C295" t="s">
        <v>15</v>
      </c>
      <c r="D295" t="s">
        <v>7</v>
      </c>
      <c r="E295" t="s">
        <v>18</v>
      </c>
    </row>
    <row r="296" spans="1:5" x14ac:dyDescent="0.2">
      <c r="A296" t="s">
        <v>3</v>
      </c>
      <c r="B296">
        <v>-6.4666392861699826</v>
      </c>
      <c r="C296" t="s">
        <v>15</v>
      </c>
      <c r="D296" t="s">
        <v>7</v>
      </c>
      <c r="E296" t="s">
        <v>18</v>
      </c>
    </row>
    <row r="297" spans="1:5" x14ac:dyDescent="0.2">
      <c r="A297" t="s">
        <v>3</v>
      </c>
      <c r="B297">
        <v>-7.0631629828794509</v>
      </c>
      <c r="C297" t="s">
        <v>15</v>
      </c>
      <c r="D297" t="s">
        <v>7</v>
      </c>
      <c r="E297" t="s">
        <v>18</v>
      </c>
    </row>
    <row r="298" spans="1:5" x14ac:dyDescent="0.2">
      <c r="A298" t="s">
        <v>3</v>
      </c>
      <c r="B298">
        <v>-10.762435694492785</v>
      </c>
      <c r="C298" t="s">
        <v>15</v>
      </c>
      <c r="D298" t="s">
        <v>8</v>
      </c>
      <c r="E298" t="s">
        <v>18</v>
      </c>
    </row>
    <row r="299" spans="1:5" x14ac:dyDescent="0.2">
      <c r="A299" t="s">
        <v>3</v>
      </c>
      <c r="B299">
        <v>-11.374717341996282</v>
      </c>
      <c r="C299" t="s">
        <v>15</v>
      </c>
      <c r="D299" t="s">
        <v>8</v>
      </c>
      <c r="E299" t="s">
        <v>18</v>
      </c>
    </row>
    <row r="300" spans="1:5" x14ac:dyDescent="0.2">
      <c r="A300" t="s">
        <v>3</v>
      </c>
      <c r="B300">
        <v>-10.7696361364304</v>
      </c>
      <c r="C300" t="s">
        <v>15</v>
      </c>
      <c r="D300" t="s">
        <v>8</v>
      </c>
      <c r="E300" t="s">
        <v>18</v>
      </c>
    </row>
    <row r="301" spans="1:5" x14ac:dyDescent="0.2">
      <c r="A301" t="s">
        <v>3</v>
      </c>
      <c r="B301">
        <v>-9.7641507098053371</v>
      </c>
      <c r="C301" t="s">
        <v>15</v>
      </c>
      <c r="D301" t="s">
        <v>8</v>
      </c>
      <c r="E301" t="s">
        <v>18</v>
      </c>
    </row>
    <row r="302" spans="1:5" x14ac:dyDescent="0.2">
      <c r="A302" t="s">
        <v>3</v>
      </c>
      <c r="B302">
        <v>-9.2825410674621622</v>
      </c>
      <c r="C302" t="s">
        <v>16</v>
      </c>
      <c r="D302" t="s">
        <v>7</v>
      </c>
      <c r="E302" t="s">
        <v>18</v>
      </c>
    </row>
    <row r="303" spans="1:5" x14ac:dyDescent="0.2">
      <c r="A303" t="s">
        <v>3</v>
      </c>
      <c r="B303">
        <v>-6.5891573959590932</v>
      </c>
      <c r="C303" t="s">
        <v>16</v>
      </c>
      <c r="D303" t="s">
        <v>7</v>
      </c>
      <c r="E303" t="s">
        <v>18</v>
      </c>
    </row>
    <row r="304" spans="1:5" x14ac:dyDescent="0.2">
      <c r="A304" t="s">
        <v>3</v>
      </c>
      <c r="B304">
        <v>-9.2303796250546775</v>
      </c>
      <c r="C304" t="s">
        <v>16</v>
      </c>
      <c r="D304" t="s">
        <v>7</v>
      </c>
      <c r="E304" t="s">
        <v>18</v>
      </c>
    </row>
    <row r="305" spans="1:5" x14ac:dyDescent="0.2">
      <c r="A305" t="s">
        <v>3</v>
      </c>
      <c r="B305">
        <v>-6.7903348452703245</v>
      </c>
      <c r="C305" t="s">
        <v>16</v>
      </c>
      <c r="D305" t="s">
        <v>7</v>
      </c>
      <c r="E305" t="s">
        <v>18</v>
      </c>
    </row>
    <row r="306" spans="1:5" x14ac:dyDescent="0.2">
      <c r="A306" t="s">
        <v>3</v>
      </c>
      <c r="B306">
        <v>-9.5959471639038512</v>
      </c>
      <c r="C306" t="s">
        <v>16</v>
      </c>
      <c r="D306" t="s">
        <v>8</v>
      </c>
      <c r="E306" t="s">
        <v>18</v>
      </c>
    </row>
    <row r="307" spans="1:5" x14ac:dyDescent="0.2">
      <c r="A307" t="s">
        <v>3</v>
      </c>
      <c r="B307">
        <v>-6.7504490383857298</v>
      </c>
      <c r="C307" t="s">
        <v>16</v>
      </c>
      <c r="D307" t="s">
        <v>8</v>
      </c>
      <c r="E307" t="s">
        <v>18</v>
      </c>
    </row>
    <row r="308" spans="1:5" x14ac:dyDescent="0.2">
      <c r="A308" t="s">
        <v>3</v>
      </c>
      <c r="B308">
        <v>-6.0272135207372433</v>
      </c>
      <c r="C308" t="s">
        <v>16</v>
      </c>
      <c r="D308" t="s">
        <v>8</v>
      </c>
      <c r="E308" t="s">
        <v>18</v>
      </c>
    </row>
    <row r="309" spans="1:5" x14ac:dyDescent="0.2">
      <c r="A309" t="s">
        <v>3</v>
      </c>
      <c r="B309">
        <v>-7.2156450301868116</v>
      </c>
      <c r="C309" t="s">
        <v>16</v>
      </c>
      <c r="D309" t="s">
        <v>8</v>
      </c>
      <c r="E309" t="s">
        <v>18</v>
      </c>
    </row>
    <row r="310" spans="1:5" x14ac:dyDescent="0.2">
      <c r="A310" t="s">
        <v>3</v>
      </c>
      <c r="B310">
        <v>-10.304961105748845</v>
      </c>
      <c r="C310" t="s">
        <v>17</v>
      </c>
      <c r="D310" t="s">
        <v>7</v>
      </c>
      <c r="E310" t="s">
        <v>18</v>
      </c>
    </row>
    <row r="311" spans="1:5" x14ac:dyDescent="0.2">
      <c r="A311" t="s">
        <v>3</v>
      </c>
      <c r="B311">
        <v>-8.2310276645839515</v>
      </c>
      <c r="C311" t="s">
        <v>17</v>
      </c>
      <c r="D311" t="s">
        <v>7</v>
      </c>
      <c r="E311" t="s">
        <v>18</v>
      </c>
    </row>
    <row r="312" spans="1:5" x14ac:dyDescent="0.2">
      <c r="A312" t="s">
        <v>3</v>
      </c>
      <c r="B312">
        <v>-8.5957800746259174</v>
      </c>
      <c r="C312" t="s">
        <v>17</v>
      </c>
      <c r="D312" t="s">
        <v>7</v>
      </c>
      <c r="E312" t="s">
        <v>18</v>
      </c>
    </row>
    <row r="313" spans="1:5" x14ac:dyDescent="0.2">
      <c r="A313" t="s">
        <v>3</v>
      </c>
      <c r="B313">
        <v>-4.4740384841778678</v>
      </c>
      <c r="C313" t="s">
        <v>17</v>
      </c>
      <c r="D313" t="s">
        <v>7</v>
      </c>
      <c r="E313" t="s">
        <v>18</v>
      </c>
    </row>
    <row r="314" spans="1:5" x14ac:dyDescent="0.2">
      <c r="A314" t="s">
        <v>3</v>
      </c>
      <c r="B314">
        <v>-9.9135047082570313</v>
      </c>
      <c r="C314" t="s">
        <v>17</v>
      </c>
      <c r="D314" t="s">
        <v>8</v>
      </c>
      <c r="E314" t="s">
        <v>18</v>
      </c>
    </row>
    <row r="315" spans="1:5" x14ac:dyDescent="0.2">
      <c r="A315" t="s">
        <v>3</v>
      </c>
      <c r="B315">
        <v>-9.6334768771958199</v>
      </c>
      <c r="C315" t="s">
        <v>17</v>
      </c>
      <c r="D315" t="s">
        <v>8</v>
      </c>
      <c r="E315" t="s">
        <v>18</v>
      </c>
    </row>
    <row r="316" spans="1:5" x14ac:dyDescent="0.2">
      <c r="A316" t="s">
        <v>3</v>
      </c>
      <c r="B316">
        <v>-10.701036802735038</v>
      </c>
      <c r="C316" t="s">
        <v>17</v>
      </c>
      <c r="D316" t="s">
        <v>8</v>
      </c>
      <c r="E316" t="s">
        <v>18</v>
      </c>
    </row>
    <row r="317" spans="1:5" x14ac:dyDescent="0.2">
      <c r="A317" t="s">
        <v>3</v>
      </c>
      <c r="B317">
        <v>-9.9623431087601269</v>
      </c>
      <c r="C317" t="s">
        <v>17</v>
      </c>
      <c r="D317" t="s">
        <v>8</v>
      </c>
      <c r="E317" t="s">
        <v>18</v>
      </c>
    </row>
  </sheetData>
  <sortState xmlns:xlrd2="http://schemas.microsoft.com/office/spreadsheetml/2017/richdata2" ref="A2:E317">
    <sortCondition ref="A2:A317"/>
    <sortCondition ref="E2:E317"/>
    <sortCondition ref="C2:C317"/>
  </sortState>
  <mergeCells count="6">
    <mergeCell ref="H4:H7"/>
    <mergeCell ref="H8:H11"/>
    <mergeCell ref="G4:G11"/>
    <mergeCell ref="H12:H15"/>
    <mergeCell ref="H16:H19"/>
    <mergeCell ref="G12:G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40</vt:i4>
      </vt:variant>
    </vt:vector>
  </HeadingPairs>
  <TitlesOfParts>
    <vt:vector size="41" baseType="lpstr">
      <vt:lpstr>Sheet1</vt:lpstr>
      <vt:lpstr>cac_cac_0</vt:lpstr>
      <vt:lpstr>cac_cac_10</vt:lpstr>
      <vt:lpstr>cac_cac_12</vt:lpstr>
      <vt:lpstr>cac_cac_2</vt:lpstr>
      <vt:lpstr>cac_cac_24</vt:lpstr>
      <vt:lpstr>cac_cac_36</vt:lpstr>
      <vt:lpstr>cac_cac_4</vt:lpstr>
      <vt:lpstr>cac_cac_48</vt:lpstr>
      <vt:lpstr>cac_cac_6</vt:lpstr>
      <vt:lpstr>cac_cac_8</vt:lpstr>
      <vt:lpstr>cac_def2_0</vt:lpstr>
      <vt:lpstr>cac_def2_10</vt:lpstr>
      <vt:lpstr>cac_def2_12</vt:lpstr>
      <vt:lpstr>cac_def2_2</vt:lpstr>
      <vt:lpstr>cac_def2_24</vt:lpstr>
      <vt:lpstr>cac_def2_36</vt:lpstr>
      <vt:lpstr>cac_def2_4</vt:lpstr>
      <vt:lpstr>cac_def2_48</vt:lpstr>
      <vt:lpstr>cac_def2_6</vt:lpstr>
      <vt:lpstr>cac_def2_8</vt:lpstr>
      <vt:lpstr>mal_cac_0</vt:lpstr>
      <vt:lpstr>mal_cac_10</vt:lpstr>
      <vt:lpstr>mal_cac_12</vt:lpstr>
      <vt:lpstr>mal_cac_2</vt:lpstr>
      <vt:lpstr>mal_cac_24</vt:lpstr>
      <vt:lpstr>mal_cac_36</vt:lpstr>
      <vt:lpstr>mal_cac_4</vt:lpstr>
      <vt:lpstr>mal_cac_48</vt:lpstr>
      <vt:lpstr>mal_cac_6</vt:lpstr>
      <vt:lpstr>mal_cac_8</vt:lpstr>
      <vt:lpstr>mal_def2_0</vt:lpstr>
      <vt:lpstr>mal_def2_10</vt:lpstr>
      <vt:lpstr>mal_def2_12</vt:lpstr>
      <vt:lpstr>mal_def2_2</vt:lpstr>
      <vt:lpstr>mal_def2_24</vt:lpstr>
      <vt:lpstr>mal_def2_36</vt:lpstr>
      <vt:lpstr>mal_def2_4</vt:lpstr>
      <vt:lpstr>mal_def2_48</vt:lpstr>
      <vt:lpstr>mal_def2_6</vt:lpstr>
      <vt:lpstr>mal_def2_8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Critchlow</dc:creator>
  <cp:lastModifiedBy>Microsoft Office User</cp:lastModifiedBy>
  <dcterms:created xsi:type="dcterms:W3CDTF">2022-11-17T20:01:06Z</dcterms:created>
  <dcterms:modified xsi:type="dcterms:W3CDTF">2023-01-11T21:26:28Z</dcterms:modified>
</cp:coreProperties>
</file>