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<sst xmlns="http://schemas.openxmlformats.org/spreadsheetml/2006/main" count="29" uniqueCount="29">
  <si>
    <t>Code</t>
  </si>
  <si>
    <t>Gamme</t>
  </si>
  <si>
    <t>Note</t>
  </si>
  <si>
    <t>Frequence</t>
  </si>
  <si>
    <t>Période</t>
  </si>
  <si>
    <t>Nclk</t>
  </si>
  <si>
    <t xml:space="preserve">Nclk réel</t>
  </si>
  <si>
    <t xml:space="preserve">Frequence réelle</t>
  </si>
  <si>
    <t xml:space="preserve">Delta f</t>
  </si>
  <si>
    <t xml:space="preserve">Soit en %</t>
  </si>
  <si>
    <t xml:space="preserve">Diff max</t>
  </si>
  <si>
    <t>Do</t>
  </si>
  <si>
    <t>Dod</t>
  </si>
  <si>
    <t>Re</t>
  </si>
  <si>
    <t>Red</t>
  </si>
  <si>
    <t>Mi</t>
  </si>
  <si>
    <t>Fa</t>
  </si>
  <si>
    <t>Fad</t>
  </si>
  <si>
    <t>Sol</t>
  </si>
  <si>
    <t>Sold</t>
  </si>
  <si>
    <t>La</t>
  </si>
  <si>
    <t>Sib</t>
  </si>
  <si>
    <t>Si</t>
  </si>
  <si>
    <t xml:space="preserve">Fclk </t>
  </si>
  <si>
    <t xml:space="preserve">A encoder </t>
  </si>
  <si>
    <t xml:space="preserve">Variation maximale !</t>
  </si>
  <si>
    <t>Tclk</t>
  </si>
  <si>
    <t>ClkDivider</t>
  </si>
  <si>
    <t xml:space="preserve">Volume par pas de 0.5%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</si>
</sst>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0.000000000"/>
  </numFmts>
  <fonts count="1">
    <font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164" applyNumberFormat="1" applyFont="0" applyFill="0" applyBorder="0"/>
  </cellStyleXfs>
  <cellXfs count="5">
    <xf fontId="0" fillId="0" borderId="0" numFmtId="0" xfId="0"/>
    <xf fontId="0" fillId="0" borderId="0" numFmtId="165" xfId="1" applyNumberFormat="1"/>
    <xf fontId="0" fillId="3" borderId="0" numFmtId="0" xfId="0" applyFill="1"/>
    <xf fontId="0" fillId="4" borderId="0" numFmtId="0" xfId="0" applyFill="1"/>
    <xf fontId="0" fillId="0" borderId="0" numFmt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9" zoomScale="100" workbookViewId="0">
      <selection activeCell="R62" activeCellId="0" sqref="R62"/>
    </sheetView>
  </sheetViews>
  <sheetFormatPr defaultRowHeight="14.25"/>
  <cols>
    <col customWidth="1" min="4" max="4" width="10.5703125"/>
    <col customWidth="1" min="6" max="6" width="12.5703125"/>
    <col customWidth="1" min="9" max="9" width="16.42578125"/>
    <col customWidth="1" min="10" max="10" style="1" width="15.140625"/>
    <col customWidth="1" min="11" max="11" width="11.42578125"/>
    <col customWidth="1" min="12" max="12" width="10.85546875"/>
  </cols>
  <sheetData>
    <row r="1">
      <c r="A1" t="s">
        <v>0</v>
      </c>
      <c r="B1" t="s">
        <v>1</v>
      </c>
      <c r="C1" t="s">
        <v>2</v>
      </c>
      <c r="D1" t="s">
        <v>3</v>
      </c>
      <c r="F1" t="s">
        <v>4</v>
      </c>
      <c r="G1" s="2" t="s">
        <v>5</v>
      </c>
      <c r="H1" s="3" t="s">
        <v>6</v>
      </c>
      <c r="I1" t="s">
        <v>7</v>
      </c>
      <c r="J1" s="1" t="s">
        <v>8</v>
      </c>
      <c r="K1" t="s">
        <v>9</v>
      </c>
      <c r="L1" t="s">
        <v>10</v>
      </c>
    </row>
    <row r="2">
      <c r="A2">
        <v>1</v>
      </c>
      <c r="B2" s="4">
        <v>1</v>
      </c>
      <c r="C2" t="s">
        <v>11</v>
      </c>
      <c r="D2">
        <v>65.409999999999997</v>
      </c>
      <c r="F2">
        <f t="shared" ref="F2:F33" si="0">1/D2</f>
        <v>0.015288182235132244</v>
      </c>
      <c r="G2" s="2">
        <f t="shared" ref="G2:G33" si="1">F2/$C$76</f>
        <v>764409.1117566122</v>
      </c>
      <c r="H2" s="3">
        <f t="shared" ref="H2:H33" si="2">ROUND(G2,0)</f>
        <v>764409</v>
      </c>
      <c r="I2">
        <f t="shared" ref="I2:I33" si="3">1/(H2*$C$76)</f>
        <v>65.410009562943401</v>
      </c>
      <c r="J2" s="1">
        <f t="shared" ref="J2:J33" si="4">D2-I2</f>
        <v>-9.5629434042621142e-06</v>
      </c>
      <c r="K2">
        <f t="shared" ref="K2:K33" si="5">((D2-ABS(J2))/D2)*100</f>
        <v>99.999985379997852</v>
      </c>
      <c r="L2">
        <f t="shared" ref="L2:L33" si="6">100-K2</f>
        <v>1.4620002147580635e-05</v>
      </c>
    </row>
    <row r="3">
      <c r="A3">
        <v>2</v>
      </c>
      <c r="B3" s="4"/>
      <c r="C3" t="s">
        <v>12</v>
      </c>
      <c r="D3">
        <v>69.299999999999997</v>
      </c>
      <c r="F3">
        <f t="shared" si="0"/>
        <v>0.01443001443001443</v>
      </c>
      <c r="G3" s="2">
        <f t="shared" si="1"/>
        <v>721500.72150072153</v>
      </c>
      <c r="H3" s="3">
        <f t="shared" si="2"/>
        <v>721501</v>
      </c>
      <c r="I3">
        <f t="shared" si="3"/>
        <v>69.299973250210329</v>
      </c>
      <c r="J3" s="1">
        <f t="shared" si="4"/>
        <v>2.6749789668656376e-05</v>
      </c>
      <c r="K3">
        <f t="shared" si="5"/>
        <v>99.999961400014897</v>
      </c>
      <c r="L3">
        <f t="shared" si="6"/>
        <v>3.8599985103360268e-05</v>
      </c>
    </row>
    <row r="4">
      <c r="A4">
        <v>3</v>
      </c>
      <c r="B4" s="4"/>
      <c r="C4" t="s">
        <v>13</v>
      </c>
      <c r="D4">
        <v>73.420000000000002</v>
      </c>
      <c r="F4">
        <f t="shared" si="0"/>
        <v>0.013620266957232362</v>
      </c>
      <c r="G4" s="2">
        <f t="shared" si="1"/>
        <v>681013.34786161804</v>
      </c>
      <c r="H4" s="3">
        <f t="shared" si="2"/>
        <v>681013</v>
      </c>
      <c r="I4">
        <f t="shared" si="3"/>
        <v>73.420037502955154</v>
      </c>
      <c r="J4" s="1">
        <f t="shared" si="4"/>
        <v>-3.7502955152035611e-05</v>
      </c>
      <c r="K4">
        <f t="shared" si="5"/>
        <v>99.999948919973917</v>
      </c>
      <c r="L4">
        <f t="shared" si="6"/>
        <v>5.1080026082672703e-05</v>
      </c>
    </row>
    <row r="5">
      <c r="A5">
        <v>4</v>
      </c>
      <c r="B5" s="4"/>
      <c r="C5" t="s">
        <v>14</v>
      </c>
      <c r="D5">
        <v>77.780000000000001</v>
      </c>
      <c r="F5">
        <f t="shared" si="0"/>
        <v>0.012856775520699408</v>
      </c>
      <c r="G5" s="2">
        <f t="shared" si="1"/>
        <v>642838.77603497042</v>
      </c>
      <c r="H5" s="3">
        <f t="shared" si="2"/>
        <v>642839</v>
      </c>
      <c r="I5">
        <f t="shared" si="3"/>
        <v>77.779972901457441</v>
      </c>
      <c r="J5" s="1">
        <f t="shared" si="4"/>
        <v>2.7098542560111127e-05</v>
      </c>
      <c r="K5">
        <f t="shared" si="5"/>
        <v>99.999965160012138</v>
      </c>
      <c r="L5">
        <f t="shared" si="6"/>
        <v>3.4839987861801092e-05</v>
      </c>
    </row>
    <row r="6">
      <c r="A6">
        <v>5</v>
      </c>
      <c r="B6" s="4"/>
      <c r="C6" t="s">
        <v>15</v>
      </c>
      <c r="D6">
        <v>82.409999999999997</v>
      </c>
      <c r="F6">
        <f t="shared" si="0"/>
        <v>0.012134449702705982</v>
      </c>
      <c r="G6" s="2">
        <f t="shared" si="1"/>
        <v>606722.48513529915</v>
      </c>
      <c r="H6" s="3">
        <f t="shared" si="2"/>
        <v>606722</v>
      </c>
      <c r="I6">
        <f t="shared" si="3"/>
        <v>82.410065895088692</v>
      </c>
      <c r="J6" s="1">
        <f t="shared" si="4"/>
        <v>-6.5895088695810955e-05</v>
      </c>
      <c r="K6">
        <f t="shared" si="5"/>
        <v>99.999920039936057</v>
      </c>
      <c r="L6">
        <f t="shared" si="6"/>
        <v>7.9960063942507986e-05</v>
      </c>
    </row>
    <row r="7">
      <c r="A7">
        <v>6</v>
      </c>
      <c r="B7" s="4"/>
      <c r="C7" t="s">
        <v>16</v>
      </c>
      <c r="D7">
        <v>87.310000000000002</v>
      </c>
      <c r="F7">
        <f t="shared" si="0"/>
        <v>0.011453441759248654</v>
      </c>
      <c r="G7" s="2">
        <f t="shared" si="1"/>
        <v>572672.08796243265</v>
      </c>
      <c r="H7" s="3">
        <f t="shared" si="2"/>
        <v>572672</v>
      </c>
      <c r="I7">
        <f t="shared" si="3"/>
        <v>87.310013410818058</v>
      </c>
      <c r="J7" s="1">
        <f t="shared" si="4"/>
        <v>-1.3410818056058815e-05</v>
      </c>
      <c r="K7">
        <f t="shared" si="5"/>
        <v>99.999984639997635</v>
      </c>
      <c r="L7">
        <f t="shared" si="6"/>
        <v>1.5360002365127912e-05</v>
      </c>
    </row>
    <row r="8">
      <c r="A8">
        <v>7</v>
      </c>
      <c r="B8" s="4"/>
      <c r="C8" t="s">
        <v>17</v>
      </c>
      <c r="D8">
        <v>92.5</v>
      </c>
      <c r="F8">
        <f t="shared" si="0"/>
        <v>0.010810810810810811</v>
      </c>
      <c r="G8" s="2">
        <f t="shared" si="1"/>
        <v>540540.54054054059</v>
      </c>
      <c r="H8" s="3">
        <f t="shared" si="2"/>
        <v>540541</v>
      </c>
      <c r="I8">
        <f t="shared" si="3"/>
        <v>92.499921375066833</v>
      </c>
      <c r="J8" s="1">
        <f t="shared" si="4"/>
        <v>7.8624933166793198e-05</v>
      </c>
      <c r="K8">
        <f t="shared" si="5"/>
        <v>99.999915000072249</v>
      </c>
      <c r="L8">
        <f t="shared" si="6"/>
        <v>8.4999927750573079e-05</v>
      </c>
    </row>
    <row r="9">
      <c r="A9">
        <v>8</v>
      </c>
      <c r="B9" s="4"/>
      <c r="C9" t="s">
        <v>18</v>
      </c>
      <c r="D9">
        <v>98</v>
      </c>
      <c r="F9">
        <f t="shared" si="0"/>
        <v>0.01020408163265306</v>
      </c>
      <c r="G9" s="2">
        <f t="shared" si="1"/>
        <v>510204.08163265302</v>
      </c>
      <c r="H9" s="3">
        <f t="shared" si="2"/>
        <v>510204</v>
      </c>
      <c r="I9">
        <f t="shared" si="3"/>
        <v>98.000015680002505</v>
      </c>
      <c r="J9" s="1">
        <f t="shared" si="4"/>
        <v>-1.5680002505291668e-05</v>
      </c>
      <c r="K9">
        <f t="shared" si="5"/>
        <v>99.99998399999744</v>
      </c>
      <c r="L9">
        <f t="shared" si="6"/>
        <v>1.6000002560190296e-05</v>
      </c>
    </row>
    <row r="10">
      <c r="A10">
        <v>9</v>
      </c>
      <c r="B10" s="4"/>
      <c r="C10" t="s">
        <v>19</v>
      </c>
      <c r="D10">
        <v>103.83</v>
      </c>
      <c r="F10">
        <f t="shared" si="0"/>
        <v>0.0096311278050659737</v>
      </c>
      <c r="G10" s="2">
        <f t="shared" si="1"/>
        <v>481556.39025329868</v>
      </c>
      <c r="H10" s="3">
        <f t="shared" si="2"/>
        <v>481556</v>
      </c>
      <c r="I10">
        <f t="shared" si="3"/>
        <v>103.83008414390019</v>
      </c>
      <c r="J10" s="1">
        <f t="shared" si="4"/>
        <v>-8.4143900195954302e-05</v>
      </c>
      <c r="K10">
        <f t="shared" si="5"/>
        <v>99.99991895993432</v>
      </c>
      <c r="L10">
        <f t="shared" si="6"/>
        <v>8.1040065680326734e-05</v>
      </c>
    </row>
    <row r="11">
      <c r="A11">
        <v>10</v>
      </c>
      <c r="B11" s="4"/>
      <c r="C11" t="s">
        <v>20</v>
      </c>
      <c r="D11">
        <v>110</v>
      </c>
      <c r="F11">
        <f t="shared" si="0"/>
        <v>0.0090909090909090905</v>
      </c>
      <c r="G11" s="2">
        <f t="shared" si="1"/>
        <v>454545.45454545453</v>
      </c>
      <c r="H11" s="3">
        <f t="shared" si="2"/>
        <v>454545</v>
      </c>
      <c r="I11">
        <f t="shared" si="3"/>
        <v>110.00011000011</v>
      </c>
      <c r="J11" s="1">
        <f t="shared" si="4"/>
        <v>-0.00011000010999850929</v>
      </c>
      <c r="K11">
        <f t="shared" si="5"/>
        <v>99.999899999899995</v>
      </c>
      <c r="L11">
        <f t="shared" si="6"/>
        <v>0.00010000010000510429</v>
      </c>
    </row>
    <row r="12">
      <c r="A12">
        <v>11</v>
      </c>
      <c r="B12" s="4"/>
      <c r="C12" t="s">
        <v>21</v>
      </c>
      <c r="D12">
        <v>116.54000000000001</v>
      </c>
      <c r="F12">
        <f t="shared" si="0"/>
        <v>0.00858074480864939</v>
      </c>
      <c r="G12" s="2">
        <f t="shared" si="1"/>
        <v>429037.24043246947</v>
      </c>
      <c r="H12" s="3">
        <f t="shared" si="2"/>
        <v>429037</v>
      </c>
      <c r="I12">
        <f t="shared" si="3"/>
        <v>116.54006530905259</v>
      </c>
      <c r="J12" s="1">
        <f t="shared" si="4"/>
        <v>-6.5309052587281258e-05</v>
      </c>
      <c r="K12">
        <f t="shared" si="5"/>
        <v>99.999943959968604</v>
      </c>
      <c r="L12">
        <f t="shared" si="6"/>
        <v>5.604003139580982e-05</v>
      </c>
    </row>
    <row r="13">
      <c r="A13">
        <v>12</v>
      </c>
      <c r="B13" s="4"/>
      <c r="C13" t="s">
        <v>22</v>
      </c>
      <c r="D13">
        <v>123.47</v>
      </c>
      <c r="F13">
        <f t="shared" si="0"/>
        <v>0.0080991333927269791</v>
      </c>
      <c r="G13" s="2">
        <f t="shared" si="1"/>
        <v>404956.66963634896</v>
      </c>
      <c r="H13" s="3">
        <f t="shared" si="2"/>
        <v>404957</v>
      </c>
      <c r="I13">
        <f t="shared" si="3"/>
        <v>123.46989927325617</v>
      </c>
      <c r="J13" s="1">
        <f t="shared" si="4"/>
        <v>0.00010072674382399782</v>
      </c>
      <c r="K13">
        <f t="shared" si="5"/>
        <v>99.999918420066564</v>
      </c>
      <c r="L13">
        <f t="shared" si="6"/>
        <v>8.157993343615999e-05</v>
      </c>
    </row>
    <row r="14">
      <c r="A14">
        <v>13</v>
      </c>
      <c r="B14" s="4">
        <v>2</v>
      </c>
      <c r="C14" t="s">
        <v>11</v>
      </c>
      <c r="D14">
        <v>130.81</v>
      </c>
      <c r="F14">
        <f t="shared" si="0"/>
        <v>0.0076446754835257239</v>
      </c>
      <c r="G14" s="2">
        <f t="shared" si="1"/>
        <v>382233.77417628618</v>
      </c>
      <c r="H14" s="3">
        <f t="shared" si="2"/>
        <v>382234</v>
      </c>
      <c r="I14">
        <f t="shared" si="3"/>
        <v>130.80992271749767</v>
      </c>
      <c r="J14" s="1">
        <f t="shared" si="4"/>
        <v>7.728250233185463e-05</v>
      </c>
      <c r="K14">
        <f t="shared" si="5"/>
        <v>99.999940920034916</v>
      </c>
      <c r="L14">
        <f t="shared" si="6"/>
        <v>5.9079965083697061e-05</v>
      </c>
    </row>
    <row r="15">
      <c r="A15">
        <v>14</v>
      </c>
      <c r="B15" s="4"/>
      <c r="C15" t="s">
        <v>12</v>
      </c>
      <c r="D15">
        <v>138.59</v>
      </c>
      <c r="F15">
        <f t="shared" si="0"/>
        <v>0.0072155278158597298</v>
      </c>
      <c r="G15" s="2">
        <f t="shared" si="1"/>
        <v>360776.39079298649</v>
      </c>
      <c r="H15" s="3">
        <f t="shared" si="2"/>
        <v>360776</v>
      </c>
      <c r="I15">
        <f t="shared" si="3"/>
        <v>138.59015012085061</v>
      </c>
      <c r="J15" s="1">
        <f t="shared" si="4"/>
        <v>-0.00015012085060561731</v>
      </c>
      <c r="K15">
        <f t="shared" si="5"/>
        <v>99.999891679882666</v>
      </c>
      <c r="L15">
        <f t="shared" si="6"/>
        <v>0.00010832011733441504</v>
      </c>
    </row>
    <row r="16">
      <c r="A16">
        <v>15</v>
      </c>
      <c r="B16" s="4"/>
      <c r="C16" t="s">
        <v>13</v>
      </c>
      <c r="D16">
        <v>146.83000000000001</v>
      </c>
      <c r="F16">
        <f t="shared" si="0"/>
        <v>0.0068105972893822784</v>
      </c>
      <c r="G16" s="2">
        <f t="shared" si="1"/>
        <v>340529.86446911393</v>
      </c>
      <c r="H16" s="3">
        <f t="shared" si="2"/>
        <v>340530</v>
      </c>
      <c r="I16">
        <f t="shared" si="3"/>
        <v>146.82994156168326</v>
      </c>
      <c r="J16" s="1">
        <f t="shared" si="4"/>
        <v>5.8438316756337372e-05</v>
      </c>
      <c r="K16">
        <f t="shared" si="5"/>
        <v>99.999960200015821</v>
      </c>
      <c r="L16">
        <f t="shared" si="6"/>
        <v>3.9799984179467174e-05</v>
      </c>
    </row>
    <row r="17">
      <c r="A17">
        <v>16</v>
      </c>
      <c r="B17" s="4"/>
      <c r="C17" t="s">
        <v>14</v>
      </c>
      <c r="D17">
        <v>155.56</v>
      </c>
      <c r="F17">
        <f t="shared" si="0"/>
        <v>0.006428387760349704</v>
      </c>
      <c r="G17" s="2">
        <f t="shared" si="1"/>
        <v>321419.38801748521</v>
      </c>
      <c r="H17" s="3">
        <f t="shared" si="2"/>
        <v>321419</v>
      </c>
      <c r="I17">
        <f t="shared" si="3"/>
        <v>155.56018779225869</v>
      </c>
      <c r="J17" s="1">
        <f t="shared" si="4"/>
        <v>-0.00018779225868570393</v>
      </c>
      <c r="K17">
        <f t="shared" si="5"/>
        <v>99.999879279854269</v>
      </c>
      <c r="L17">
        <f t="shared" si="6"/>
        <v>0.00012072014573050183</v>
      </c>
    </row>
    <row r="18">
      <c r="A18">
        <v>17</v>
      </c>
      <c r="B18" s="4"/>
      <c r="C18" t="s">
        <v>15</v>
      </c>
      <c r="D18">
        <v>164.81</v>
      </c>
      <c r="F18">
        <f t="shared" si="0"/>
        <v>0.0060675929858625081</v>
      </c>
      <c r="G18" s="2">
        <f t="shared" si="1"/>
        <v>303379.64929312537</v>
      </c>
      <c r="H18" s="3">
        <f t="shared" si="2"/>
        <v>303380</v>
      </c>
      <c r="I18">
        <f t="shared" si="3"/>
        <v>164.80980947986023</v>
      </c>
      <c r="J18" s="1">
        <f t="shared" si="4"/>
        <v>0.00019052013976761373</v>
      </c>
      <c r="K18">
        <f t="shared" si="5"/>
        <v>99.999884400133638</v>
      </c>
      <c r="L18">
        <f t="shared" si="6"/>
        <v>0.00011559986636200392</v>
      </c>
    </row>
    <row r="19">
      <c r="A19">
        <v>18</v>
      </c>
      <c r="B19" s="4"/>
      <c r="C19" t="s">
        <v>16</v>
      </c>
      <c r="D19">
        <v>174.61000000000001</v>
      </c>
      <c r="F19">
        <f t="shared" si="0"/>
        <v>0.005727048851726705</v>
      </c>
      <c r="G19" s="2">
        <f t="shared" si="1"/>
        <v>286352.44258633524</v>
      </c>
      <c r="H19" s="3">
        <f t="shared" si="2"/>
        <v>286352</v>
      </c>
      <c r="I19">
        <f t="shared" si="3"/>
        <v>174.61026987763313</v>
      </c>
      <c r="J19" s="1">
        <f t="shared" si="4"/>
        <v>-0.00026987763311581148</v>
      </c>
      <c r="K19">
        <f t="shared" si="5"/>
        <v>99.999845439761117</v>
      </c>
      <c r="L19">
        <f t="shared" si="6"/>
        <v>0.00015456023888305026</v>
      </c>
    </row>
    <row r="20">
      <c r="A20">
        <v>19</v>
      </c>
      <c r="B20" s="4"/>
      <c r="C20" t="s">
        <v>17</v>
      </c>
      <c r="D20">
        <v>185</v>
      </c>
      <c r="F20">
        <f t="shared" si="0"/>
        <v>0.0054054054054054057</v>
      </c>
      <c r="G20" s="2">
        <f t="shared" si="1"/>
        <v>270270.2702702703</v>
      </c>
      <c r="H20" s="3">
        <f t="shared" si="2"/>
        <v>270270</v>
      </c>
      <c r="I20">
        <f t="shared" si="3"/>
        <v>185.00018500018498</v>
      </c>
      <c r="J20" s="1">
        <f t="shared" si="4"/>
        <v>-0.00018500018498457393</v>
      </c>
      <c r="K20">
        <f t="shared" si="5"/>
        <v>99.999899999900009</v>
      </c>
      <c r="L20">
        <f t="shared" si="6"/>
        <v>0.00010000009999089343</v>
      </c>
    </row>
    <row r="21">
      <c r="A21">
        <v>20</v>
      </c>
      <c r="B21" s="4"/>
      <c r="C21" t="s">
        <v>18</v>
      </c>
      <c r="D21">
        <v>196</v>
      </c>
      <c r="F21">
        <f t="shared" si="0"/>
        <v>0.0051020408163265302</v>
      </c>
      <c r="G21" s="2">
        <f t="shared" si="1"/>
        <v>255102.04081632651</v>
      </c>
      <c r="H21" s="3">
        <f t="shared" si="2"/>
        <v>255102</v>
      </c>
      <c r="I21">
        <f t="shared" si="3"/>
        <v>196.00003136000501</v>
      </c>
      <c r="J21" s="1">
        <f t="shared" si="4"/>
        <v>-3.1360005010583336e-05</v>
      </c>
      <c r="K21">
        <f t="shared" si="5"/>
        <v>99.99998399999744</v>
      </c>
      <c r="L21">
        <f t="shared" si="6"/>
        <v>1.6000002560190296e-05</v>
      </c>
    </row>
    <row r="22">
      <c r="A22">
        <v>21</v>
      </c>
      <c r="B22" s="4"/>
      <c r="C22" t="s">
        <v>19</v>
      </c>
      <c r="D22">
        <v>207.65000000000001</v>
      </c>
      <c r="F22">
        <f t="shared" si="0"/>
        <v>0.0048157958102576452</v>
      </c>
      <c r="G22" s="2">
        <f t="shared" si="1"/>
        <v>240789.79051288226</v>
      </c>
      <c r="H22" s="3">
        <f t="shared" si="2"/>
        <v>240790</v>
      </c>
      <c r="I22">
        <f t="shared" si="3"/>
        <v>207.64981934465715</v>
      </c>
      <c r="J22" s="1">
        <f t="shared" si="4"/>
        <v>0.00018065534285938156</v>
      </c>
      <c r="K22">
        <f t="shared" si="5"/>
        <v>99.999913000075679</v>
      </c>
      <c r="L22">
        <f t="shared" si="6"/>
        <v>8.6999924320707578e-05</v>
      </c>
    </row>
    <row r="23">
      <c r="A23">
        <v>22</v>
      </c>
      <c r="B23" s="4"/>
      <c r="C23" t="s">
        <v>20</v>
      </c>
      <c r="D23">
        <v>220</v>
      </c>
      <c r="F23">
        <f t="shared" si="0"/>
        <v>0.0045454545454545452</v>
      </c>
      <c r="G23" s="2">
        <f t="shared" si="1"/>
        <v>227272.72727272726</v>
      </c>
      <c r="H23" s="3">
        <f t="shared" si="2"/>
        <v>227273</v>
      </c>
      <c r="I23">
        <f t="shared" si="3"/>
        <v>219.99973600031677</v>
      </c>
      <c r="J23" s="1">
        <f t="shared" si="4"/>
        <v>0.00026399968322721179</v>
      </c>
      <c r="K23">
        <f t="shared" si="5"/>
        <v>99.999880000143989</v>
      </c>
      <c r="L23">
        <f t="shared" si="6"/>
        <v>0.0001199998560110771</v>
      </c>
    </row>
    <row r="24">
      <c r="A24">
        <v>23</v>
      </c>
      <c r="B24" s="4"/>
      <c r="C24" t="s">
        <v>21</v>
      </c>
      <c r="D24">
        <v>233.08000000000001</v>
      </c>
      <c r="F24">
        <f t="shared" si="0"/>
        <v>0.004290372404324695</v>
      </c>
      <c r="G24" s="2">
        <f t="shared" si="1"/>
        <v>214518.62021623473</v>
      </c>
      <c r="H24" s="3">
        <f t="shared" si="2"/>
        <v>214519</v>
      </c>
      <c r="I24">
        <f t="shared" si="3"/>
        <v>233.07958735589855</v>
      </c>
      <c r="J24" s="1">
        <f t="shared" si="4"/>
        <v>0.00041264410145913644</v>
      </c>
      <c r="K24">
        <f t="shared" si="5"/>
        <v>99.999822960313438</v>
      </c>
      <c r="L24">
        <f t="shared" si="6"/>
        <v>0.00017703968656235247</v>
      </c>
    </row>
    <row r="25">
      <c r="A25">
        <v>24</v>
      </c>
      <c r="B25" s="4"/>
      <c r="C25" t="s">
        <v>22</v>
      </c>
      <c r="D25">
        <v>246.94</v>
      </c>
      <c r="F25">
        <f t="shared" si="0"/>
        <v>0.0040495666963634895</v>
      </c>
      <c r="G25" s="2">
        <f t="shared" si="1"/>
        <v>202478.33481817448</v>
      </c>
      <c r="H25" s="3">
        <f t="shared" si="2"/>
        <v>202478</v>
      </c>
      <c r="I25">
        <f t="shared" si="3"/>
        <v>246.94040834065925</v>
      </c>
      <c r="J25" s="1">
        <f t="shared" si="4"/>
        <v>-0.00040834065924855167</v>
      </c>
      <c r="K25">
        <f t="shared" si="5"/>
        <v>99.999834639726544</v>
      </c>
      <c r="L25">
        <f t="shared" si="6"/>
        <v>0.00016536027345637194</v>
      </c>
    </row>
    <row r="26">
      <c r="A26">
        <v>25</v>
      </c>
      <c r="B26" s="4">
        <v>3</v>
      </c>
      <c r="C26" t="s">
        <v>11</v>
      </c>
      <c r="D26">
        <v>261.63</v>
      </c>
      <c r="F26">
        <f t="shared" si="0"/>
        <v>0.0038221916446890647</v>
      </c>
      <c r="G26" s="2">
        <f t="shared" si="1"/>
        <v>191109.58223445324</v>
      </c>
      <c r="H26" s="3">
        <f t="shared" si="2"/>
        <v>191110</v>
      </c>
      <c r="I26">
        <f t="shared" si="3"/>
        <v>261.62942807807025</v>
      </c>
      <c r="J26" s="1">
        <f t="shared" si="4"/>
        <v>0.00057192192974753198</v>
      </c>
      <c r="K26">
        <f t="shared" si="5"/>
        <v>99.999781400477872</v>
      </c>
      <c r="L26">
        <f t="shared" si="6"/>
        <v>0.00021859952212821554</v>
      </c>
    </row>
    <row r="27">
      <c r="A27">
        <v>26</v>
      </c>
      <c r="B27" s="4"/>
      <c r="C27" t="s">
        <v>12</v>
      </c>
      <c r="D27">
        <v>277.18000000000001</v>
      </c>
      <c r="F27">
        <f t="shared" si="0"/>
        <v>0.0036077639079298649</v>
      </c>
      <c r="G27" s="2">
        <f t="shared" si="1"/>
        <v>180388.19539649325</v>
      </c>
      <c r="H27" s="3">
        <f t="shared" si="2"/>
        <v>180388</v>
      </c>
      <c r="I27">
        <f t="shared" si="3"/>
        <v>277.18030024170122</v>
      </c>
      <c r="J27" s="1">
        <f t="shared" si="4"/>
        <v>-0.00030024170121123461</v>
      </c>
      <c r="K27">
        <f t="shared" si="5"/>
        <v>99.999891679882666</v>
      </c>
      <c r="L27">
        <f t="shared" si="6"/>
        <v>0.00010832011733441504</v>
      </c>
    </row>
    <row r="28">
      <c r="A28">
        <v>27</v>
      </c>
      <c r="B28" s="4"/>
      <c r="C28" t="s">
        <v>13</v>
      </c>
      <c r="D28">
        <v>293.66000000000003</v>
      </c>
      <c r="F28">
        <f t="shared" si="0"/>
        <v>0.0034052986446911392</v>
      </c>
      <c r="G28" s="2">
        <f t="shared" si="1"/>
        <v>170264.93223455697</v>
      </c>
      <c r="H28" s="3">
        <f t="shared" si="2"/>
        <v>170265</v>
      </c>
      <c r="I28">
        <f t="shared" si="3"/>
        <v>293.65988312336651</v>
      </c>
      <c r="J28" s="1">
        <f t="shared" si="4"/>
        <v>0.00011687663351267474</v>
      </c>
      <c r="K28">
        <f t="shared" si="5"/>
        <v>99.999960200015821</v>
      </c>
      <c r="L28">
        <f t="shared" si="6"/>
        <v>3.9799984179467174e-05</v>
      </c>
    </row>
    <row r="29">
      <c r="A29">
        <v>28</v>
      </c>
      <c r="B29" s="4"/>
      <c r="C29" t="s">
        <v>14</v>
      </c>
      <c r="D29">
        <v>311.13</v>
      </c>
      <c r="F29">
        <f t="shared" si="0"/>
        <v>0.0032140905730723493</v>
      </c>
      <c r="G29" s="2">
        <f t="shared" si="1"/>
        <v>160704.52865361745</v>
      </c>
      <c r="H29" s="3">
        <f t="shared" si="2"/>
        <v>160705</v>
      </c>
      <c r="I29">
        <f t="shared" si="3"/>
        <v>311.12908745838649</v>
      </c>
      <c r="J29" s="1">
        <f t="shared" si="4"/>
        <v>0.00091254161350207141</v>
      </c>
      <c r="K29">
        <f t="shared" si="5"/>
        <v>99.999706700860244</v>
      </c>
      <c r="L29">
        <f t="shared" si="6"/>
        <v>0.00029329913975573163</v>
      </c>
    </row>
    <row r="30">
      <c r="A30">
        <v>29</v>
      </c>
      <c r="B30" s="4"/>
      <c r="C30" t="s">
        <v>15</v>
      </c>
      <c r="D30">
        <v>329.63</v>
      </c>
      <c r="F30">
        <f t="shared" si="0"/>
        <v>0.0030337044565118465</v>
      </c>
      <c r="G30" s="2">
        <f t="shared" si="1"/>
        <v>151685.22282559233</v>
      </c>
      <c r="H30" s="3">
        <f t="shared" si="2"/>
        <v>151685</v>
      </c>
      <c r="I30">
        <f t="shared" si="3"/>
        <v>329.63048422718134</v>
      </c>
      <c r="J30" s="1">
        <f t="shared" si="4"/>
        <v>-0.00048422718134588649</v>
      </c>
      <c r="K30">
        <f t="shared" si="5"/>
        <v>99.999853099784204</v>
      </c>
      <c r="L30">
        <f t="shared" si="6"/>
        <v>0.00014690021579610857</v>
      </c>
    </row>
    <row r="31">
      <c r="A31">
        <v>30</v>
      </c>
      <c r="B31" s="4"/>
      <c r="C31" t="s">
        <v>16</v>
      </c>
      <c r="D31">
        <v>349.23000000000002</v>
      </c>
      <c r="F31">
        <f t="shared" si="0"/>
        <v>0.0028634424304899348</v>
      </c>
      <c r="G31" s="2">
        <f t="shared" si="1"/>
        <v>143172.12152449673</v>
      </c>
      <c r="H31" s="3">
        <f t="shared" si="2"/>
        <v>143172</v>
      </c>
      <c r="I31">
        <f t="shared" si="3"/>
        <v>349.23029642667558</v>
      </c>
      <c r="J31" s="1">
        <f t="shared" si="4"/>
        <v>-0.00029642667556117885</v>
      </c>
      <c r="K31">
        <f t="shared" si="5"/>
        <v>99.999915119927962</v>
      </c>
      <c r="L31">
        <f t="shared" si="6"/>
        <v>8.4880072037663012e-05</v>
      </c>
    </row>
    <row r="32">
      <c r="A32">
        <v>31</v>
      </c>
      <c r="B32" s="4"/>
      <c r="C32" t="s">
        <v>17</v>
      </c>
      <c r="D32">
        <v>369.99000000000001</v>
      </c>
      <c r="F32">
        <f t="shared" si="0"/>
        <v>0.0027027757506959647</v>
      </c>
      <c r="G32" s="2">
        <f t="shared" si="1"/>
        <v>135138.78753479823</v>
      </c>
      <c r="H32" s="3">
        <f t="shared" si="2"/>
        <v>135139</v>
      </c>
      <c r="I32">
        <f t="shared" si="3"/>
        <v>369.98941830263652</v>
      </c>
      <c r="J32" s="1">
        <f t="shared" si="4"/>
        <v>0.00058169736348645529</v>
      </c>
      <c r="K32">
        <f t="shared" si="5"/>
        <v>99.999842780247178</v>
      </c>
      <c r="L32">
        <f t="shared" si="6"/>
        <v>0.00015721975282190215</v>
      </c>
    </row>
    <row r="33">
      <c r="A33">
        <v>32</v>
      </c>
      <c r="B33" s="4"/>
      <c r="C33" t="s">
        <v>18</v>
      </c>
      <c r="D33">
        <v>392</v>
      </c>
      <c r="F33">
        <f t="shared" si="0"/>
        <v>0.0025510204081632651</v>
      </c>
      <c r="G33" s="2">
        <f t="shared" si="1"/>
        <v>127551.02040816325</v>
      </c>
      <c r="H33" s="3">
        <f t="shared" si="2"/>
        <v>127551</v>
      </c>
      <c r="I33">
        <f t="shared" si="3"/>
        <v>392.00006272001002</v>
      </c>
      <c r="J33" s="1">
        <f t="shared" si="4"/>
        <v>-6.2720010021166672e-05</v>
      </c>
      <c r="K33">
        <f t="shared" si="5"/>
        <v>99.99998399999744</v>
      </c>
      <c r="L33">
        <f t="shared" si="6"/>
        <v>1.6000002560190296e-05</v>
      </c>
    </row>
    <row r="34">
      <c r="A34">
        <v>33</v>
      </c>
      <c r="B34" s="4"/>
      <c r="C34" t="s">
        <v>19</v>
      </c>
      <c r="D34">
        <v>415.30000000000001</v>
      </c>
      <c r="F34">
        <f t="shared" ref="F34:F73" si="7">1/D34</f>
        <v>0.0024078979051288226</v>
      </c>
      <c r="G34" s="2">
        <f t="shared" ref="G34:G73" si="8">F34/$C$76</f>
        <v>120394.89525644113</v>
      </c>
      <c r="H34" s="3">
        <f t="shared" ref="H34:H73" si="9">ROUND(G34,0)</f>
        <v>120395</v>
      </c>
      <c r="I34">
        <f t="shared" ref="I34:I73" si="10">1/(H34*$C$76)</f>
        <v>415.29963868931429</v>
      </c>
      <c r="J34" s="1">
        <f t="shared" ref="J34:J73" si="11">D34-I34</f>
        <v>0.00036131068571876312</v>
      </c>
      <c r="K34">
        <f t="shared" ref="K34:K73" si="12">((D34-ABS(J34))/D34)*100</f>
        <v>99.999913000075679</v>
      </c>
      <c r="L34">
        <f t="shared" ref="L34:L73" si="13">100-K34</f>
        <v>8.6999924320707578e-05</v>
      </c>
    </row>
    <row r="35">
      <c r="A35">
        <v>34</v>
      </c>
      <c r="B35" s="4"/>
      <c r="C35" t="s">
        <v>20</v>
      </c>
      <c r="D35">
        <v>440</v>
      </c>
      <c r="F35">
        <f t="shared" si="7"/>
        <v>0.0022727272727272726</v>
      </c>
      <c r="G35" s="2">
        <f t="shared" si="8"/>
        <v>113636.36363636363</v>
      </c>
      <c r="H35" s="3">
        <f t="shared" si="9"/>
        <v>113636</v>
      </c>
      <c r="I35">
        <f t="shared" si="10"/>
        <v>440.00140800450555</v>
      </c>
      <c r="J35" s="1">
        <f t="shared" si="11"/>
        <v>-0.0014080045055493429</v>
      </c>
      <c r="K35">
        <f t="shared" si="12"/>
        <v>99.999679998976006</v>
      </c>
      <c r="L35">
        <f t="shared" si="13"/>
        <v>0.0003200010239936546</v>
      </c>
    </row>
    <row r="36">
      <c r="A36">
        <v>35</v>
      </c>
      <c r="B36" s="4"/>
      <c r="C36" t="s">
        <v>21</v>
      </c>
      <c r="D36">
        <v>466.16000000000003</v>
      </c>
      <c r="F36">
        <f t="shared" si="7"/>
        <v>0.0021451862021623475</v>
      </c>
      <c r="G36" s="2">
        <f t="shared" si="8"/>
        <v>107259.31010811737</v>
      </c>
      <c r="H36" s="3">
        <f t="shared" si="9"/>
        <v>107259</v>
      </c>
      <c r="I36">
        <f t="shared" si="10"/>
        <v>466.16134776568867</v>
      </c>
      <c r="J36" s="1">
        <f t="shared" si="11"/>
        <v>-0.0013477656886493605</v>
      </c>
      <c r="K36">
        <f t="shared" si="12"/>
        <v>99.999710879164098</v>
      </c>
      <c r="L36">
        <f t="shared" si="13"/>
        <v>0.00028912083590171278</v>
      </c>
    </row>
    <row r="37">
      <c r="A37">
        <v>36</v>
      </c>
      <c r="B37" s="4"/>
      <c r="C37" t="s">
        <v>22</v>
      </c>
      <c r="D37">
        <v>493.88</v>
      </c>
      <c r="F37">
        <f t="shared" si="7"/>
        <v>0.0020247833481817448</v>
      </c>
      <c r="G37" s="2">
        <f t="shared" si="8"/>
        <v>101239.16740908724</v>
      </c>
      <c r="H37" s="3">
        <f t="shared" si="9"/>
        <v>101239</v>
      </c>
      <c r="I37">
        <f t="shared" si="10"/>
        <v>493.88081668131849</v>
      </c>
      <c r="J37" s="1">
        <f t="shared" si="11"/>
        <v>-0.00081668131849710335</v>
      </c>
      <c r="K37">
        <f t="shared" si="12"/>
        <v>99.999834639726544</v>
      </c>
      <c r="L37">
        <f t="shared" si="13"/>
        <v>0.00016536027345637194</v>
      </c>
    </row>
    <row r="38">
      <c r="A38">
        <v>37</v>
      </c>
      <c r="B38" s="4">
        <v>4</v>
      </c>
      <c r="C38" t="s">
        <v>11</v>
      </c>
      <c r="D38">
        <v>523.25</v>
      </c>
      <c r="F38">
        <f t="shared" si="7"/>
        <v>0.0019111323459149545</v>
      </c>
      <c r="G38" s="2">
        <f t="shared" si="8"/>
        <v>95556.617295747725</v>
      </c>
      <c r="H38" s="3">
        <f t="shared" si="9"/>
        <v>95557</v>
      </c>
      <c r="I38">
        <f t="shared" si="10"/>
        <v>523.24790439214291</v>
      </c>
      <c r="J38" s="1">
        <f t="shared" si="11"/>
        <v>0.0020956078570861791</v>
      </c>
      <c r="K38">
        <f t="shared" si="12"/>
        <v>99.999599501603996</v>
      </c>
      <c r="L38">
        <f t="shared" si="13"/>
        <v>0.00040049839600442283</v>
      </c>
    </row>
    <row r="39">
      <c r="A39">
        <v>38</v>
      </c>
      <c r="B39" s="4"/>
      <c r="C39" t="s">
        <v>12</v>
      </c>
      <c r="D39">
        <v>554.37</v>
      </c>
      <c r="F39">
        <f t="shared" si="7"/>
        <v>0.001803849414650865</v>
      </c>
      <c r="G39" s="2">
        <f t="shared" si="8"/>
        <v>90192.470732543254</v>
      </c>
      <c r="H39" s="3">
        <f t="shared" si="9"/>
        <v>90192</v>
      </c>
      <c r="I39">
        <f t="shared" si="10"/>
        <v>554.37289338300513</v>
      </c>
      <c r="J39" s="1">
        <f t="shared" si="11"/>
        <v>-0.0028933830051300902</v>
      </c>
      <c r="K39">
        <f t="shared" si="12"/>
        <v>99.999478077275981</v>
      </c>
      <c r="L39">
        <f t="shared" si="13"/>
        <v>0.00052192272401896389</v>
      </c>
    </row>
    <row r="40">
      <c r="A40">
        <v>39</v>
      </c>
      <c r="B40" s="4"/>
      <c r="C40" t="s">
        <v>13</v>
      </c>
      <c r="D40">
        <v>587.33000000000004</v>
      </c>
      <c r="F40">
        <f t="shared" si="7"/>
        <v>0.0017026203326920128</v>
      </c>
      <c r="G40" s="2">
        <f t="shared" si="8"/>
        <v>85131.016634600644</v>
      </c>
      <c r="H40" s="3">
        <f t="shared" si="9"/>
        <v>85131</v>
      </c>
      <c r="I40">
        <f t="shared" si="10"/>
        <v>587.33011476430443</v>
      </c>
      <c r="J40" s="1">
        <f t="shared" si="11"/>
        <v>-0.00011476430438506213</v>
      </c>
      <c r="K40">
        <f t="shared" si="12"/>
        <v>99.999980459996181</v>
      </c>
      <c r="L40">
        <f t="shared" si="13"/>
        <v>1.954000381942933e-05</v>
      </c>
    </row>
    <row r="41">
      <c r="A41">
        <v>40</v>
      </c>
      <c r="B41" s="4"/>
      <c r="C41" t="s">
        <v>14</v>
      </c>
      <c r="D41">
        <v>622.25</v>
      </c>
      <c r="F41">
        <f t="shared" si="7"/>
        <v>0.0016070711128967456</v>
      </c>
      <c r="G41" s="2">
        <f t="shared" si="8"/>
        <v>80353.555644837281</v>
      </c>
      <c r="H41" s="3">
        <f t="shared" si="9"/>
        <v>80354</v>
      </c>
      <c r="I41">
        <f t="shared" si="10"/>
        <v>622.24655897652883</v>
      </c>
      <c r="J41" s="1">
        <f t="shared" si="11"/>
        <v>0.0034410234711685916</v>
      </c>
      <c r="K41">
        <f t="shared" si="12"/>
        <v>99.999447003058066</v>
      </c>
      <c r="L41">
        <f t="shared" si="13"/>
        <v>0.00055299694193422511</v>
      </c>
    </row>
    <row r="42">
      <c r="A42">
        <v>41</v>
      </c>
      <c r="B42" s="4"/>
      <c r="C42" t="s">
        <v>15</v>
      </c>
      <c r="D42">
        <v>659.25999999999999</v>
      </c>
      <c r="F42">
        <f t="shared" si="7"/>
        <v>0.0015168522282559232</v>
      </c>
      <c r="G42" s="2">
        <f t="shared" si="8"/>
        <v>75842.611412796163</v>
      </c>
      <c r="H42" s="3">
        <f t="shared" si="9"/>
        <v>75843</v>
      </c>
      <c r="I42">
        <f t="shared" si="10"/>
        <v>659.25662223277027</v>
      </c>
      <c r="J42" s="1">
        <f t="shared" si="11"/>
        <v>0.0033777672297219397</v>
      </c>
      <c r="K42">
        <f t="shared" si="12"/>
        <v>99.999487642625112</v>
      </c>
      <c r="L42">
        <f t="shared" si="13"/>
        <v>0.00051235737488752875</v>
      </c>
    </row>
    <row r="43">
      <c r="A43">
        <v>42</v>
      </c>
      <c r="B43" s="4"/>
      <c r="C43" t="s">
        <v>16</v>
      </c>
      <c r="D43">
        <v>698.46000000000004</v>
      </c>
      <c r="F43">
        <f t="shared" si="7"/>
        <v>0.0014317212152449674</v>
      </c>
      <c r="G43" s="2">
        <f t="shared" si="8"/>
        <v>71586.060762248366</v>
      </c>
      <c r="H43" s="3">
        <f t="shared" si="9"/>
        <v>71586</v>
      </c>
      <c r="I43">
        <f t="shared" si="10"/>
        <v>698.46059285335116</v>
      </c>
      <c r="J43" s="1">
        <f t="shared" si="11"/>
        <v>-0.00059285335112235771</v>
      </c>
      <c r="K43">
        <f t="shared" si="12"/>
        <v>99.999915119927962</v>
      </c>
      <c r="L43">
        <f t="shared" si="13"/>
        <v>8.4880072037663012e-05</v>
      </c>
    </row>
    <row r="44">
      <c r="A44">
        <v>43</v>
      </c>
      <c r="B44" s="4"/>
      <c r="C44" t="s">
        <v>17</v>
      </c>
      <c r="D44">
        <v>739.99000000000001</v>
      </c>
      <c r="F44">
        <f t="shared" si="7"/>
        <v>0.0013513696131028797</v>
      </c>
      <c r="G44" s="2">
        <f t="shared" si="8"/>
        <v>67568.480655143983</v>
      </c>
      <c r="H44" s="3">
        <f t="shared" si="9"/>
        <v>67568</v>
      </c>
      <c r="I44">
        <f t="shared" si="10"/>
        <v>739.99526403031018</v>
      </c>
      <c r="J44" s="1">
        <f t="shared" si="11"/>
        <v>-0.0052640303101725294</v>
      </c>
      <c r="K44">
        <f t="shared" si="12"/>
        <v>99.999288634939646</v>
      </c>
      <c r="L44">
        <f t="shared" si="13"/>
        <v>0.00071136506035429647</v>
      </c>
    </row>
    <row r="45">
      <c r="A45">
        <v>44</v>
      </c>
      <c r="B45" s="4"/>
      <c r="C45" t="s">
        <v>18</v>
      </c>
      <c r="D45">
        <v>783.99000000000001</v>
      </c>
      <c r="F45">
        <f t="shared" si="7"/>
        <v>0.0012755264735519586</v>
      </c>
      <c r="G45" s="2">
        <f t="shared" si="8"/>
        <v>63776.323677597931</v>
      </c>
      <c r="H45" s="3">
        <f t="shared" si="9"/>
        <v>63776</v>
      </c>
      <c r="I45">
        <f t="shared" si="10"/>
        <v>783.99397892624177</v>
      </c>
      <c r="J45" s="1">
        <f t="shared" si="11"/>
        <v>-0.0039789262417571081</v>
      </c>
      <c r="K45">
        <f t="shared" si="12"/>
        <v>99.999492477424241</v>
      </c>
      <c r="L45">
        <f t="shared" si="13"/>
        <v>0.0005075225757593671</v>
      </c>
    </row>
    <row r="46">
      <c r="A46">
        <v>45</v>
      </c>
      <c r="B46" s="4"/>
      <c r="C46" t="s">
        <v>19</v>
      </c>
      <c r="D46">
        <v>830.61000000000001</v>
      </c>
      <c r="F46">
        <f t="shared" si="7"/>
        <v>0.001203934457808117</v>
      </c>
      <c r="G46" s="2">
        <f t="shared" si="8"/>
        <v>60196.72289040585</v>
      </c>
      <c r="H46" s="3">
        <f t="shared" si="9"/>
        <v>60197</v>
      </c>
      <c r="I46">
        <f t="shared" si="10"/>
        <v>830.60617638752751</v>
      </c>
      <c r="J46" s="1">
        <f t="shared" si="11"/>
        <v>0.0038236124725017362</v>
      </c>
      <c r="K46">
        <f t="shared" si="12"/>
        <v>99.999539662119105</v>
      </c>
      <c r="L46">
        <f t="shared" si="13"/>
        <v>0.00046033788089516747</v>
      </c>
    </row>
    <row r="47">
      <c r="A47">
        <v>46</v>
      </c>
      <c r="B47" s="4"/>
      <c r="C47" t="s">
        <v>20</v>
      </c>
      <c r="D47">
        <v>880</v>
      </c>
      <c r="F47">
        <f t="shared" si="7"/>
        <v>0.0011363636363636363</v>
      </c>
      <c r="G47" s="2">
        <f t="shared" si="8"/>
        <v>56818.181818181816</v>
      </c>
      <c r="H47" s="3">
        <f t="shared" si="9"/>
        <v>56818</v>
      </c>
      <c r="I47">
        <f t="shared" si="10"/>
        <v>880.0028160090111</v>
      </c>
      <c r="J47" s="1">
        <f t="shared" si="11"/>
        <v>-0.0028160090110986857</v>
      </c>
      <c r="K47">
        <f t="shared" si="12"/>
        <v>99.999679998976006</v>
      </c>
      <c r="L47">
        <f t="shared" si="13"/>
        <v>0.0003200010239936546</v>
      </c>
    </row>
    <row r="48">
      <c r="A48">
        <v>47</v>
      </c>
      <c r="B48" s="4"/>
      <c r="C48" t="s">
        <v>21</v>
      </c>
      <c r="D48">
        <v>932.33000000000004</v>
      </c>
      <c r="F48">
        <f t="shared" si="7"/>
        <v>0.0010725815966449647</v>
      </c>
      <c r="G48" s="2">
        <f t="shared" si="8"/>
        <v>53629.079832248237</v>
      </c>
      <c r="H48" s="3">
        <f t="shared" si="9"/>
        <v>53629</v>
      </c>
      <c r="I48">
        <f t="shared" si="10"/>
        <v>932.33138786850395</v>
      </c>
      <c r="J48" s="1">
        <f t="shared" si="11"/>
        <v>-0.0013878685039117045</v>
      </c>
      <c r="K48">
        <f t="shared" si="12"/>
        <v>99.999851139778414</v>
      </c>
      <c r="L48">
        <f t="shared" si="13"/>
        <v>0.00014886022158577816</v>
      </c>
    </row>
    <row r="49">
      <c r="A49">
        <v>48</v>
      </c>
      <c r="B49" s="4"/>
      <c r="C49" t="s">
        <v>22</v>
      </c>
      <c r="D49">
        <v>987.76999999999998</v>
      </c>
      <c r="F49">
        <f t="shared" si="7"/>
        <v>0.0010123814248256173</v>
      </c>
      <c r="G49" s="2">
        <f t="shared" si="8"/>
        <v>50619.071241280864</v>
      </c>
      <c r="H49" s="3">
        <f t="shared" si="9"/>
        <v>50619</v>
      </c>
      <c r="I49">
        <f t="shared" si="10"/>
        <v>987.77139018945456</v>
      </c>
      <c r="J49" s="1">
        <f t="shared" si="11"/>
        <v>-0.0013901894545824689</v>
      </c>
      <c r="K49">
        <f t="shared" si="12"/>
        <v>99.999859259801909</v>
      </c>
      <c r="L49">
        <f t="shared" si="13"/>
        <v>0.00014074019809129368</v>
      </c>
    </row>
    <row r="50">
      <c r="A50">
        <v>49</v>
      </c>
      <c r="B50" s="4">
        <v>5</v>
      </c>
      <c r="C50" t="s">
        <v>11</v>
      </c>
      <c r="D50">
        <v>1046.5</v>
      </c>
      <c r="F50">
        <f t="shared" si="7"/>
        <v>0.00095556617295747726</v>
      </c>
      <c r="G50" s="2">
        <f t="shared" si="8"/>
        <v>47778.308647873862</v>
      </c>
      <c r="H50" s="3">
        <f t="shared" si="9"/>
        <v>47778</v>
      </c>
      <c r="I50">
        <f t="shared" si="10"/>
        <v>1046.5067604336723</v>
      </c>
      <c r="J50" s="1">
        <f t="shared" si="11"/>
        <v>-0.0067604336722979497</v>
      </c>
      <c r="K50">
        <f t="shared" si="12"/>
        <v>99.999353995826823</v>
      </c>
      <c r="L50">
        <f t="shared" si="13"/>
        <v>0.0006460041731770616</v>
      </c>
    </row>
    <row r="51">
      <c r="A51">
        <v>50</v>
      </c>
      <c r="B51" s="4"/>
      <c r="C51" t="s">
        <v>12</v>
      </c>
      <c r="D51">
        <v>1108.73</v>
      </c>
      <c r="F51">
        <f t="shared" si="7"/>
        <v>0.0009019328420805787</v>
      </c>
      <c r="G51" s="2">
        <f t="shared" si="8"/>
        <v>45096.642104028935</v>
      </c>
      <c r="H51" s="3">
        <f t="shared" si="9"/>
        <v>45097</v>
      </c>
      <c r="I51">
        <f t="shared" si="10"/>
        <v>1108.7212009668049</v>
      </c>
      <c r="J51" s="1">
        <f t="shared" si="11"/>
        <v>0.0087990331951459666</v>
      </c>
      <c r="K51">
        <f t="shared" si="12"/>
        <v>99.999206386298283</v>
      </c>
      <c r="L51">
        <f t="shared" si="13"/>
        <v>0.00079361370171682211</v>
      </c>
    </row>
    <row r="52">
      <c r="A52">
        <v>51</v>
      </c>
      <c r="B52" s="4"/>
      <c r="C52" t="s">
        <v>13</v>
      </c>
      <c r="D52">
        <v>1174.6600000000001</v>
      </c>
      <c r="F52">
        <f t="shared" si="7"/>
        <v>0.00085131016634600639</v>
      </c>
      <c r="G52" s="2">
        <f t="shared" si="8"/>
        <v>42565.508317300322</v>
      </c>
      <c r="H52" s="3">
        <f t="shared" si="9"/>
        <v>42566</v>
      </c>
      <c r="I52">
        <f t="shared" si="10"/>
        <v>1174.6464314241414</v>
      </c>
      <c r="J52" s="1">
        <f t="shared" si="11"/>
        <v>0.01356857585869875</v>
      </c>
      <c r="K52">
        <f t="shared" si="12"/>
        <v>99.998844893342863</v>
      </c>
      <c r="L52">
        <f t="shared" si="13"/>
        <v>0.0011551066571371393</v>
      </c>
    </row>
    <row r="53">
      <c r="A53">
        <v>52</v>
      </c>
      <c r="B53" s="4"/>
      <c r="C53" t="s">
        <v>14</v>
      </c>
      <c r="D53">
        <v>1244.51</v>
      </c>
      <c r="F53">
        <f t="shared" si="7"/>
        <v>0.00080352909980634948</v>
      </c>
      <c r="G53" s="2">
        <f t="shared" si="8"/>
        <v>40176.45499031747</v>
      </c>
      <c r="H53" s="3">
        <f t="shared" si="9"/>
        <v>40176</v>
      </c>
      <c r="I53">
        <f t="shared" si="10"/>
        <v>1244.5240939864595</v>
      </c>
      <c r="J53" s="1">
        <f t="shared" si="11"/>
        <v>-0.014093986459556618</v>
      </c>
      <c r="K53">
        <f t="shared" si="12"/>
        <v>99.998867507174751</v>
      </c>
      <c r="L53">
        <f t="shared" si="13"/>
        <v>0.0011324928252491873</v>
      </c>
    </row>
    <row r="54">
      <c r="A54">
        <v>53</v>
      </c>
      <c r="B54" s="4"/>
      <c r="C54" t="s">
        <v>15</v>
      </c>
      <c r="D54">
        <v>1318.51</v>
      </c>
      <c r="F54">
        <f t="shared" si="7"/>
        <v>0.00075843186627329339</v>
      </c>
      <c r="G54" s="2">
        <f t="shared" si="8"/>
        <v>37921.593313664671</v>
      </c>
      <c r="H54" s="3">
        <f t="shared" si="9"/>
        <v>37922</v>
      </c>
      <c r="I54">
        <f t="shared" si="10"/>
        <v>1318.4958599229999</v>
      </c>
      <c r="J54" s="1">
        <f t="shared" si="11"/>
        <v>0.014140077000092788</v>
      </c>
      <c r="K54">
        <f t="shared" si="12"/>
        <v>99.998927571501156</v>
      </c>
      <c r="L54">
        <f t="shared" si="13"/>
        <v>0.0010724284988441468</v>
      </c>
    </row>
    <row r="55">
      <c r="A55">
        <v>54</v>
      </c>
      <c r="B55" s="4"/>
      <c r="C55" t="s">
        <v>16</v>
      </c>
      <c r="D55">
        <v>1396.9100000000001</v>
      </c>
      <c r="F55">
        <f t="shared" si="7"/>
        <v>0.00071586573222326411</v>
      </c>
      <c r="G55" s="2">
        <f t="shared" si="8"/>
        <v>35793.286611163203</v>
      </c>
      <c r="H55" s="3">
        <f t="shared" si="9"/>
        <v>35793</v>
      </c>
      <c r="I55">
        <f t="shared" si="10"/>
        <v>1396.9211857067023</v>
      </c>
      <c r="J55" s="1">
        <f t="shared" si="11"/>
        <v>-0.01118570670223562</v>
      </c>
      <c r="K55">
        <f t="shared" si="12"/>
        <v>99.999199253588117</v>
      </c>
      <c r="L55">
        <f t="shared" si="13"/>
        <v>0.00080074641188332407</v>
      </c>
    </row>
    <row r="56">
      <c r="A56">
        <v>55</v>
      </c>
      <c r="B56" s="4"/>
      <c r="C56" t="s">
        <v>17</v>
      </c>
      <c r="D56">
        <v>1479.98</v>
      </c>
      <c r="F56">
        <f t="shared" si="7"/>
        <v>0.00067568480655143986</v>
      </c>
      <c r="G56" s="2">
        <f t="shared" si="8"/>
        <v>33784.240327571992</v>
      </c>
      <c r="H56" s="3">
        <f t="shared" si="9"/>
        <v>33784</v>
      </c>
      <c r="I56">
        <f t="shared" si="10"/>
        <v>1479.9905280606204</v>
      </c>
      <c r="J56" s="1">
        <f t="shared" si="11"/>
        <v>-0.010528060620345059</v>
      </c>
      <c r="K56">
        <f t="shared" si="12"/>
        <v>99.999288634939646</v>
      </c>
      <c r="L56">
        <f t="shared" si="13"/>
        <v>0.00071136506035429647</v>
      </c>
    </row>
    <row r="57">
      <c r="A57">
        <v>56</v>
      </c>
      <c r="B57" s="4"/>
      <c r="C57" t="s">
        <v>18</v>
      </c>
      <c r="D57">
        <v>1567.98</v>
      </c>
      <c r="F57">
        <f t="shared" si="7"/>
        <v>0.00063776323677597932</v>
      </c>
      <c r="G57" s="2">
        <f t="shared" si="8"/>
        <v>31888.161838798966</v>
      </c>
      <c r="H57" s="3">
        <f t="shared" si="9"/>
        <v>31888</v>
      </c>
      <c r="I57">
        <f t="shared" si="10"/>
        <v>1567.9879578524835</v>
      </c>
      <c r="J57" s="1">
        <f t="shared" si="11"/>
        <v>-0.0079578524835142161</v>
      </c>
      <c r="K57">
        <f t="shared" si="12"/>
        <v>99.999492477424241</v>
      </c>
      <c r="L57">
        <f t="shared" si="13"/>
        <v>0.0005075225757593671</v>
      </c>
    </row>
    <row r="58">
      <c r="A58">
        <v>57</v>
      </c>
      <c r="B58" s="4"/>
      <c r="C58" t="s">
        <v>19</v>
      </c>
      <c r="D58">
        <v>1661.22</v>
      </c>
      <c r="F58">
        <f t="shared" si="7"/>
        <v>0.00060196722890405849</v>
      </c>
      <c r="G58" s="2">
        <f t="shared" si="8"/>
        <v>30098.361445202925</v>
      </c>
      <c r="H58" s="3">
        <f t="shared" si="9"/>
        <v>30098</v>
      </c>
      <c r="I58">
        <f t="shared" si="10"/>
        <v>1661.2399494983056</v>
      </c>
      <c r="J58" s="1">
        <f t="shared" si="11"/>
        <v>-0.019949498305550151</v>
      </c>
      <c r="K58">
        <f t="shared" si="12"/>
        <v>99.998799105578698</v>
      </c>
      <c r="L58">
        <f t="shared" si="13"/>
        <v>0.0012008944213022232</v>
      </c>
    </row>
    <row r="59">
      <c r="A59">
        <v>58</v>
      </c>
      <c r="B59" s="4"/>
      <c r="C59" t="s">
        <v>20</v>
      </c>
      <c r="D59">
        <v>1760</v>
      </c>
      <c r="F59">
        <f t="shared" si="7"/>
        <v>0.00056818181818181815</v>
      </c>
      <c r="G59" s="2">
        <f t="shared" si="8"/>
        <v>28409.090909090908</v>
      </c>
      <c r="H59" s="3">
        <f t="shared" si="9"/>
        <v>28409</v>
      </c>
      <c r="I59">
        <f t="shared" si="10"/>
        <v>1760.0056320180222</v>
      </c>
      <c r="J59" s="1">
        <f t="shared" si="11"/>
        <v>-0.0056320180221973715</v>
      </c>
      <c r="K59">
        <f t="shared" si="12"/>
        <v>99.999679998976006</v>
      </c>
      <c r="L59">
        <f t="shared" si="13"/>
        <v>0.0003200010239936546</v>
      </c>
    </row>
    <row r="60">
      <c r="A60">
        <v>59</v>
      </c>
      <c r="B60" s="4"/>
      <c r="C60" t="s">
        <v>21</v>
      </c>
      <c r="D60">
        <v>1864.6600000000001</v>
      </c>
      <c r="F60">
        <f t="shared" si="7"/>
        <v>0.00053629079832248237</v>
      </c>
      <c r="G60" s="2">
        <f t="shared" si="8"/>
        <v>26814.539916124118</v>
      </c>
      <c r="H60" s="3">
        <f t="shared" si="9"/>
        <v>26815</v>
      </c>
      <c r="I60">
        <f t="shared" si="10"/>
        <v>1864.6280067126609</v>
      </c>
      <c r="J60" s="1">
        <f t="shared" si="11"/>
        <v>0.031993287339219023</v>
      </c>
      <c r="K60">
        <f t="shared" si="12"/>
        <v>99.998284229439193</v>
      </c>
      <c r="L60">
        <f t="shared" si="13"/>
        <v>0.0017157705608070728</v>
      </c>
    </row>
    <row r="61">
      <c r="A61">
        <v>60</v>
      </c>
      <c r="B61" s="4"/>
      <c r="C61" t="s">
        <v>22</v>
      </c>
      <c r="D61">
        <v>1975.53</v>
      </c>
      <c r="F61">
        <f t="shared" si="7"/>
        <v>0.00050619327471615211</v>
      </c>
      <c r="G61" s="2">
        <f t="shared" si="8"/>
        <v>25309.663735807604</v>
      </c>
      <c r="H61" s="3">
        <f t="shared" si="9"/>
        <v>25310</v>
      </c>
      <c r="I61">
        <f t="shared" si="10"/>
        <v>1975.5037534571313</v>
      </c>
      <c r="J61" s="1">
        <f t="shared" si="11"/>
        <v>0.026246542868648248</v>
      </c>
      <c r="K61">
        <f t="shared" si="12"/>
        <v>99.998671417651536</v>
      </c>
      <c r="L61">
        <f t="shared" si="13"/>
        <v>0.0013285823484636694</v>
      </c>
    </row>
    <row r="62">
      <c r="A62">
        <v>61</v>
      </c>
      <c r="B62" s="4">
        <v>6</v>
      </c>
      <c r="C62" t="s">
        <v>11</v>
      </c>
      <c r="D62">
        <v>2093</v>
      </c>
      <c r="F62">
        <f t="shared" si="7"/>
        <v>0.00047778308647873863</v>
      </c>
      <c r="G62" s="2">
        <f t="shared" si="8"/>
        <v>23889.154323936931</v>
      </c>
      <c r="H62" s="3">
        <f t="shared" si="9"/>
        <v>23889</v>
      </c>
      <c r="I62">
        <f t="shared" si="10"/>
        <v>2093.0135208673446</v>
      </c>
      <c r="J62" s="1">
        <f t="shared" si="11"/>
        <v>-0.013520867344595899</v>
      </c>
      <c r="K62">
        <f t="shared" si="12"/>
        <v>99.999353995826823</v>
      </c>
      <c r="L62">
        <f t="shared" si="13"/>
        <v>0.0006460041731770616</v>
      </c>
    </row>
    <row r="63">
      <c r="A63">
        <v>62</v>
      </c>
      <c r="B63" s="4"/>
      <c r="C63" t="s">
        <v>12</v>
      </c>
      <c r="D63">
        <v>2217.46</v>
      </c>
      <c r="F63">
        <f t="shared" si="7"/>
        <v>0.00045096642104028935</v>
      </c>
      <c r="G63" s="2">
        <f t="shared" si="8"/>
        <v>22548.321052014468</v>
      </c>
      <c r="H63" s="3">
        <f t="shared" si="9"/>
        <v>22548</v>
      </c>
      <c r="I63">
        <f t="shared" si="10"/>
        <v>2217.4915735320205</v>
      </c>
      <c r="J63" s="1">
        <f t="shared" si="11"/>
        <v>-0.031573532020502171</v>
      </c>
      <c r="K63">
        <f t="shared" si="12"/>
        <v>99.998576139726509</v>
      </c>
      <c r="L63">
        <f t="shared" si="13"/>
        <v>0.0014238602734906181</v>
      </c>
    </row>
    <row r="64">
      <c r="A64">
        <v>63</v>
      </c>
      <c r="B64" s="4"/>
      <c r="C64" t="s">
        <v>13</v>
      </c>
      <c r="D64">
        <v>2349.3200000000002</v>
      </c>
      <c r="F64">
        <f t="shared" si="7"/>
        <v>0.0004256550831730032</v>
      </c>
      <c r="G64" s="2">
        <f t="shared" si="8"/>
        <v>21282.754158650161</v>
      </c>
      <c r="H64" s="3">
        <f t="shared" si="9"/>
        <v>21283</v>
      </c>
      <c r="I64">
        <f t="shared" si="10"/>
        <v>2349.2928628482828</v>
      </c>
      <c r="J64" s="1">
        <f t="shared" si="11"/>
        <v>0.027137151717397501</v>
      </c>
      <c r="K64">
        <f t="shared" si="12"/>
        <v>99.998844893342863</v>
      </c>
      <c r="L64">
        <f t="shared" si="13"/>
        <v>0.0011551066571371393</v>
      </c>
    </row>
    <row r="65">
      <c r="A65">
        <v>64</v>
      </c>
      <c r="B65" s="4"/>
      <c r="C65" t="s">
        <v>14</v>
      </c>
      <c r="D65">
        <v>2489.02</v>
      </c>
      <c r="F65">
        <f t="shared" si="7"/>
        <v>0.00040176454990317474</v>
      </c>
      <c r="G65" s="2">
        <f t="shared" si="8"/>
        <v>20088.227495158735</v>
      </c>
      <c r="H65" s="3">
        <f t="shared" si="9"/>
        <v>20088</v>
      </c>
      <c r="I65">
        <f t="shared" si="10"/>
        <v>2489.0481879729191</v>
      </c>
      <c r="J65" s="1">
        <f t="shared" si="11"/>
        <v>-0.028187972919113236</v>
      </c>
      <c r="K65">
        <f t="shared" si="12"/>
        <v>99.998867507174751</v>
      </c>
      <c r="L65">
        <f t="shared" si="13"/>
        <v>0.0011324928252491873</v>
      </c>
    </row>
    <row r="66">
      <c r="A66">
        <v>65</v>
      </c>
      <c r="B66" s="4"/>
      <c r="C66" t="s">
        <v>15</v>
      </c>
      <c r="D66">
        <v>2637.02</v>
      </c>
      <c r="F66">
        <f t="shared" si="7"/>
        <v>0.0003792159331366467</v>
      </c>
      <c r="G66" s="2">
        <f t="shared" si="8"/>
        <v>18960.796656832335</v>
      </c>
      <c r="H66" s="3">
        <f t="shared" si="9"/>
        <v>18961</v>
      </c>
      <c r="I66">
        <f t="shared" si="10"/>
        <v>2636.9917198459998</v>
      </c>
      <c r="J66" s="1">
        <f t="shared" si="11"/>
        <v>0.028280154000185576</v>
      </c>
      <c r="K66">
        <f t="shared" si="12"/>
        <v>99.998927571501156</v>
      </c>
      <c r="L66">
        <f t="shared" si="13"/>
        <v>0.0010724284988441468</v>
      </c>
    </row>
    <row r="67">
      <c r="A67">
        <v>66</v>
      </c>
      <c r="B67" s="4"/>
      <c r="C67" t="s">
        <v>16</v>
      </c>
      <c r="D67">
        <v>2793.8299999999999</v>
      </c>
      <c r="F67">
        <f t="shared" si="7"/>
        <v>0.00035793158495685138</v>
      </c>
      <c r="G67" s="2">
        <f t="shared" si="8"/>
        <v>17896.579247842568</v>
      </c>
      <c r="H67" s="3">
        <f t="shared" si="9"/>
        <v>17897</v>
      </c>
      <c r="I67">
        <f t="shared" si="10"/>
        <v>2793.7643180421301</v>
      </c>
      <c r="J67" s="1">
        <f t="shared" si="11"/>
        <v>0.065681957869855978</v>
      </c>
      <c r="K67">
        <f t="shared" si="12"/>
        <v>99.99764903527165</v>
      </c>
      <c r="L67">
        <f t="shared" si="13"/>
        <v>0.0023509647283503909</v>
      </c>
    </row>
    <row r="68">
      <c r="A68">
        <v>67</v>
      </c>
      <c r="B68" s="4"/>
      <c r="C68" t="s">
        <v>17</v>
      </c>
      <c r="D68">
        <v>2959.96</v>
      </c>
      <c r="F68">
        <f t="shared" si="7"/>
        <v>0.00033784240327571993</v>
      </c>
      <c r="G68" s="2">
        <f t="shared" si="8"/>
        <v>16892.120163785996</v>
      </c>
      <c r="H68" s="3">
        <f t="shared" si="9"/>
        <v>16892</v>
      </c>
      <c r="I68">
        <f t="shared" si="10"/>
        <v>2959.9810561212407</v>
      </c>
      <c r="J68" s="1">
        <f t="shared" si="11"/>
        <v>-0.021056121240690118</v>
      </c>
      <c r="K68">
        <f t="shared" si="12"/>
        <v>99.999288634939646</v>
      </c>
      <c r="L68">
        <f t="shared" si="13"/>
        <v>0.00071136506035429647</v>
      </c>
    </row>
    <row r="69">
      <c r="A69">
        <v>68</v>
      </c>
      <c r="B69" s="4"/>
      <c r="C69" t="s">
        <v>18</v>
      </c>
      <c r="D69">
        <v>3135.96</v>
      </c>
      <c r="F69">
        <f t="shared" si="7"/>
        <v>0.00031888161838798966</v>
      </c>
      <c r="G69" s="2">
        <f t="shared" si="8"/>
        <v>15944.080919399483</v>
      </c>
      <c r="H69" s="3">
        <f t="shared" si="9"/>
        <v>15944</v>
      </c>
      <c r="I69">
        <f t="shared" si="10"/>
        <v>3135.9759157049671</v>
      </c>
      <c r="J69" s="1">
        <f t="shared" si="11"/>
        <v>-0.015915704967028432</v>
      </c>
      <c r="K69">
        <f t="shared" si="12"/>
        <v>99.999492477424241</v>
      </c>
      <c r="L69">
        <f t="shared" si="13"/>
        <v>0.0005075225757593671</v>
      </c>
    </row>
    <row r="70">
      <c r="A70">
        <v>69</v>
      </c>
      <c r="B70" s="4"/>
      <c r="C70" t="s">
        <v>19</v>
      </c>
      <c r="D70">
        <v>3322.4400000000001</v>
      </c>
      <c r="F70">
        <f t="shared" si="7"/>
        <v>0.00030098361445202924</v>
      </c>
      <c r="G70" s="2">
        <f t="shared" si="8"/>
        <v>15049.180722601463</v>
      </c>
      <c r="H70" s="3">
        <f t="shared" si="9"/>
        <v>15049</v>
      </c>
      <c r="I70">
        <f t="shared" si="10"/>
        <v>3322.4798989966112</v>
      </c>
      <c r="J70" s="1">
        <f t="shared" si="11"/>
        <v>-0.039898996611100301</v>
      </c>
      <c r="K70">
        <f t="shared" si="12"/>
        <v>99.998799105578698</v>
      </c>
      <c r="L70">
        <f t="shared" si="13"/>
        <v>0.0012008944213022232</v>
      </c>
    </row>
    <row r="71">
      <c r="A71">
        <v>70</v>
      </c>
      <c r="B71" s="4"/>
      <c r="C71" t="s">
        <v>20</v>
      </c>
      <c r="D71">
        <v>3520</v>
      </c>
      <c r="F71">
        <f t="shared" si="7"/>
        <v>0.00028409090909090908</v>
      </c>
      <c r="G71" s="2">
        <f t="shared" si="8"/>
        <v>14204.545454545454</v>
      </c>
      <c r="H71" s="3">
        <f t="shared" si="9"/>
        <v>14205</v>
      </c>
      <c r="I71">
        <f t="shared" si="10"/>
        <v>3519.8873636043645</v>
      </c>
      <c r="J71" s="1">
        <f t="shared" si="11"/>
        <v>0.11263639563549077</v>
      </c>
      <c r="K71">
        <f t="shared" si="12"/>
        <v>99.996800102396719</v>
      </c>
      <c r="L71">
        <f t="shared" si="13"/>
        <v>0.0031998976032809878</v>
      </c>
    </row>
    <row r="72">
      <c r="A72">
        <v>71</v>
      </c>
      <c r="B72" s="4"/>
      <c r="C72" t="s">
        <v>21</v>
      </c>
      <c r="D72">
        <v>3729.3099999999999</v>
      </c>
      <c r="F72">
        <f t="shared" si="7"/>
        <v>0.00026814611818272015</v>
      </c>
      <c r="G72" s="2">
        <f t="shared" si="8"/>
        <v>13407.305909136006</v>
      </c>
      <c r="H72" s="3">
        <f t="shared" si="9"/>
        <v>13407</v>
      </c>
      <c r="I72">
        <f t="shared" si="10"/>
        <v>3729.395092116059</v>
      </c>
      <c r="J72" s="1">
        <f t="shared" si="11"/>
        <v>-0.085092116059058753</v>
      </c>
      <c r="K72">
        <f t="shared" si="12"/>
        <v>99.99771828793908</v>
      </c>
      <c r="L72">
        <f t="shared" si="13"/>
        <v>0.0022817120609204267</v>
      </c>
    </row>
    <row r="73">
      <c r="A73">
        <v>72</v>
      </c>
      <c r="B73" s="4"/>
      <c r="C73" t="s">
        <v>22</v>
      </c>
      <c r="D73">
        <v>3951.0700000000002</v>
      </c>
      <c r="F73">
        <f t="shared" si="7"/>
        <v>0.00025309599678061893</v>
      </c>
      <c r="G73" s="2">
        <f t="shared" si="8"/>
        <v>12654.799839030946</v>
      </c>
      <c r="H73" s="3">
        <f t="shared" si="9"/>
        <v>12655</v>
      </c>
      <c r="I73">
        <f t="shared" si="10"/>
        <v>3951.0075069142626</v>
      </c>
      <c r="J73" s="1">
        <f t="shared" si="11"/>
        <v>0.062493085737514775</v>
      </c>
      <c r="K73">
        <f t="shared" si="12"/>
        <v>99.99841832501734</v>
      </c>
      <c r="L73">
        <f t="shared" si="13"/>
        <v>0.0015816749826598198</v>
      </c>
    </row>
    <row r="75">
      <c r="B75" t="s">
        <v>23</v>
      </c>
      <c r="C75">
        <v>50000000</v>
      </c>
      <c r="H75" t="s">
        <v>24</v>
      </c>
      <c r="L75">
        <f>MAX(L2:L73)</f>
        <v>0.0031998976032809878</v>
      </c>
      <c r="M75" t="s">
        <v>25</v>
      </c>
    </row>
    <row r="76">
      <c r="B76" t="s">
        <v>26</v>
      </c>
      <c r="C76">
        <f>1/(C75/C77)</f>
        <v>2e-08</v>
      </c>
    </row>
    <row r="77">
      <c r="B77" t="s">
        <v>27</v>
      </c>
      <c r="C77">
        <v>1</v>
      </c>
      <c r="H77">
        <f>H73/2</f>
        <v>6327.5</v>
      </c>
    </row>
    <row r="79">
      <c r="H79" t="s">
        <v>28</v>
      </c>
    </row>
    <row r="81" ht="14.25">
      <c r="E81">
        <f>(F72-F73)*1000000</f>
        <v>15.050121402101222</v>
      </c>
    </row>
  </sheetData>
  <mergeCells count="6">
    <mergeCell ref="B2:B13"/>
    <mergeCell ref="B14:B25"/>
    <mergeCell ref="B26:B37"/>
    <mergeCell ref="B38:B49"/>
    <mergeCell ref="B50:B61"/>
    <mergeCell ref="B62:B7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2025-05-08T13:30:21Z</dcterms:modified>
</cp:coreProperties>
</file>