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315" windowHeight="1165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5621"/>
</workbook>
</file>

<file path=xl/calcChain.xml><?xml version="1.0" encoding="utf-8"?>
<calcChain xmlns="http://schemas.openxmlformats.org/spreadsheetml/2006/main">
  <c r="M8" i="5" l="1"/>
  <c r="M7" i="5"/>
  <c r="E4" i="4"/>
  <c r="E5" i="4"/>
  <c r="E6" i="4"/>
  <c r="E7" i="4"/>
  <c r="E3" i="4"/>
  <c r="E6" i="3" l="1"/>
  <c r="E5" i="3"/>
  <c r="D17" i="2"/>
  <c r="E4" i="3"/>
  <c r="F18" i="2"/>
  <c r="F17" i="2"/>
  <c r="F16" i="2"/>
  <c r="D16" i="2"/>
  <c r="F15" i="2"/>
  <c r="F4" i="2"/>
  <c r="F5" i="2"/>
  <c r="F6" i="2"/>
  <c r="F7" i="2"/>
  <c r="F8" i="2"/>
  <c r="F9" i="2"/>
  <c r="F10" i="2"/>
  <c r="F11" i="2"/>
  <c r="F12" i="2"/>
  <c r="F13" i="2"/>
  <c r="F14" i="2"/>
  <c r="F3" i="2"/>
  <c r="E4" i="2"/>
  <c r="E5" i="2"/>
  <c r="E6" i="2"/>
  <c r="E7" i="2"/>
  <c r="E8" i="2"/>
  <c r="E9" i="2"/>
  <c r="E10" i="2"/>
  <c r="E11" i="2"/>
  <c r="E12" i="2"/>
  <c r="E13" i="2"/>
  <c r="E14" i="2"/>
  <c r="E3" i="2"/>
  <c r="D4" i="2"/>
  <c r="D5" i="2"/>
  <c r="D6" i="2"/>
  <c r="D7" i="2"/>
  <c r="D8" i="2"/>
  <c r="D9" i="2"/>
  <c r="D10" i="2"/>
  <c r="D11" i="2"/>
  <c r="D12" i="2"/>
  <c r="D13" i="2"/>
  <c r="D14" i="2"/>
  <c r="D3" i="2"/>
  <c r="E10" i="1"/>
  <c r="C11" i="1"/>
  <c r="C10" i="1"/>
  <c r="E8" i="1"/>
  <c r="E4" i="1"/>
  <c r="E5" i="1"/>
  <c r="E6" i="1"/>
  <c r="E7" i="1"/>
  <c r="E3" i="1"/>
  <c r="D4" i="1"/>
  <c r="D5" i="1"/>
  <c r="D6" i="1"/>
  <c r="D7" i="1"/>
  <c r="D3" i="1"/>
  <c r="C4" i="1"/>
  <c r="C5" i="1"/>
  <c r="C6" i="1"/>
  <c r="C7" i="1"/>
  <c r="C3" i="1"/>
</calcChain>
</file>

<file path=xl/sharedStrings.xml><?xml version="1.0" encoding="utf-8"?>
<sst xmlns="http://schemas.openxmlformats.org/spreadsheetml/2006/main" count="62" uniqueCount="54">
  <si>
    <t>강좌의학생수</t>
    <phoneticPr fontId="1" type="noConversion"/>
  </si>
  <si>
    <t>학생수의 평균</t>
    <phoneticPr fontId="1" type="noConversion"/>
  </si>
  <si>
    <t>편차(학생수-학생수의평균)</t>
    <phoneticPr fontId="1" type="noConversion"/>
  </si>
  <si>
    <t>편차의제곱</t>
    <phoneticPr fontId="1" type="noConversion"/>
  </si>
  <si>
    <t>수동계산분산</t>
    <phoneticPr fontId="1" type="noConversion"/>
  </si>
  <si>
    <t>합계</t>
    <phoneticPr fontId="1" type="noConversion"/>
  </si>
  <si>
    <t>자동계산분산</t>
    <phoneticPr fontId="1" type="noConversion"/>
  </si>
  <si>
    <t>표준편차</t>
    <phoneticPr fontId="1" type="noConversion"/>
  </si>
  <si>
    <t>직장인첫월급</t>
    <phoneticPr fontId="1" type="noConversion"/>
  </si>
  <si>
    <t>평균</t>
    <phoneticPr fontId="1" type="noConversion"/>
  </si>
  <si>
    <t>수동계산분산</t>
    <phoneticPr fontId="1" type="noConversion"/>
  </si>
  <si>
    <t>표준편차</t>
    <phoneticPr fontId="1" type="noConversion"/>
  </si>
  <si>
    <t>중앙값</t>
    <phoneticPr fontId="1" type="noConversion"/>
  </si>
  <si>
    <t>최빈수</t>
    <phoneticPr fontId="1" type="noConversion"/>
  </si>
  <si>
    <t>편차(첫월급-첫월급의평균)</t>
    <phoneticPr fontId="1" type="noConversion"/>
  </si>
  <si>
    <t>아래 데이터는 미국동부도시의 평균텐트비이다.</t>
    <phoneticPr fontId="1" type="noConversion"/>
  </si>
  <si>
    <t>보스턴</t>
    <phoneticPr fontId="1" type="noConversion"/>
  </si>
  <si>
    <t>애틀란다</t>
    <phoneticPr fontId="1" type="noConversion"/>
  </si>
  <si>
    <t>마이애미</t>
    <phoneticPr fontId="1" type="noConversion"/>
  </si>
  <si>
    <t>뉴욕</t>
    <phoneticPr fontId="1" type="noConversion"/>
  </si>
  <si>
    <t>올랜도</t>
    <phoneticPr fontId="1" type="noConversion"/>
  </si>
  <si>
    <t>워싱턴dc</t>
    <phoneticPr fontId="1" type="noConversion"/>
  </si>
  <si>
    <t>피츠버그</t>
    <phoneticPr fontId="1" type="noConversion"/>
  </si>
  <si>
    <t>a. 평균,표준편차,분산율 구하시오</t>
    <phoneticPr fontId="1" type="noConversion"/>
  </si>
  <si>
    <t xml:space="preserve">평균 </t>
    <phoneticPr fontId="1" type="noConversion"/>
  </si>
  <si>
    <t>분산</t>
    <phoneticPr fontId="1" type="noConversion"/>
  </si>
  <si>
    <t>서부</t>
    <phoneticPr fontId="1" type="noConversion"/>
  </si>
  <si>
    <t>동부</t>
    <phoneticPr fontId="1" type="noConversion"/>
  </si>
  <si>
    <t>b. 미국 서부 7대도시의 텐트비의 평균이 38 분산/표준편차가 12.3 , 3.5 일때 동부와 서부의 텐트비의 차이를 설명하시오.</t>
  </si>
  <si>
    <t>동부가 변동성이 크다.</t>
    <phoneticPr fontId="1" type="noConversion"/>
  </si>
  <si>
    <t>z-값</t>
    <phoneticPr fontId="1" type="noConversion"/>
  </si>
  <si>
    <t>강좌의학생수</t>
  </si>
  <si>
    <t>학생수의 평균</t>
  </si>
  <si>
    <t>편차(학생수-학생수의평균)</t>
  </si>
  <si>
    <t>z값(편차/표준편차)</t>
    <phoneticPr fontId="1" type="noConversion"/>
  </si>
  <si>
    <t xml:space="preserve">표준편차 </t>
    <phoneticPr fontId="1" type="noConversion"/>
  </si>
  <si>
    <t>44*0.25</t>
    <phoneticPr fontId="1" type="noConversion"/>
  </si>
  <si>
    <t>(= 11)</t>
    <phoneticPr fontId="1" type="noConversion"/>
  </si>
  <si>
    <t>평균보다 0.25배위에있다는뜻</t>
    <phoneticPr fontId="1" type="noConversion"/>
  </si>
  <si>
    <t>예)</t>
    <phoneticPr fontId="1" type="noConversion"/>
  </si>
  <si>
    <t>학생100명중의 중간고사 성적에 대해 생각해보자</t>
    <phoneticPr fontId="1" type="noConversion"/>
  </si>
  <si>
    <t>평균과 표준편차가 각각 70점, 5점 이라고 하자</t>
    <phoneticPr fontId="1" type="noConversion"/>
  </si>
  <si>
    <t>그러면 얼마나 많은 학생이 60점에서 80점사이에 존재하는가?</t>
    <phoneticPr fontId="1" type="noConversion"/>
  </si>
  <si>
    <t>얼마나 많은 학생이 52점에서 82점 사이에 존재하는가?</t>
    <phoneticPr fontId="1" type="noConversion"/>
  </si>
  <si>
    <t>80점은 표준편차의 2배 위에 있다.</t>
    <phoneticPr fontId="1" type="noConversion"/>
  </si>
  <si>
    <t>*** 채비세프의정리</t>
    <phoneticPr fontId="1" type="noConversion"/>
  </si>
  <si>
    <t xml:space="preserve">1보다 큰 z-값에 대해 평균과 +_ 표준편차 사이에 존재하는 자료의 비율은 적어도 </t>
    <phoneticPr fontId="1" type="noConversion"/>
  </si>
  <si>
    <t>Z값은?</t>
    <phoneticPr fontId="1" type="noConversion"/>
  </si>
  <si>
    <t>(60-70)/5</t>
    <phoneticPr fontId="1" type="noConversion"/>
  </si>
  <si>
    <t>z값이 2이다</t>
    <phoneticPr fontId="1" type="noConversion"/>
  </si>
  <si>
    <t>60점은 표준편차의 2배 아래차이가 난다. --&gt;z값이 -2이다</t>
    <phoneticPr fontId="1" type="noConversion"/>
  </si>
  <si>
    <t>(1-1/4)</t>
    <phoneticPr fontId="1" type="noConversion"/>
  </si>
  <si>
    <t>(1-1/4)</t>
    <phoneticPr fontId="1" type="noConversion"/>
  </si>
  <si>
    <r>
      <t>(1 - 1/Z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3"/>
        <charset val="129"/>
        <scheme val="minor"/>
      </rPr>
      <t>)이다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</si>
</sst>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vertAlign val="superscript"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workbookViewId="0">
      <selection activeCell="B2" sqref="B2:D7"/>
    </sheetView>
  </sheetViews>
  <sheetFormatPr defaultRowHeight="16.5" x14ac:dyDescent="0.3"/>
  <cols>
    <col min="2" max="2" width="13.375" customWidth="1"/>
    <col min="3" max="3" width="14.125" customWidth="1"/>
    <col min="4" max="4" width="24.625" customWidth="1"/>
    <col min="5" max="5" width="13.5" customWidth="1"/>
  </cols>
  <sheetData>
    <row r="2" spans="1:5" x14ac:dyDescent="0.3">
      <c r="B2" s="3" t="s">
        <v>0</v>
      </c>
      <c r="C2" s="3" t="s">
        <v>1</v>
      </c>
      <c r="D2" s="3" t="s">
        <v>2</v>
      </c>
      <c r="E2" s="3" t="s">
        <v>3</v>
      </c>
    </row>
    <row r="3" spans="1:5" x14ac:dyDescent="0.3">
      <c r="B3" s="2">
        <v>46</v>
      </c>
      <c r="C3" s="2">
        <f>AVERAGE($B$3:$B$7)</f>
        <v>44</v>
      </c>
      <c r="D3" s="2">
        <f>B3-C3</f>
        <v>2</v>
      </c>
      <c r="E3" s="2">
        <f>D3*D3</f>
        <v>4</v>
      </c>
    </row>
    <row r="4" spans="1:5" x14ac:dyDescent="0.3">
      <c r="B4" s="2">
        <v>54</v>
      </c>
      <c r="C4" s="2">
        <f t="shared" ref="C4:C7" si="0">AVERAGE($B$3:$B$7)</f>
        <v>44</v>
      </c>
      <c r="D4" s="2">
        <f t="shared" ref="D4:D7" si="1">B4-C4</f>
        <v>10</v>
      </c>
      <c r="E4" s="2">
        <f t="shared" ref="E4:E7" si="2">D4*D4</f>
        <v>100</v>
      </c>
    </row>
    <row r="5" spans="1:5" x14ac:dyDescent="0.3">
      <c r="B5" s="2">
        <v>42</v>
      </c>
      <c r="C5" s="2">
        <f t="shared" si="0"/>
        <v>44</v>
      </c>
      <c r="D5" s="2">
        <f t="shared" si="1"/>
        <v>-2</v>
      </c>
      <c r="E5" s="2">
        <f t="shared" si="2"/>
        <v>4</v>
      </c>
    </row>
    <row r="6" spans="1:5" x14ac:dyDescent="0.3">
      <c r="B6" s="2">
        <v>46</v>
      </c>
      <c r="C6" s="2">
        <f t="shared" si="0"/>
        <v>44</v>
      </c>
      <c r="D6" s="2">
        <f t="shared" si="1"/>
        <v>2</v>
      </c>
      <c r="E6" s="2">
        <f t="shared" si="2"/>
        <v>4</v>
      </c>
    </row>
    <row r="7" spans="1:5" x14ac:dyDescent="0.3">
      <c r="B7" s="2">
        <v>32</v>
      </c>
      <c r="C7" s="2">
        <f t="shared" si="0"/>
        <v>44</v>
      </c>
      <c r="D7" s="2">
        <f t="shared" si="1"/>
        <v>-12</v>
      </c>
      <c r="E7" s="2">
        <f t="shared" si="2"/>
        <v>144</v>
      </c>
    </row>
    <row r="8" spans="1:5" x14ac:dyDescent="0.3">
      <c r="A8" s="5"/>
      <c r="B8" s="6"/>
      <c r="C8" s="4"/>
      <c r="D8" s="3" t="s">
        <v>5</v>
      </c>
      <c r="E8" s="2">
        <f>SUM(E3:E7)</f>
        <v>256</v>
      </c>
    </row>
    <row r="10" spans="1:5" x14ac:dyDescent="0.3">
      <c r="B10" t="s">
        <v>4</v>
      </c>
      <c r="C10">
        <f>E8/(5-1)</f>
        <v>64</v>
      </c>
      <c r="D10" t="s">
        <v>7</v>
      </c>
      <c r="E10">
        <f>SQRT(C10)</f>
        <v>8</v>
      </c>
    </row>
    <row r="11" spans="1:5" x14ac:dyDescent="0.3">
      <c r="B11" t="s">
        <v>6</v>
      </c>
      <c r="C11">
        <f>VAR(B3:B7)</f>
        <v>64</v>
      </c>
    </row>
    <row r="14" spans="1:5" x14ac:dyDescent="0.3">
      <c r="B14" t="s">
        <v>30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D18" sqref="D18"/>
    </sheetView>
  </sheetViews>
  <sheetFormatPr defaultRowHeight="16.5" x14ac:dyDescent="0.3"/>
  <cols>
    <col min="3" max="3" width="12.25" customWidth="1"/>
    <col min="5" max="5" width="23" customWidth="1"/>
  </cols>
  <sheetData>
    <row r="2" spans="2:6" x14ac:dyDescent="0.3">
      <c r="C2" s="3" t="s">
        <v>8</v>
      </c>
      <c r="D2" s="3" t="s">
        <v>9</v>
      </c>
      <c r="E2" s="3" t="s">
        <v>14</v>
      </c>
      <c r="F2" s="3" t="s">
        <v>3</v>
      </c>
    </row>
    <row r="3" spans="2:6" x14ac:dyDescent="0.3">
      <c r="C3" s="2">
        <v>2850</v>
      </c>
      <c r="D3" s="2">
        <f>AVERAGE($C$3:$C$14)</f>
        <v>2940</v>
      </c>
      <c r="E3" s="2">
        <f>C3-D3</f>
        <v>-90</v>
      </c>
      <c r="F3" s="2">
        <f>E3*E3</f>
        <v>8100</v>
      </c>
    </row>
    <row r="4" spans="2:6" x14ac:dyDescent="0.3">
      <c r="C4" s="2">
        <v>2950</v>
      </c>
      <c r="D4" s="2">
        <f t="shared" ref="D4:D14" si="0">AVERAGE($C$3:$C$14)</f>
        <v>2940</v>
      </c>
      <c r="E4" s="2">
        <f t="shared" ref="E4:E14" si="1">C4-D4</f>
        <v>10</v>
      </c>
      <c r="F4" s="2">
        <f t="shared" ref="F4:F14" si="2">E4*E4</f>
        <v>100</v>
      </c>
    </row>
    <row r="5" spans="2:6" x14ac:dyDescent="0.3">
      <c r="C5" s="2">
        <v>3050</v>
      </c>
      <c r="D5" s="2">
        <f t="shared" si="0"/>
        <v>2940</v>
      </c>
      <c r="E5" s="2">
        <f t="shared" si="1"/>
        <v>110</v>
      </c>
      <c r="F5" s="2">
        <f t="shared" si="2"/>
        <v>12100</v>
      </c>
    </row>
    <row r="6" spans="2:6" x14ac:dyDescent="0.3">
      <c r="C6" s="2">
        <v>2880</v>
      </c>
      <c r="D6" s="2">
        <f t="shared" si="0"/>
        <v>2940</v>
      </c>
      <c r="E6" s="2">
        <f t="shared" si="1"/>
        <v>-60</v>
      </c>
      <c r="F6" s="2">
        <f t="shared" si="2"/>
        <v>3600</v>
      </c>
    </row>
    <row r="7" spans="2:6" x14ac:dyDescent="0.3">
      <c r="C7" s="2">
        <v>2755</v>
      </c>
      <c r="D7" s="2">
        <f t="shared" si="0"/>
        <v>2940</v>
      </c>
      <c r="E7" s="2">
        <f t="shared" si="1"/>
        <v>-185</v>
      </c>
      <c r="F7" s="2">
        <f t="shared" si="2"/>
        <v>34225</v>
      </c>
    </row>
    <row r="8" spans="2:6" x14ac:dyDescent="0.3">
      <c r="C8" s="2">
        <v>2710</v>
      </c>
      <c r="D8" s="2">
        <f t="shared" si="0"/>
        <v>2940</v>
      </c>
      <c r="E8" s="2">
        <f t="shared" si="1"/>
        <v>-230</v>
      </c>
      <c r="F8" s="2">
        <f t="shared" si="2"/>
        <v>52900</v>
      </c>
    </row>
    <row r="9" spans="2:6" x14ac:dyDescent="0.3">
      <c r="C9" s="2">
        <v>2890</v>
      </c>
      <c r="D9" s="2">
        <f t="shared" si="0"/>
        <v>2940</v>
      </c>
      <c r="E9" s="2">
        <f t="shared" si="1"/>
        <v>-50</v>
      </c>
      <c r="F9" s="2">
        <f t="shared" si="2"/>
        <v>2500</v>
      </c>
    </row>
    <row r="10" spans="2:6" x14ac:dyDescent="0.3">
      <c r="C10" s="2">
        <v>3130</v>
      </c>
      <c r="D10" s="2">
        <f t="shared" si="0"/>
        <v>2940</v>
      </c>
      <c r="E10" s="2">
        <f t="shared" si="1"/>
        <v>190</v>
      </c>
      <c r="F10" s="2">
        <f t="shared" si="2"/>
        <v>36100</v>
      </c>
    </row>
    <row r="11" spans="2:6" x14ac:dyDescent="0.3">
      <c r="C11" s="2">
        <v>2940</v>
      </c>
      <c r="D11" s="2">
        <f t="shared" si="0"/>
        <v>2940</v>
      </c>
      <c r="E11" s="2">
        <f t="shared" si="1"/>
        <v>0</v>
      </c>
      <c r="F11" s="2">
        <f t="shared" si="2"/>
        <v>0</v>
      </c>
    </row>
    <row r="12" spans="2:6" x14ac:dyDescent="0.3">
      <c r="C12" s="2">
        <v>3325</v>
      </c>
      <c r="D12" s="2">
        <f t="shared" si="0"/>
        <v>2940</v>
      </c>
      <c r="E12" s="2">
        <f t="shared" si="1"/>
        <v>385</v>
      </c>
      <c r="F12" s="2">
        <f t="shared" si="2"/>
        <v>148225</v>
      </c>
    </row>
    <row r="13" spans="2:6" x14ac:dyDescent="0.3">
      <c r="C13" s="2">
        <v>2920</v>
      </c>
      <c r="D13" s="2">
        <f t="shared" si="0"/>
        <v>2940</v>
      </c>
      <c r="E13" s="2">
        <f t="shared" si="1"/>
        <v>-20</v>
      </c>
      <c r="F13" s="2">
        <f t="shared" si="2"/>
        <v>400</v>
      </c>
    </row>
    <row r="14" spans="2:6" x14ac:dyDescent="0.3">
      <c r="C14" s="2">
        <v>2880</v>
      </c>
      <c r="D14" s="2">
        <f t="shared" si="0"/>
        <v>2940</v>
      </c>
      <c r="E14" s="2">
        <f t="shared" si="1"/>
        <v>-60</v>
      </c>
      <c r="F14" s="2">
        <f t="shared" si="2"/>
        <v>3600</v>
      </c>
    </row>
    <row r="15" spans="2:6" x14ac:dyDescent="0.3">
      <c r="B15" s="5"/>
      <c r="C15" s="6"/>
      <c r="D15" s="4"/>
      <c r="E15" s="3" t="s">
        <v>5</v>
      </c>
      <c r="F15" s="2">
        <f>SUM(F3:F14)</f>
        <v>301850</v>
      </c>
    </row>
    <row r="16" spans="2:6" x14ac:dyDescent="0.3">
      <c r="C16" s="1" t="s">
        <v>10</v>
      </c>
      <c r="D16" s="1">
        <f>F15/(12-1)</f>
        <v>27440.909090909092</v>
      </c>
      <c r="E16" s="1" t="s">
        <v>11</v>
      </c>
      <c r="F16" s="1">
        <f>SQRT(D16)</f>
        <v>165.65297791138283</v>
      </c>
    </row>
    <row r="17" spans="3:6" x14ac:dyDescent="0.3">
      <c r="C17" s="1" t="s">
        <v>6</v>
      </c>
      <c r="D17" s="1">
        <f>VAR(C3:C14)</f>
        <v>27440.909090909092</v>
      </c>
      <c r="E17" s="1" t="s">
        <v>12</v>
      </c>
      <c r="F17" s="1">
        <f>MEDIAN(C3:C14)</f>
        <v>2905</v>
      </c>
    </row>
    <row r="18" spans="3:6" x14ac:dyDescent="0.3">
      <c r="C18" s="1"/>
      <c r="D18" s="1"/>
      <c r="E18" s="1" t="s">
        <v>13</v>
      </c>
      <c r="F18" s="1">
        <f>MODE(C3:C14)</f>
        <v>2880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K18" sqref="K18"/>
    </sheetView>
  </sheetViews>
  <sheetFormatPr defaultRowHeight="16.5" x14ac:dyDescent="0.3"/>
  <sheetData>
    <row r="1" spans="1:8" x14ac:dyDescent="0.3">
      <c r="A1" s="9" t="s">
        <v>15</v>
      </c>
      <c r="B1" s="9"/>
      <c r="C1" s="9"/>
      <c r="D1" s="9"/>
      <c r="E1" s="9"/>
    </row>
    <row r="3" spans="1:8" x14ac:dyDescent="0.3">
      <c r="A3" s="8" t="s">
        <v>16</v>
      </c>
      <c r="B3" s="8">
        <v>43</v>
      </c>
      <c r="D3" t="s">
        <v>23</v>
      </c>
    </row>
    <row r="4" spans="1:8" x14ac:dyDescent="0.3">
      <c r="A4" s="8" t="s">
        <v>17</v>
      </c>
      <c r="B4" s="8">
        <v>35</v>
      </c>
      <c r="D4" s="7" t="s">
        <v>24</v>
      </c>
      <c r="E4" s="8">
        <f>AVERAGE(B3:B9)</f>
        <v>38</v>
      </c>
    </row>
    <row r="5" spans="1:8" x14ac:dyDescent="0.3">
      <c r="A5" s="8" t="s">
        <v>18</v>
      </c>
      <c r="B5" s="8">
        <v>34</v>
      </c>
      <c r="D5" s="7" t="s">
        <v>25</v>
      </c>
      <c r="E5" s="8">
        <f>VAR(B3:B9)</f>
        <v>97</v>
      </c>
    </row>
    <row r="6" spans="1:8" x14ac:dyDescent="0.3">
      <c r="A6" s="8" t="s">
        <v>19</v>
      </c>
      <c r="B6" s="8">
        <v>58</v>
      </c>
      <c r="D6" s="7" t="s">
        <v>7</v>
      </c>
      <c r="E6" s="8">
        <f>SQRT(E5)</f>
        <v>9.8488578017961039</v>
      </c>
    </row>
    <row r="7" spans="1:8" x14ac:dyDescent="0.3">
      <c r="A7" s="8" t="s">
        <v>20</v>
      </c>
      <c r="B7" s="8">
        <v>30</v>
      </c>
    </row>
    <row r="8" spans="1:8" x14ac:dyDescent="0.3">
      <c r="A8" s="8" t="s">
        <v>22</v>
      </c>
      <c r="B8" s="8">
        <v>30</v>
      </c>
      <c r="D8" t="s">
        <v>28</v>
      </c>
    </row>
    <row r="9" spans="1:8" x14ac:dyDescent="0.3">
      <c r="A9" s="8" t="s">
        <v>21</v>
      </c>
      <c r="B9" s="8">
        <v>36</v>
      </c>
      <c r="D9" s="7"/>
      <c r="E9" s="7" t="s">
        <v>26</v>
      </c>
      <c r="F9" s="7" t="s">
        <v>27</v>
      </c>
    </row>
    <row r="10" spans="1:8" x14ac:dyDescent="0.3">
      <c r="D10" s="7" t="s">
        <v>9</v>
      </c>
      <c r="E10" s="8">
        <v>38</v>
      </c>
      <c r="F10" s="8">
        <v>38</v>
      </c>
      <c r="H10" t="s">
        <v>29</v>
      </c>
    </row>
    <row r="11" spans="1:8" x14ac:dyDescent="0.3">
      <c r="D11" s="7" t="s">
        <v>25</v>
      </c>
      <c r="E11" s="8">
        <v>12.3</v>
      </c>
      <c r="F11" s="8">
        <v>97</v>
      </c>
    </row>
    <row r="12" spans="1:8" x14ac:dyDescent="0.3">
      <c r="D12" s="7" t="s">
        <v>7</v>
      </c>
      <c r="E12" s="8">
        <v>3.5</v>
      </c>
      <c r="F12" s="8">
        <v>9.8488578017961039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"/>
  <sheetViews>
    <sheetView workbookViewId="0">
      <selection activeCell="I6" sqref="I6"/>
    </sheetView>
  </sheetViews>
  <sheetFormatPr defaultRowHeight="16.5" x14ac:dyDescent="0.3"/>
  <cols>
    <col min="2" max="2" width="13" bestFit="1" customWidth="1"/>
    <col min="3" max="3" width="13.75" bestFit="1" customWidth="1"/>
    <col min="4" max="4" width="25.625" bestFit="1" customWidth="1"/>
    <col min="5" max="5" width="22.25" customWidth="1"/>
  </cols>
  <sheetData>
    <row r="2" spans="2:8" x14ac:dyDescent="0.3">
      <c r="B2" s="7" t="s">
        <v>31</v>
      </c>
      <c r="C2" s="7" t="s">
        <v>32</v>
      </c>
      <c r="D2" s="7" t="s">
        <v>33</v>
      </c>
      <c r="E2" s="7" t="s">
        <v>34</v>
      </c>
    </row>
    <row r="3" spans="2:8" x14ac:dyDescent="0.3">
      <c r="B3" s="8">
        <v>46</v>
      </c>
      <c r="C3" s="8">
        <v>44</v>
      </c>
      <c r="D3" s="8">
        <v>2</v>
      </c>
      <c r="E3" s="8">
        <f>D3/8</f>
        <v>0.25</v>
      </c>
      <c r="F3" t="s">
        <v>36</v>
      </c>
      <c r="G3" t="s">
        <v>37</v>
      </c>
      <c r="H3" t="s">
        <v>38</v>
      </c>
    </row>
    <row r="4" spans="2:8" x14ac:dyDescent="0.3">
      <c r="B4" s="8">
        <v>54</v>
      </c>
      <c r="C4" s="8">
        <v>44</v>
      </c>
      <c r="D4" s="8">
        <v>10</v>
      </c>
      <c r="E4" s="8">
        <f t="shared" ref="E4:E7" si="0">D4/8</f>
        <v>1.25</v>
      </c>
    </row>
    <row r="5" spans="2:8" x14ac:dyDescent="0.3">
      <c r="B5" s="8">
        <v>42</v>
      </c>
      <c r="C5" s="8">
        <v>44</v>
      </c>
      <c r="D5" s="8">
        <v>-2</v>
      </c>
      <c r="E5" s="8">
        <f t="shared" si="0"/>
        <v>-0.25</v>
      </c>
    </row>
    <row r="6" spans="2:8" x14ac:dyDescent="0.3">
      <c r="B6" s="8">
        <v>46</v>
      </c>
      <c r="C6" s="8">
        <v>44</v>
      </c>
      <c r="D6" s="8">
        <v>2</v>
      </c>
      <c r="E6" s="8">
        <f t="shared" si="0"/>
        <v>0.25</v>
      </c>
    </row>
    <row r="7" spans="2:8" x14ac:dyDescent="0.3">
      <c r="B7" s="8">
        <v>32</v>
      </c>
      <c r="C7" s="8">
        <v>44</v>
      </c>
      <c r="D7" s="8">
        <v>-12</v>
      </c>
      <c r="E7" s="8">
        <f t="shared" si="0"/>
        <v>-1.5</v>
      </c>
    </row>
    <row r="9" spans="2:8" x14ac:dyDescent="0.3">
      <c r="B9" s="7" t="s">
        <v>35</v>
      </c>
      <c r="C9" s="8">
        <v>8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2"/>
  <sheetViews>
    <sheetView tabSelected="1" workbookViewId="0">
      <selection activeCell="C18" sqref="C18"/>
    </sheetView>
  </sheetViews>
  <sheetFormatPr defaultRowHeight="16.5" x14ac:dyDescent="0.3"/>
  <sheetData>
    <row r="2" spans="2:13" x14ac:dyDescent="0.3">
      <c r="B2" t="s">
        <v>39</v>
      </c>
      <c r="C2" t="s">
        <v>40</v>
      </c>
    </row>
    <row r="3" spans="2:13" x14ac:dyDescent="0.3">
      <c r="C3" t="s">
        <v>41</v>
      </c>
    </row>
    <row r="4" spans="2:13" x14ac:dyDescent="0.3">
      <c r="C4" t="s">
        <v>42</v>
      </c>
    </row>
    <row r="5" spans="2:13" x14ac:dyDescent="0.3">
      <c r="C5" t="s">
        <v>43</v>
      </c>
    </row>
    <row r="7" spans="2:13" x14ac:dyDescent="0.3">
      <c r="C7" t="s">
        <v>50</v>
      </c>
      <c r="I7" t="s">
        <v>47</v>
      </c>
      <c r="J7" t="s">
        <v>48</v>
      </c>
      <c r="L7" t="s">
        <v>52</v>
      </c>
      <c r="M7">
        <f>(1-1/4)</f>
        <v>0.75</v>
      </c>
    </row>
    <row r="8" spans="2:13" x14ac:dyDescent="0.3">
      <c r="C8" t="s">
        <v>44</v>
      </c>
      <c r="I8" t="s">
        <v>47</v>
      </c>
      <c r="J8" t="s">
        <v>49</v>
      </c>
      <c r="L8" t="s">
        <v>51</v>
      </c>
      <c r="M8">
        <f>(1-1/4)</f>
        <v>0.75</v>
      </c>
    </row>
    <row r="10" spans="2:13" x14ac:dyDescent="0.3">
      <c r="C10" t="s">
        <v>45</v>
      </c>
    </row>
    <row r="11" spans="2:13" x14ac:dyDescent="0.3">
      <c r="C11" t="s">
        <v>46</v>
      </c>
    </row>
    <row r="12" spans="2:13" x14ac:dyDescent="0.3">
      <c r="C12" t="s">
        <v>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2015-12-01T05:31:56Z</dcterms:created>
  <dcterms:modified xsi:type="dcterms:W3CDTF">2015-12-01T07:06:15Z</dcterms:modified>
</cp:coreProperties>
</file>