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dwin/Elektronik/rotating_sphere/rotating_sphere_electronics/RS128c/"/>
    </mc:Choice>
  </mc:AlternateContent>
  <xr:revisionPtr revIDLastSave="0" documentId="13_ncr:1_{99E79731-094B-B44A-815D-50B1FEBD3731}" xr6:coauthVersionLast="47" xr6:coauthVersionMax="47" xr10:uidLastSave="{00000000-0000-0000-0000-000000000000}"/>
  <bookViews>
    <workbookView xWindow="280" yWindow="680" windowWidth="28240" windowHeight="16980" xr2:uid="{50B75AF8-015A-FB4B-97E7-4F54D406D59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2" i="1" l="1"/>
  <c r="N142" i="1" s="1"/>
  <c r="H142" i="1"/>
  <c r="G142" i="1"/>
  <c r="F142" i="1"/>
  <c r="I142" i="1" l="1"/>
  <c r="K142" i="1" s="1"/>
  <c r="M142" i="1"/>
  <c r="L142" i="1"/>
  <c r="N127" i="1"/>
  <c r="N119" i="1"/>
  <c r="N111" i="1"/>
  <c r="N103" i="1"/>
  <c r="N95" i="1"/>
  <c r="N87" i="1"/>
  <c r="N83" i="1"/>
  <c r="N79" i="1"/>
  <c r="N71" i="1"/>
  <c r="N63" i="1"/>
  <c r="N55" i="1"/>
  <c r="N47" i="1"/>
  <c r="N39" i="1"/>
  <c r="N31" i="1"/>
  <c r="N23" i="1"/>
  <c r="N15" i="1"/>
  <c r="N7" i="1"/>
  <c r="B134" i="1"/>
  <c r="B133" i="1"/>
  <c r="B132" i="1"/>
  <c r="B131" i="1"/>
  <c r="J131" i="1" s="1"/>
  <c r="K131" i="1" s="1"/>
  <c r="B130" i="1"/>
  <c r="C130" i="1" s="1"/>
  <c r="B129" i="1"/>
  <c r="C129" i="1" s="1"/>
  <c r="B128" i="1"/>
  <c r="C128" i="1" s="1"/>
  <c r="D128" i="1" s="1"/>
  <c r="G128" i="1" s="1"/>
  <c r="B127" i="1"/>
  <c r="B126" i="1"/>
  <c r="B125" i="1"/>
  <c r="C125" i="1" s="1"/>
  <c r="B124" i="1"/>
  <c r="C124" i="1" s="1"/>
  <c r="D124" i="1" s="1"/>
  <c r="G124" i="1" s="1"/>
  <c r="B123" i="1"/>
  <c r="C123" i="1" s="1"/>
  <c r="B122" i="1"/>
  <c r="C122" i="1" s="1"/>
  <c r="B121" i="1"/>
  <c r="C121" i="1" s="1"/>
  <c r="B120" i="1"/>
  <c r="C120" i="1" s="1"/>
  <c r="D120" i="1" s="1"/>
  <c r="G120" i="1" s="1"/>
  <c r="B119" i="1"/>
  <c r="C119" i="1" s="1"/>
  <c r="F119" i="1" s="1"/>
  <c r="B118" i="1"/>
  <c r="B117" i="1"/>
  <c r="B116" i="1"/>
  <c r="C116" i="1" s="1"/>
  <c r="B115" i="1"/>
  <c r="C115" i="1" s="1"/>
  <c r="F115" i="1" s="1"/>
  <c r="B114" i="1"/>
  <c r="C114" i="1" s="1"/>
  <c r="B113" i="1"/>
  <c r="C113" i="1" s="1"/>
  <c r="B112" i="1"/>
  <c r="C112" i="1" s="1"/>
  <c r="B111" i="1"/>
  <c r="C111" i="1" s="1"/>
  <c r="F111" i="1" s="1"/>
  <c r="B110" i="1"/>
  <c r="B109" i="1"/>
  <c r="B108" i="1"/>
  <c r="B107" i="1"/>
  <c r="C107" i="1" s="1"/>
  <c r="F107" i="1" s="1"/>
  <c r="B106" i="1"/>
  <c r="C106" i="1" s="1"/>
  <c r="B105" i="1"/>
  <c r="B104" i="1"/>
  <c r="C104" i="1" s="1"/>
  <c r="D104" i="1" s="1"/>
  <c r="G104" i="1" s="1"/>
  <c r="B103" i="1"/>
  <c r="C103" i="1" s="1"/>
  <c r="F103" i="1" s="1"/>
  <c r="B102" i="1"/>
  <c r="B101" i="1"/>
  <c r="B100" i="1"/>
  <c r="B99" i="1"/>
  <c r="C99" i="1" s="1"/>
  <c r="F99" i="1" s="1"/>
  <c r="B98" i="1"/>
  <c r="C98" i="1" s="1"/>
  <c r="B97" i="1"/>
  <c r="C97" i="1" s="1"/>
  <c r="B96" i="1"/>
  <c r="C96" i="1" s="1"/>
  <c r="D96" i="1" s="1"/>
  <c r="G96" i="1" s="1"/>
  <c r="B95" i="1"/>
  <c r="C95" i="1" s="1"/>
  <c r="F95" i="1" s="1"/>
  <c r="B94" i="1"/>
  <c r="B93" i="1"/>
  <c r="C93" i="1" s="1"/>
  <c r="B92" i="1"/>
  <c r="C92" i="1" s="1"/>
  <c r="B91" i="1"/>
  <c r="C91" i="1" s="1"/>
  <c r="B90" i="1"/>
  <c r="B89" i="1"/>
  <c r="C89" i="1" s="1"/>
  <c r="B88" i="1"/>
  <c r="C88" i="1" s="1"/>
  <c r="F88" i="1" s="1"/>
  <c r="B87" i="1"/>
  <c r="C87" i="1" s="1"/>
  <c r="F87" i="1" s="1"/>
  <c r="B86" i="1"/>
  <c r="C86" i="1" s="1"/>
  <c r="B85" i="1"/>
  <c r="B84" i="1"/>
  <c r="C84" i="1" s="1"/>
  <c r="B83" i="1"/>
  <c r="B82" i="1"/>
  <c r="C82" i="1" s="1"/>
  <c r="B81" i="1"/>
  <c r="B80" i="1"/>
  <c r="C80" i="1" s="1"/>
  <c r="B79" i="1"/>
  <c r="C79" i="1" s="1"/>
  <c r="F79" i="1" s="1"/>
  <c r="B78" i="1"/>
  <c r="B77" i="1"/>
  <c r="B76" i="1"/>
  <c r="C76" i="1" s="1"/>
  <c r="B75" i="1"/>
  <c r="C75" i="1" s="1"/>
  <c r="B74" i="1"/>
  <c r="C74" i="1" s="1"/>
  <c r="B73" i="1"/>
  <c r="B72" i="1"/>
  <c r="B71" i="1"/>
  <c r="J67" i="1"/>
  <c r="K67" i="1" s="1"/>
  <c r="J59" i="1"/>
  <c r="K59" i="1" s="1"/>
  <c r="K51" i="1"/>
  <c r="N51" i="1" s="1"/>
  <c r="J51" i="1"/>
  <c r="K43" i="1"/>
  <c r="N43" i="1" s="1"/>
  <c r="J43" i="1"/>
  <c r="J35" i="1"/>
  <c r="K35" i="1" s="1"/>
  <c r="J27" i="1"/>
  <c r="K27" i="1" s="1"/>
  <c r="J31" i="1"/>
  <c r="K31" i="1" s="1"/>
  <c r="J19" i="1"/>
  <c r="K19" i="1" s="1"/>
  <c r="N11" i="1"/>
  <c r="M11" i="1"/>
  <c r="L11" i="1"/>
  <c r="K11" i="1"/>
  <c r="J11" i="1"/>
  <c r="J63" i="1"/>
  <c r="K63" i="1" s="1"/>
  <c r="J55" i="1"/>
  <c r="K55" i="1" s="1"/>
  <c r="J47" i="1"/>
  <c r="K47" i="1" s="1"/>
  <c r="J39" i="1"/>
  <c r="K39" i="1" s="1"/>
  <c r="J23" i="1"/>
  <c r="K23" i="1" s="1"/>
  <c r="J15" i="1"/>
  <c r="K15" i="1" s="1"/>
  <c r="M7" i="1"/>
  <c r="L7" i="1"/>
  <c r="K7" i="1"/>
  <c r="J7" i="1"/>
  <c r="C73" i="1"/>
  <c r="C77" i="1"/>
  <c r="C78" i="1"/>
  <c r="C85" i="1"/>
  <c r="C94" i="1"/>
  <c r="C100" i="1"/>
  <c r="D100" i="1" s="1"/>
  <c r="G100" i="1" s="1"/>
  <c r="F100" i="1"/>
  <c r="C101" i="1"/>
  <c r="C102" i="1"/>
  <c r="C105" i="1"/>
  <c r="C108" i="1"/>
  <c r="D108" i="1" s="1"/>
  <c r="G108" i="1" s="1"/>
  <c r="C109" i="1"/>
  <c r="C110" i="1"/>
  <c r="C117" i="1"/>
  <c r="C118" i="1"/>
  <c r="C126" i="1"/>
  <c r="C127" i="1"/>
  <c r="F127" i="1" s="1"/>
  <c r="C132" i="1"/>
  <c r="D132" i="1" s="1"/>
  <c r="G132" i="1" s="1"/>
  <c r="C133" i="1"/>
  <c r="C134" i="1"/>
  <c r="C72" i="1"/>
  <c r="C71" i="1"/>
  <c r="C17" i="1"/>
  <c r="E17" i="1" s="1"/>
  <c r="C18" i="1"/>
  <c r="D18" i="1" s="1"/>
  <c r="G18" i="1" s="1"/>
  <c r="C25" i="1"/>
  <c r="E25" i="1" s="1"/>
  <c r="C26" i="1"/>
  <c r="D26" i="1" s="1"/>
  <c r="G26" i="1" s="1"/>
  <c r="C35" i="1"/>
  <c r="E35" i="1" s="1"/>
  <c r="C57" i="1"/>
  <c r="E57" i="1" s="1"/>
  <c r="C66" i="1"/>
  <c r="C67" i="1"/>
  <c r="E67" i="1" s="1"/>
  <c r="C68" i="1"/>
  <c r="E68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D13" i="1" s="1"/>
  <c r="G13" i="1" s="1"/>
  <c r="B14" i="1"/>
  <c r="C14" i="1" s="1"/>
  <c r="B15" i="1"/>
  <c r="C15" i="1" s="1"/>
  <c r="B16" i="1"/>
  <c r="C16" i="1" s="1"/>
  <c r="B17" i="1"/>
  <c r="B18" i="1"/>
  <c r="B19" i="1"/>
  <c r="C19" i="1" s="1"/>
  <c r="B20" i="1"/>
  <c r="C20" i="1" s="1"/>
  <c r="B21" i="1"/>
  <c r="C21" i="1" s="1"/>
  <c r="F21" i="1" s="1"/>
  <c r="B22" i="1"/>
  <c r="C22" i="1" s="1"/>
  <c r="D22" i="1" s="1"/>
  <c r="G22" i="1" s="1"/>
  <c r="B23" i="1"/>
  <c r="C23" i="1" s="1"/>
  <c r="B24" i="1"/>
  <c r="C24" i="1" s="1"/>
  <c r="B25" i="1"/>
  <c r="B26" i="1"/>
  <c r="B27" i="1"/>
  <c r="C27" i="1" s="1"/>
  <c r="E27" i="1" s="1"/>
  <c r="B28" i="1"/>
  <c r="C28" i="1" s="1"/>
  <c r="F28" i="1" s="1"/>
  <c r="B29" i="1"/>
  <c r="C29" i="1" s="1"/>
  <c r="E29" i="1" s="1"/>
  <c r="B30" i="1"/>
  <c r="C30" i="1" s="1"/>
  <c r="D30" i="1" s="1"/>
  <c r="G30" i="1" s="1"/>
  <c r="B31" i="1"/>
  <c r="C31" i="1" s="1"/>
  <c r="B32" i="1"/>
  <c r="C32" i="1" s="1"/>
  <c r="B33" i="1"/>
  <c r="C33" i="1" s="1"/>
  <c r="B34" i="1"/>
  <c r="C34" i="1" s="1"/>
  <c r="B35" i="1"/>
  <c r="B36" i="1"/>
  <c r="C36" i="1" s="1"/>
  <c r="E36" i="1" s="1"/>
  <c r="B37" i="1"/>
  <c r="C37" i="1" s="1"/>
  <c r="E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E45" i="1" s="1"/>
  <c r="B46" i="1"/>
  <c r="C46" i="1" s="1"/>
  <c r="D46" i="1" s="1"/>
  <c r="G46" i="1" s="1"/>
  <c r="B47" i="1"/>
  <c r="C47" i="1" s="1"/>
  <c r="B48" i="1"/>
  <c r="C48" i="1" s="1"/>
  <c r="B49" i="1"/>
  <c r="C49" i="1" s="1"/>
  <c r="D49" i="1" s="1"/>
  <c r="G49" i="1" s="1"/>
  <c r="B50" i="1"/>
  <c r="C50" i="1" s="1"/>
  <c r="D50" i="1" s="1"/>
  <c r="G50" i="1" s="1"/>
  <c r="B51" i="1"/>
  <c r="C51" i="1" s="1"/>
  <c r="B52" i="1"/>
  <c r="C52" i="1" s="1"/>
  <c r="B53" i="1"/>
  <c r="C53" i="1" s="1"/>
  <c r="D53" i="1" s="1"/>
  <c r="G53" i="1" s="1"/>
  <c r="B54" i="1"/>
  <c r="C54" i="1" s="1"/>
  <c r="B55" i="1"/>
  <c r="C55" i="1" s="1"/>
  <c r="B56" i="1"/>
  <c r="C56" i="1" s="1"/>
  <c r="B57" i="1"/>
  <c r="B58" i="1"/>
  <c r="C58" i="1" s="1"/>
  <c r="D58" i="1" s="1"/>
  <c r="G58" i="1" s="1"/>
  <c r="B59" i="1"/>
  <c r="C59" i="1" s="1"/>
  <c r="E59" i="1" s="1"/>
  <c r="B60" i="1"/>
  <c r="C60" i="1" s="1"/>
  <c r="F60" i="1" s="1"/>
  <c r="B61" i="1"/>
  <c r="C61" i="1" s="1"/>
  <c r="E61" i="1" s="1"/>
  <c r="B62" i="1"/>
  <c r="C62" i="1" s="1"/>
  <c r="D62" i="1" s="1"/>
  <c r="G62" i="1" s="1"/>
  <c r="B63" i="1"/>
  <c r="C63" i="1" s="1"/>
  <c r="B64" i="1"/>
  <c r="C64" i="1" s="1"/>
  <c r="B65" i="1"/>
  <c r="C65" i="1" s="1"/>
  <c r="B66" i="1"/>
  <c r="B67" i="1"/>
  <c r="B68" i="1"/>
  <c r="B69" i="1"/>
  <c r="C69" i="1" s="1"/>
  <c r="E69" i="1" s="1"/>
  <c r="B70" i="1"/>
  <c r="C70" i="1" s="1"/>
  <c r="B2" i="1"/>
  <c r="C131" i="1" l="1"/>
  <c r="J127" i="1"/>
  <c r="K127" i="1" s="1"/>
  <c r="F123" i="1"/>
  <c r="D123" i="1"/>
  <c r="G123" i="1" s="1"/>
  <c r="J123" i="1"/>
  <c r="K123" i="1" s="1"/>
  <c r="E116" i="1"/>
  <c r="D116" i="1"/>
  <c r="G116" i="1" s="1"/>
  <c r="J115" i="1"/>
  <c r="K115" i="1" s="1"/>
  <c r="E112" i="1"/>
  <c r="D112" i="1"/>
  <c r="G112" i="1" s="1"/>
  <c r="J107" i="1"/>
  <c r="K107" i="1" s="1"/>
  <c r="J103" i="1"/>
  <c r="K103" i="1" s="1"/>
  <c r="E100" i="1"/>
  <c r="J95" i="1"/>
  <c r="K95" i="1" s="1"/>
  <c r="J91" i="1"/>
  <c r="K91" i="1" s="1"/>
  <c r="N91" i="1" s="1"/>
  <c r="J87" i="1"/>
  <c r="K87" i="1" s="1"/>
  <c r="F84" i="1"/>
  <c r="E84" i="1"/>
  <c r="J83" i="1"/>
  <c r="K83" i="1" s="1"/>
  <c r="C83" i="1"/>
  <c r="F83" i="1" s="1"/>
  <c r="J75" i="1"/>
  <c r="K75" i="1" s="1"/>
  <c r="F132" i="1"/>
  <c r="E132" i="1"/>
  <c r="F128" i="1"/>
  <c r="E128" i="1"/>
  <c r="D127" i="1"/>
  <c r="G127" i="1" s="1"/>
  <c r="F124" i="1"/>
  <c r="E124" i="1"/>
  <c r="J119" i="1"/>
  <c r="K119" i="1" s="1"/>
  <c r="M119" i="1" s="1"/>
  <c r="F120" i="1"/>
  <c r="E120" i="1"/>
  <c r="D119" i="1"/>
  <c r="G119" i="1" s="1"/>
  <c r="F116" i="1"/>
  <c r="D115" i="1"/>
  <c r="G115" i="1" s="1"/>
  <c r="J111" i="1"/>
  <c r="K111" i="1" s="1"/>
  <c r="M111" i="1" s="1"/>
  <c r="F112" i="1"/>
  <c r="D111" i="1"/>
  <c r="G111" i="1" s="1"/>
  <c r="F108" i="1"/>
  <c r="E108" i="1"/>
  <c r="D107" i="1"/>
  <c r="G107" i="1" s="1"/>
  <c r="F104" i="1"/>
  <c r="E104" i="1"/>
  <c r="D103" i="1"/>
  <c r="G103" i="1" s="1"/>
  <c r="J99" i="1"/>
  <c r="K99" i="1" s="1"/>
  <c r="L99" i="1" s="1"/>
  <c r="D99" i="1"/>
  <c r="G99" i="1" s="1"/>
  <c r="F96" i="1"/>
  <c r="E96" i="1"/>
  <c r="D95" i="1"/>
  <c r="G95" i="1" s="1"/>
  <c r="F92" i="1"/>
  <c r="E92" i="1"/>
  <c r="D92" i="1"/>
  <c r="G92" i="1" s="1"/>
  <c r="F91" i="1"/>
  <c r="D91" i="1"/>
  <c r="G91" i="1" s="1"/>
  <c r="C90" i="1"/>
  <c r="F90" i="1" s="1"/>
  <c r="E88" i="1"/>
  <c r="D88" i="1"/>
  <c r="G88" i="1" s="1"/>
  <c r="D87" i="1"/>
  <c r="G87" i="1" s="1"/>
  <c r="D84" i="1"/>
  <c r="G84" i="1" s="1"/>
  <c r="D83" i="1"/>
  <c r="G83" i="1" s="1"/>
  <c r="J79" i="1"/>
  <c r="K79" i="1" s="1"/>
  <c r="C81" i="1"/>
  <c r="D80" i="1"/>
  <c r="G80" i="1" s="1"/>
  <c r="E80" i="1"/>
  <c r="F80" i="1"/>
  <c r="D79" i="1"/>
  <c r="G79" i="1" s="1"/>
  <c r="E76" i="1"/>
  <c r="F76" i="1"/>
  <c r="D76" i="1"/>
  <c r="G76" i="1" s="1"/>
  <c r="F75" i="1"/>
  <c r="D75" i="1"/>
  <c r="G75" i="1" s="1"/>
  <c r="J71" i="1"/>
  <c r="K71" i="1" s="1"/>
  <c r="N131" i="1"/>
  <c r="M131" i="1"/>
  <c r="L131" i="1"/>
  <c r="N123" i="1"/>
  <c r="M123" i="1"/>
  <c r="L123" i="1"/>
  <c r="N115" i="1"/>
  <c r="M115" i="1"/>
  <c r="L115" i="1"/>
  <c r="N107" i="1"/>
  <c r="M107" i="1"/>
  <c r="L107" i="1"/>
  <c r="L91" i="1"/>
  <c r="M91" i="1"/>
  <c r="M83" i="1"/>
  <c r="L83" i="1"/>
  <c r="N75" i="1"/>
  <c r="M75" i="1"/>
  <c r="L75" i="1"/>
  <c r="N67" i="1"/>
  <c r="M67" i="1"/>
  <c r="L67" i="1"/>
  <c r="N59" i="1"/>
  <c r="L59" i="1"/>
  <c r="M59" i="1"/>
  <c r="L51" i="1"/>
  <c r="M51" i="1"/>
  <c r="M43" i="1"/>
  <c r="L43" i="1"/>
  <c r="N35" i="1"/>
  <c r="M35" i="1"/>
  <c r="L35" i="1"/>
  <c r="N27" i="1"/>
  <c r="M27" i="1"/>
  <c r="L27" i="1"/>
  <c r="L31" i="1"/>
  <c r="M31" i="1"/>
  <c r="N19" i="1"/>
  <c r="M19" i="1"/>
  <c r="L19" i="1"/>
  <c r="M127" i="1"/>
  <c r="L127" i="1"/>
  <c r="M103" i="1"/>
  <c r="L103" i="1"/>
  <c r="M95" i="1"/>
  <c r="L95" i="1"/>
  <c r="M87" i="1"/>
  <c r="L87" i="1"/>
  <c r="M71" i="1"/>
  <c r="L71" i="1"/>
  <c r="M63" i="1"/>
  <c r="L63" i="1"/>
  <c r="M55" i="1"/>
  <c r="L55" i="1"/>
  <c r="M47" i="1"/>
  <c r="L47" i="1"/>
  <c r="M39" i="1"/>
  <c r="L39" i="1"/>
  <c r="M23" i="1"/>
  <c r="L23" i="1"/>
  <c r="M15" i="1"/>
  <c r="L15" i="1"/>
  <c r="D102" i="1"/>
  <c r="G102" i="1" s="1"/>
  <c r="E102" i="1"/>
  <c r="F102" i="1"/>
  <c r="D86" i="1"/>
  <c r="G86" i="1" s="1"/>
  <c r="E86" i="1"/>
  <c r="F86" i="1"/>
  <c r="E133" i="1"/>
  <c r="D133" i="1"/>
  <c r="G133" i="1" s="1"/>
  <c r="F133" i="1"/>
  <c r="D130" i="1"/>
  <c r="G130" i="1" s="1"/>
  <c r="E130" i="1"/>
  <c r="F130" i="1"/>
  <c r="D114" i="1"/>
  <c r="G114" i="1" s="1"/>
  <c r="E114" i="1"/>
  <c r="F114" i="1"/>
  <c r="E121" i="1"/>
  <c r="D121" i="1"/>
  <c r="G121" i="1" s="1"/>
  <c r="F121" i="1"/>
  <c r="D105" i="1"/>
  <c r="G105" i="1" s="1"/>
  <c r="E105" i="1"/>
  <c r="F105" i="1"/>
  <c r="E89" i="1"/>
  <c r="F89" i="1"/>
  <c r="D89" i="1"/>
  <c r="G89" i="1" s="1"/>
  <c r="D118" i="1"/>
  <c r="G118" i="1" s="1"/>
  <c r="E118" i="1"/>
  <c r="F118" i="1"/>
  <c r="D101" i="1"/>
  <c r="G101" i="1" s="1"/>
  <c r="E101" i="1"/>
  <c r="F101" i="1"/>
  <c r="D85" i="1"/>
  <c r="G85" i="1" s="1"/>
  <c r="E85" i="1"/>
  <c r="F85" i="1"/>
  <c r="D98" i="1"/>
  <c r="G98" i="1" s="1"/>
  <c r="E98" i="1"/>
  <c r="F98" i="1"/>
  <c r="E129" i="1"/>
  <c r="F129" i="1"/>
  <c r="D129" i="1"/>
  <c r="G129" i="1" s="1"/>
  <c r="F113" i="1"/>
  <c r="D113" i="1"/>
  <c r="G113" i="1" s="1"/>
  <c r="E113" i="1"/>
  <c r="E97" i="1"/>
  <c r="F97" i="1"/>
  <c r="D97" i="1"/>
  <c r="G97" i="1" s="1"/>
  <c r="D126" i="1"/>
  <c r="G126" i="1" s="1"/>
  <c r="E126" i="1"/>
  <c r="F126" i="1"/>
  <c r="D110" i="1"/>
  <c r="G110" i="1" s="1"/>
  <c r="E110" i="1"/>
  <c r="F110" i="1"/>
  <c r="D94" i="1"/>
  <c r="G94" i="1" s="1"/>
  <c r="E94" i="1"/>
  <c r="F94" i="1"/>
  <c r="F77" i="1"/>
  <c r="D77" i="1"/>
  <c r="G77" i="1" s="1"/>
  <c r="E77" i="1"/>
  <c r="E117" i="1"/>
  <c r="D117" i="1"/>
  <c r="G117" i="1" s="1"/>
  <c r="F117" i="1"/>
  <c r="D82" i="1"/>
  <c r="G82" i="1" s="1"/>
  <c r="E82" i="1"/>
  <c r="F82" i="1"/>
  <c r="E81" i="1"/>
  <c r="D81" i="1"/>
  <c r="G81" i="1" s="1"/>
  <c r="F81" i="1"/>
  <c r="E125" i="1"/>
  <c r="D125" i="1"/>
  <c r="G125" i="1" s="1"/>
  <c r="F125" i="1"/>
  <c r="E109" i="1"/>
  <c r="D109" i="1"/>
  <c r="G109" i="1" s="1"/>
  <c r="F109" i="1"/>
  <c r="E93" i="1"/>
  <c r="F93" i="1"/>
  <c r="D93" i="1"/>
  <c r="G93" i="1" s="1"/>
  <c r="D74" i="1"/>
  <c r="G74" i="1" s="1"/>
  <c r="E74" i="1"/>
  <c r="F74" i="1"/>
  <c r="D134" i="1"/>
  <c r="G134" i="1" s="1"/>
  <c r="E134" i="1"/>
  <c r="F134" i="1"/>
  <c r="D78" i="1"/>
  <c r="G78" i="1" s="1"/>
  <c r="E78" i="1"/>
  <c r="F78" i="1"/>
  <c r="D122" i="1"/>
  <c r="G122" i="1" s="1"/>
  <c r="E122" i="1"/>
  <c r="F122" i="1"/>
  <c r="D106" i="1"/>
  <c r="G106" i="1" s="1"/>
  <c r="E106" i="1"/>
  <c r="F106" i="1"/>
  <c r="F73" i="1"/>
  <c r="D73" i="1"/>
  <c r="G73" i="1" s="1"/>
  <c r="E73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D72" i="1"/>
  <c r="G72" i="1" s="1"/>
  <c r="E72" i="1"/>
  <c r="F72" i="1"/>
  <c r="D71" i="1"/>
  <c r="G71" i="1" s="1"/>
  <c r="E71" i="1"/>
  <c r="F71" i="1"/>
  <c r="F69" i="1"/>
  <c r="F53" i="1"/>
  <c r="F25" i="1"/>
  <c r="D61" i="1"/>
  <c r="G61" i="1" s="1"/>
  <c r="E21" i="1"/>
  <c r="F49" i="1"/>
  <c r="F37" i="1"/>
  <c r="F13" i="1"/>
  <c r="D29" i="1"/>
  <c r="G29" i="1" s="1"/>
  <c r="E13" i="1"/>
  <c r="D48" i="1"/>
  <c r="G48" i="1" s="1"/>
  <c r="E48" i="1"/>
  <c r="F48" i="1"/>
  <c r="D47" i="1"/>
  <c r="G47" i="1" s="1"/>
  <c r="E47" i="1"/>
  <c r="F47" i="1"/>
  <c r="D64" i="1"/>
  <c r="G64" i="1" s="1"/>
  <c r="F64" i="1"/>
  <c r="E64" i="1"/>
  <c r="D32" i="1"/>
  <c r="G32" i="1" s="1"/>
  <c r="E32" i="1"/>
  <c r="F32" i="1"/>
  <c r="D8" i="1"/>
  <c r="G8" i="1" s="1"/>
  <c r="F8" i="1"/>
  <c r="E8" i="1"/>
  <c r="D63" i="1"/>
  <c r="G63" i="1" s="1"/>
  <c r="E63" i="1"/>
  <c r="F63" i="1"/>
  <c r="D31" i="1"/>
  <c r="G31" i="1" s="1"/>
  <c r="E31" i="1"/>
  <c r="F31" i="1"/>
  <c r="D7" i="1"/>
  <c r="G7" i="1" s="1"/>
  <c r="E7" i="1"/>
  <c r="F7" i="1"/>
  <c r="F12" i="1"/>
  <c r="D12" i="1"/>
  <c r="G12" i="1" s="1"/>
  <c r="E12" i="1"/>
  <c r="E51" i="1"/>
  <c r="F51" i="1"/>
  <c r="D51" i="1"/>
  <c r="G51" i="1" s="1"/>
  <c r="D40" i="1"/>
  <c r="G40" i="1" s="1"/>
  <c r="E40" i="1"/>
  <c r="F40" i="1"/>
  <c r="D16" i="1"/>
  <c r="G16" i="1" s="1"/>
  <c r="E16" i="1"/>
  <c r="F16" i="1"/>
  <c r="D55" i="1"/>
  <c r="G55" i="1" s="1"/>
  <c r="E55" i="1"/>
  <c r="F55" i="1"/>
  <c r="D23" i="1"/>
  <c r="G23" i="1" s="1"/>
  <c r="E23" i="1"/>
  <c r="F23" i="1"/>
  <c r="D52" i="1"/>
  <c r="G52" i="1" s="1"/>
  <c r="E52" i="1"/>
  <c r="F52" i="1"/>
  <c r="E19" i="1"/>
  <c r="D19" i="1"/>
  <c r="G19" i="1" s="1"/>
  <c r="F19" i="1"/>
  <c r="E42" i="1"/>
  <c r="F42" i="1"/>
  <c r="D42" i="1"/>
  <c r="G42" i="1" s="1"/>
  <c r="E10" i="1"/>
  <c r="F10" i="1"/>
  <c r="D10" i="1"/>
  <c r="G10" i="1" s="1"/>
  <c r="D56" i="1"/>
  <c r="G56" i="1" s="1"/>
  <c r="E56" i="1"/>
  <c r="F56" i="1"/>
  <c r="D24" i="1"/>
  <c r="G24" i="1" s="1"/>
  <c r="E24" i="1"/>
  <c r="F24" i="1"/>
  <c r="D39" i="1"/>
  <c r="G39" i="1" s="1"/>
  <c r="E39" i="1"/>
  <c r="F39" i="1"/>
  <c r="D15" i="1"/>
  <c r="G15" i="1" s="1"/>
  <c r="E15" i="1"/>
  <c r="F15" i="1"/>
  <c r="D44" i="1"/>
  <c r="G44" i="1" s="1"/>
  <c r="E44" i="1"/>
  <c r="F44" i="1"/>
  <c r="F20" i="1"/>
  <c r="D20" i="1"/>
  <c r="G20" i="1" s="1"/>
  <c r="E20" i="1"/>
  <c r="D43" i="1"/>
  <c r="G43" i="1" s="1"/>
  <c r="E43" i="1"/>
  <c r="F43" i="1"/>
  <c r="E11" i="1"/>
  <c r="D11" i="1"/>
  <c r="G11" i="1" s="1"/>
  <c r="F11" i="1"/>
  <c r="D65" i="1"/>
  <c r="G65" i="1" s="1"/>
  <c r="E65" i="1"/>
  <c r="F65" i="1"/>
  <c r="E41" i="1"/>
  <c r="D41" i="1"/>
  <c r="G41" i="1" s="1"/>
  <c r="F41" i="1"/>
  <c r="D33" i="1"/>
  <c r="G33" i="1" s="1"/>
  <c r="F33" i="1"/>
  <c r="E33" i="1"/>
  <c r="F9" i="1"/>
  <c r="E9" i="1"/>
  <c r="D9" i="1"/>
  <c r="G9" i="1" s="1"/>
  <c r="E60" i="1"/>
  <c r="E62" i="1"/>
  <c r="F62" i="1"/>
  <c r="E14" i="1"/>
  <c r="F14" i="1"/>
  <c r="F59" i="1"/>
  <c r="D37" i="1"/>
  <c r="G37" i="1" s="1"/>
  <c r="E53" i="1"/>
  <c r="E34" i="1"/>
  <c r="F34" i="1"/>
  <c r="D68" i="1"/>
  <c r="G68" i="1" s="1"/>
  <c r="D36" i="1"/>
  <c r="G36" i="1" s="1"/>
  <c r="D14" i="1"/>
  <c r="G14" i="1" s="1"/>
  <c r="F68" i="1"/>
  <c r="F57" i="1"/>
  <c r="F36" i="1"/>
  <c r="F17" i="1"/>
  <c r="E28" i="1"/>
  <c r="E49" i="1"/>
  <c r="F27" i="1"/>
  <c r="E54" i="1"/>
  <c r="F54" i="1"/>
  <c r="E30" i="1"/>
  <c r="F30" i="1"/>
  <c r="E26" i="1"/>
  <c r="F26" i="1"/>
  <c r="D60" i="1"/>
  <c r="G60" i="1" s="1"/>
  <c r="D28" i="1"/>
  <c r="G28" i="1" s="1"/>
  <c r="D59" i="1"/>
  <c r="G59" i="1" s="1"/>
  <c r="D17" i="1"/>
  <c r="G17" i="1" s="1"/>
  <c r="D67" i="1"/>
  <c r="G67" i="1" s="1"/>
  <c r="D57" i="1"/>
  <c r="G57" i="1" s="1"/>
  <c r="D45" i="1"/>
  <c r="G45" i="1" s="1"/>
  <c r="D35" i="1"/>
  <c r="G35" i="1" s="1"/>
  <c r="D25" i="1"/>
  <c r="G25" i="1" s="1"/>
  <c r="F29" i="1"/>
  <c r="F70" i="1"/>
  <c r="E70" i="1"/>
  <c r="E38" i="1"/>
  <c r="F38" i="1"/>
  <c r="E58" i="1"/>
  <c r="F58" i="1"/>
  <c r="D27" i="1"/>
  <c r="G27" i="1" s="1"/>
  <c r="E66" i="1"/>
  <c r="F66" i="1"/>
  <c r="D66" i="1"/>
  <c r="G66" i="1" s="1"/>
  <c r="D54" i="1"/>
  <c r="G54" i="1" s="1"/>
  <c r="D34" i="1"/>
  <c r="G34" i="1" s="1"/>
  <c r="F67" i="1"/>
  <c r="F61" i="1"/>
  <c r="F45" i="1"/>
  <c r="F35" i="1"/>
  <c r="E50" i="1"/>
  <c r="F50" i="1"/>
  <c r="E18" i="1"/>
  <c r="F18" i="1"/>
  <c r="E46" i="1"/>
  <c r="F46" i="1"/>
  <c r="E22" i="1"/>
  <c r="F22" i="1"/>
  <c r="D70" i="1"/>
  <c r="G70" i="1" s="1"/>
  <c r="D38" i="1"/>
  <c r="G38" i="1" s="1"/>
  <c r="D69" i="1"/>
  <c r="G69" i="1" s="1"/>
  <c r="D21" i="1"/>
  <c r="G21" i="1" s="1"/>
  <c r="F131" i="1" l="1"/>
  <c r="D131" i="1"/>
  <c r="G131" i="1" s="1"/>
  <c r="L119" i="1"/>
  <c r="M99" i="1"/>
  <c r="N99" i="1"/>
  <c r="D90" i="1"/>
  <c r="G90" i="1" s="1"/>
  <c r="E90" i="1"/>
  <c r="L79" i="1"/>
  <c r="M79" i="1"/>
  <c r="L111" i="1"/>
</calcChain>
</file>

<file path=xl/sharedStrings.xml><?xml version="1.0" encoding="utf-8"?>
<sst xmlns="http://schemas.openxmlformats.org/spreadsheetml/2006/main" count="43" uniqueCount="39">
  <si>
    <t>nr</t>
  </si>
  <si>
    <t>r_LED</t>
  </si>
  <si>
    <t>U_LED</t>
  </si>
  <si>
    <t>LED_width</t>
  </si>
  <si>
    <t>alpha</t>
  </si>
  <si>
    <t>Bogen</t>
  </si>
  <si>
    <t>alpha(Grad)</t>
  </si>
  <si>
    <t>x</t>
  </si>
  <si>
    <t>y</t>
  </si>
  <si>
    <t>Q</t>
  </si>
  <si>
    <t>Bogen_LED</t>
  </si>
  <si>
    <t>r_Q</t>
  </si>
  <si>
    <t>C501</t>
  </si>
  <si>
    <t>C502</t>
  </si>
  <si>
    <t>C503</t>
  </si>
  <si>
    <t>C504</t>
  </si>
  <si>
    <t>C505</t>
  </si>
  <si>
    <t>C506</t>
  </si>
  <si>
    <t>C507</t>
  </si>
  <si>
    <t>C508</t>
  </si>
  <si>
    <t>C601</t>
  </si>
  <si>
    <t>C602</t>
  </si>
  <si>
    <t>C603</t>
  </si>
  <si>
    <t>C604</t>
  </si>
  <si>
    <t>C605</t>
  </si>
  <si>
    <t>C606</t>
  </si>
  <si>
    <t>C607</t>
  </si>
  <si>
    <t>C608</t>
  </si>
  <si>
    <t>beta</t>
  </si>
  <si>
    <t>r</t>
  </si>
  <si>
    <t>rk</t>
  </si>
  <si>
    <t>rs</t>
  </si>
  <si>
    <t>delta</t>
  </si>
  <si>
    <t>betas</t>
  </si>
  <si>
    <t>xps</t>
  </si>
  <si>
    <t>yps</t>
  </si>
  <si>
    <t>xp</t>
  </si>
  <si>
    <t>yp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</si>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</sst>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B23C-B843-1448-912D-2E1895615CB9}">
  <dimension ref="A1:N145"/>
  <sheetViews>
    <sheetView tabSelected="1" topLeftCell="A137" zoomScale="135" workbookViewId="0">
      <selection activeCell="B142" sqref="B142"/>
    </sheetView>
  </sheetViews>
  <sheetFormatPr baseColWidth="10" defaultRowHeight="16" x14ac:dyDescent="0.2"/>
  <sheetData>
    <row r="1" spans="1:14" x14ac:dyDescent="0.2">
      <c r="A1" t="s">
        <v>1</v>
      </c>
      <c r="B1">
        <v>62</v>
      </c>
      <c r="D1" t="s">
        <v>11</v>
      </c>
      <c r="E1">
        <v>57.5</v>
      </c>
    </row>
    <row r="2" spans="1:14" x14ac:dyDescent="0.2">
      <c r="A2" t="s">
        <v>2</v>
      </c>
      <c r="B2">
        <f>2*PI()*B1</f>
        <v>389.55748904513433</v>
      </c>
    </row>
    <row r="3" spans="1:14" x14ac:dyDescent="0.2">
      <c r="A3" t="s">
        <v>3</v>
      </c>
      <c r="B3" s="1">
        <v>2.08</v>
      </c>
    </row>
    <row r="5" spans="1:14" x14ac:dyDescent="0.2">
      <c r="A5" t="s">
        <v>0</v>
      </c>
      <c r="B5" t="s">
        <v>5</v>
      </c>
      <c r="C5" t="s">
        <v>4</v>
      </c>
      <c r="D5" t="s">
        <v>6</v>
      </c>
      <c r="E5" t="s">
        <v>7</v>
      </c>
      <c r="F5" t="s">
        <v>8</v>
      </c>
      <c r="I5" t="s">
        <v>9</v>
      </c>
      <c r="J5" t="s">
        <v>10</v>
      </c>
    </row>
    <row r="7" spans="1:14" x14ac:dyDescent="0.2">
      <c r="A7">
        <v>501</v>
      </c>
      <c r="B7">
        <f>$B$3/4+$B$3*(564-A7)</f>
        <v>131.56</v>
      </c>
      <c r="C7">
        <f t="shared" ref="C7:C63" si="0">B7/$B$2*2*PI()</f>
        <v>2.1219354838709679</v>
      </c>
      <c r="D7">
        <f>C7/2/PI()*360</f>
        <v>121.57794762485662</v>
      </c>
      <c r="E7">
        <f t="shared" ref="E7:E69" si="1">-$B$1*SIN(C7)</f>
        <v>-52.81956986324785</v>
      </c>
      <c r="F7">
        <f t="shared" ref="F7:F69" si="2">-$B$1*COS(C7)</f>
        <v>32.466799033188956</v>
      </c>
      <c r="G7">
        <f>D7-90</f>
        <v>31.57794762485662</v>
      </c>
      <c r="I7">
        <v>501</v>
      </c>
      <c r="J7">
        <f>(B9+B10)/2</f>
        <v>126.36000000000001</v>
      </c>
      <c r="K7">
        <f t="shared" ref="K7" si="3">J7/$B$2*2*PI()</f>
        <v>2.0380645161290323</v>
      </c>
      <c r="L7">
        <f>-$E$1*SIN(K7)</f>
        <v>-51.336124168384075</v>
      </c>
      <c r="M7">
        <f>-$E$1*COS(K7)</f>
        <v>25.900817658295122</v>
      </c>
      <c r="N7">
        <f>180-(180-K7/2/PI()*360)</f>
        <v>116.77249514956584</v>
      </c>
    </row>
    <row r="8" spans="1:14" x14ac:dyDescent="0.2">
      <c r="A8">
        <v>502</v>
      </c>
      <c r="B8">
        <f>$B$3/4+$B$3*(564-A8)</f>
        <v>129.48000000000002</v>
      </c>
      <c r="C8">
        <f t="shared" si="0"/>
        <v>2.0883870967741935</v>
      </c>
      <c r="D8">
        <f>C8/2/PI()*360</f>
        <v>119.6557666347403</v>
      </c>
      <c r="E8">
        <f t="shared" si="1"/>
        <v>-53.878853026095072</v>
      </c>
      <c r="F8">
        <f t="shared" si="2"/>
        <v>30.676851151844865</v>
      </c>
      <c r="G8">
        <f t="shared" ref="G8:G72" si="4">D8-90</f>
        <v>29.655766634740303</v>
      </c>
    </row>
    <row r="9" spans="1:14" x14ac:dyDescent="0.2">
      <c r="A9">
        <v>503</v>
      </c>
      <c r="B9">
        <f>$B$3/4+$B$3*(564-A9)</f>
        <v>127.4</v>
      </c>
      <c r="C9">
        <f t="shared" si="0"/>
        <v>2.0548387096774197</v>
      </c>
      <c r="D9">
        <f t="shared" ref="D9:D73" si="5">C9/2/PI()*360</f>
        <v>117.73358564462403</v>
      </c>
      <c r="E9">
        <f t="shared" si="1"/>
        <v>-54.877501535537469</v>
      </c>
      <c r="F9">
        <f t="shared" si="2"/>
        <v>28.852379888270615</v>
      </c>
      <c r="G9">
        <f t="shared" si="4"/>
        <v>27.733585644624029</v>
      </c>
    </row>
    <row r="10" spans="1:14" x14ac:dyDescent="0.2">
      <c r="A10">
        <v>504</v>
      </c>
      <c r="B10">
        <f>$B$3/4+$B$3*(564-A10)</f>
        <v>125.32000000000001</v>
      </c>
      <c r="C10">
        <f t="shared" si="0"/>
        <v>2.0212903225806453</v>
      </c>
      <c r="D10">
        <f t="shared" si="5"/>
        <v>115.8114046545077</v>
      </c>
      <c r="E10">
        <f t="shared" si="1"/>
        <v>-55.814391523807977</v>
      </c>
      <c r="F10">
        <f t="shared" si="2"/>
        <v>26.9954384818449</v>
      </c>
      <c r="G10">
        <f t="shared" si="4"/>
        <v>25.811404654507697</v>
      </c>
    </row>
    <row r="11" spans="1:14" x14ac:dyDescent="0.2">
      <c r="A11">
        <v>505</v>
      </c>
      <c r="B11">
        <f>$B$3/4+$B$3*(564-A11)</f>
        <v>123.24</v>
      </c>
      <c r="C11">
        <f t="shared" si="0"/>
        <v>1.9877419354838708</v>
      </c>
      <c r="D11">
        <f t="shared" si="5"/>
        <v>113.88922366439138</v>
      </c>
      <c r="E11">
        <f t="shared" si="1"/>
        <v>-56.688468625482557</v>
      </c>
      <c r="F11">
        <f t="shared" si="2"/>
        <v>25.108116713478925</v>
      </c>
      <c r="G11">
        <f t="shared" si="4"/>
        <v>23.88922366439138</v>
      </c>
      <c r="I11" t="s">
        <v>12</v>
      </c>
      <c r="J11">
        <f>(B11+B12)/2</f>
        <v>122.19999999999999</v>
      </c>
      <c r="K11">
        <f t="shared" ref="K11" si="6">J11/$B$2*2*PI()</f>
        <v>1.9709677419354839</v>
      </c>
      <c r="L11">
        <f>-$E$1*SIN(K11)</f>
        <v>-52.95716812561016</v>
      </c>
      <c r="M11">
        <f>-$E$1*COS(K11)</f>
        <v>22.40063267222288</v>
      </c>
      <c r="N11">
        <f>180-(180-K11/2/PI()*360)</f>
        <v>112.92813316933322</v>
      </c>
    </row>
    <row r="12" spans="1:14" x14ac:dyDescent="0.2">
      <c r="A12">
        <v>506</v>
      </c>
      <c r="B12">
        <f>$B$3/4+$B$3*(564-A12)</f>
        <v>121.16</v>
      </c>
      <c r="C12">
        <f t="shared" si="0"/>
        <v>1.9541935483870969</v>
      </c>
      <c r="D12">
        <f t="shared" si="5"/>
        <v>111.96704267427508</v>
      </c>
      <c r="E12">
        <f t="shared" si="1"/>
        <v>-57.498749164051162</v>
      </c>
      <c r="F12">
        <f t="shared" si="2"/>
        <v>23.192538553800578</v>
      </c>
      <c r="G12">
        <f t="shared" si="4"/>
        <v>21.967042674275078</v>
      </c>
    </row>
    <row r="13" spans="1:14" x14ac:dyDescent="0.2">
      <c r="A13">
        <v>507</v>
      </c>
      <c r="B13">
        <f>$B$3/4+$B$3*(564-A13)</f>
        <v>119.08</v>
      </c>
      <c r="C13">
        <f t="shared" si="0"/>
        <v>1.9206451612903226</v>
      </c>
      <c r="D13">
        <f t="shared" si="5"/>
        <v>110.04486168415876</v>
      </c>
      <c r="E13">
        <f t="shared" si="1"/>
        <v>-58.244321258936232</v>
      </c>
      <c r="F13">
        <f t="shared" si="2"/>
        <v>21.250859772861638</v>
      </c>
      <c r="G13">
        <f t="shared" si="4"/>
        <v>20.044861684158761</v>
      </c>
    </row>
    <row r="14" spans="1:14" x14ac:dyDescent="0.2">
      <c r="A14">
        <v>508</v>
      </c>
      <c r="B14">
        <f>$B$3/4+$B$3*(564-A14)</f>
        <v>117</v>
      </c>
      <c r="C14">
        <f t="shared" si="0"/>
        <v>1.8870967741935485</v>
      </c>
      <c r="D14">
        <f t="shared" si="5"/>
        <v>108.12268069404244</v>
      </c>
      <c r="E14">
        <f t="shared" si="1"/>
        <v>-58.924345851712744</v>
      </c>
      <c r="F14">
        <f t="shared" si="2"/>
        <v>19.285265514058739</v>
      </c>
      <c r="G14">
        <f t="shared" si="4"/>
        <v>18.122680694042444</v>
      </c>
    </row>
    <row r="15" spans="1:14" x14ac:dyDescent="0.2">
      <c r="A15">
        <v>509</v>
      </c>
      <c r="B15">
        <f>$B$3/4+$B$3*(564-A15)</f>
        <v>114.92</v>
      </c>
      <c r="C15">
        <f t="shared" si="0"/>
        <v>1.8535483870967744</v>
      </c>
      <c r="D15">
        <f t="shared" si="5"/>
        <v>106.20049970392616</v>
      </c>
      <c r="E15">
        <f t="shared" si="1"/>
        <v>-59.538057650375137</v>
      </c>
      <c r="F15">
        <f t="shared" si="2"/>
        <v>17.297967834997461</v>
      </c>
      <c r="G15">
        <f t="shared" si="4"/>
        <v>16.200499703926155</v>
      </c>
      <c r="I15">
        <v>502</v>
      </c>
      <c r="J15">
        <f>(B17+B18)/2</f>
        <v>109.72</v>
      </c>
      <c r="K15">
        <f t="shared" ref="K15" si="7">J15/$B$2*2*PI()</f>
        <v>1.7696774193548388</v>
      </c>
      <c r="L15">
        <f>-$E$1*SIN(K15)</f>
        <v>-56.366574771071093</v>
      </c>
      <c r="M15">
        <f>-$E$1*COS(K15)</f>
        <v>11.36042466535701</v>
      </c>
      <c r="N15">
        <f>180-(180-K15/2/PI()*360)</f>
        <v>101.39504722863538</v>
      </c>
    </row>
    <row r="16" spans="1:14" x14ac:dyDescent="0.2">
      <c r="A16">
        <v>510</v>
      </c>
      <c r="B16">
        <f>$B$3/4+$B$3*(564-A16)</f>
        <v>112.84</v>
      </c>
      <c r="C16">
        <f t="shared" si="0"/>
        <v>1.82</v>
      </c>
      <c r="D16">
        <f t="shared" si="5"/>
        <v>104.27831871380984</v>
      </c>
      <c r="E16">
        <f t="shared" si="1"/>
        <v>-60.084765990588288</v>
      </c>
      <c r="F16">
        <f t="shared" si="2"/>
        <v>15.291203218067711</v>
      </c>
      <c r="G16">
        <f t="shared" si="4"/>
        <v>14.278318713809838</v>
      </c>
    </row>
    <row r="17" spans="1:14" x14ac:dyDescent="0.2">
      <c r="A17">
        <v>511</v>
      </c>
      <c r="B17">
        <f>$B$3/4+$B$3*(564-A17)</f>
        <v>110.76</v>
      </c>
      <c r="C17">
        <f t="shared" si="0"/>
        <v>1.786451612903226</v>
      </c>
      <c r="D17">
        <f t="shared" si="5"/>
        <v>102.35613772369352</v>
      </c>
      <c r="E17">
        <f t="shared" si="1"/>
        <v>-60.563855612953382</v>
      </c>
      <c r="F17">
        <f t="shared" si="2"/>
        <v>13.267230053531714</v>
      </c>
      <c r="G17">
        <f t="shared" si="4"/>
        <v>12.356137723693521</v>
      </c>
    </row>
    <row r="18" spans="1:14" x14ac:dyDescent="0.2">
      <c r="A18">
        <v>512</v>
      </c>
      <c r="B18">
        <f>$B$3/4+$B$3*(564-A18)</f>
        <v>108.67999999999999</v>
      </c>
      <c r="C18">
        <f t="shared" si="0"/>
        <v>1.7529032258064516</v>
      </c>
      <c r="D18">
        <f t="shared" si="5"/>
        <v>100.4339567335772</v>
      </c>
      <c r="E18">
        <f t="shared" si="1"/>
        <v>-60.974787355413859</v>
      </c>
      <c r="F18">
        <f t="shared" si="2"/>
        <v>11.228326097956995</v>
      </c>
      <c r="G18">
        <f t="shared" si="4"/>
        <v>10.433956733577205</v>
      </c>
    </row>
    <row r="19" spans="1:14" x14ac:dyDescent="0.2">
      <c r="A19">
        <v>513</v>
      </c>
      <c r="B19">
        <f>$B$3/4+$B$3*(564-A19)</f>
        <v>106.6</v>
      </c>
      <c r="C19">
        <f t="shared" si="0"/>
        <v>1.7193548387096773</v>
      </c>
      <c r="D19">
        <f t="shared" si="5"/>
        <v>98.511775743460888</v>
      </c>
      <c r="E19">
        <f t="shared" si="1"/>
        <v>-61.317098760022354</v>
      </c>
      <c r="F19">
        <f t="shared" si="2"/>
        <v>9.1767859108549263</v>
      </c>
      <c r="G19">
        <f t="shared" si="4"/>
        <v>8.5117757434608876</v>
      </c>
      <c r="I19" t="s">
        <v>13</v>
      </c>
      <c r="J19">
        <f>(B19+B20)/2</f>
        <v>105.56</v>
      </c>
      <c r="K19">
        <f t="shared" ref="K19" si="8">J19/$B$2*2*PI()</f>
        <v>1.7025806451612904</v>
      </c>
      <c r="L19">
        <f>-$E$1*SIN(K19)</f>
        <v>-57.001417890593473</v>
      </c>
      <c r="M19">
        <f>-$E$1*COS(K19)</f>
        <v>7.5556838513750879</v>
      </c>
      <c r="N19">
        <f>180-(180-K19/2/PI()*360)</f>
        <v>97.550685248402743</v>
      </c>
    </row>
    <row r="20" spans="1:14" x14ac:dyDescent="0.2">
      <c r="A20">
        <v>514</v>
      </c>
      <c r="B20">
        <f>$B$3/4+$B$3*(564-A20)</f>
        <v>104.52</v>
      </c>
      <c r="C20">
        <f t="shared" si="0"/>
        <v>1.6858064516129034</v>
      </c>
      <c r="D20">
        <f t="shared" si="5"/>
        <v>96.589594753344599</v>
      </c>
      <c r="E20">
        <f t="shared" si="1"/>
        <v>-61.590404593385614</v>
      </c>
      <c r="F20">
        <f t="shared" si="2"/>
        <v>7.1149182724093016</v>
      </c>
      <c r="G20">
        <f t="shared" si="4"/>
        <v>6.5895947533445991</v>
      </c>
    </row>
    <row r="21" spans="1:14" x14ac:dyDescent="0.2">
      <c r="A21">
        <v>515</v>
      </c>
      <c r="B21">
        <f>$B$3/4+$B$3*(564-A21)</f>
        <v>102.44</v>
      </c>
      <c r="C21">
        <f t="shared" si="0"/>
        <v>1.6522580645161291</v>
      </c>
      <c r="D21">
        <f t="shared" si="5"/>
        <v>94.667413763228282</v>
      </c>
      <c r="E21">
        <f t="shared" si="1"/>
        <v>-61.794397280201878</v>
      </c>
      <c r="F21">
        <f t="shared" si="2"/>
        <v>5.0450435852010838</v>
      </c>
      <c r="G21">
        <f t="shared" si="4"/>
        <v>4.6674137632282822</v>
      </c>
    </row>
    <row r="22" spans="1:14" x14ac:dyDescent="0.2">
      <c r="A22">
        <v>516</v>
      </c>
      <c r="B22">
        <f>$B$3/4+$B$3*(564-A22)</f>
        <v>100.36</v>
      </c>
      <c r="C22">
        <f t="shared" si="0"/>
        <v>1.6187096774193548</v>
      </c>
      <c r="D22">
        <f t="shared" si="5"/>
        <v>92.745232773111965</v>
      </c>
      <c r="E22">
        <f t="shared" si="1"/>
        <v>-61.928847249402565</v>
      </c>
      <c r="F22">
        <f t="shared" si="2"/>
        <v>2.9694912628536638</v>
      </c>
      <c r="G22">
        <f t="shared" si="4"/>
        <v>2.7452327731119652</v>
      </c>
    </row>
    <row r="23" spans="1:14" x14ac:dyDescent="0.2">
      <c r="A23">
        <v>517</v>
      </c>
      <c r="B23">
        <f>$B$3/4+$B$3*(564-A23)</f>
        <v>98.28</v>
      </c>
      <c r="C23">
        <f t="shared" si="0"/>
        <v>1.5851612903225809</v>
      </c>
      <c r="D23">
        <f t="shared" si="5"/>
        <v>90.823051782995663</v>
      </c>
      <c r="E23">
        <f t="shared" si="1"/>
        <v>-61.993603192509035</v>
      </c>
      <c r="F23">
        <f t="shared" si="2"/>
        <v>0.89059710853697183</v>
      </c>
      <c r="G23">
        <f t="shared" si="4"/>
        <v>0.82305178299566251</v>
      </c>
      <c r="I23">
        <v>503</v>
      </c>
      <c r="J23">
        <f>(B25+B26)/2</f>
        <v>93.080000000000013</v>
      </c>
      <c r="K23">
        <f t="shared" ref="K23" si="9">J23/$B$2*2*PI()</f>
        <v>1.5012903225806455</v>
      </c>
      <c r="L23">
        <f>-$E$1*SIN(K23)</f>
        <v>-57.361162225379708</v>
      </c>
      <c r="M23">
        <f>-$E$1*COS(K23)</f>
        <v>-3.993378037911302</v>
      </c>
      <c r="N23">
        <f>180-(180-K23/2/PI()*360)</f>
        <v>86.017599307704899</v>
      </c>
    </row>
    <row r="24" spans="1:14" x14ac:dyDescent="0.2">
      <c r="A24">
        <v>518</v>
      </c>
      <c r="B24">
        <f>$B$3/4+$B$3*(564-A24)</f>
        <v>96.2</v>
      </c>
      <c r="C24">
        <f t="shared" si="0"/>
        <v>1.5516129032258066</v>
      </c>
      <c r="D24">
        <f t="shared" si="5"/>
        <v>88.900870792879346</v>
      </c>
      <c r="E24">
        <f t="shared" si="1"/>
        <v>-61.988592233913387</v>
      </c>
      <c r="F24">
        <f t="shared" si="2"/>
        <v>-1.1892993137191432</v>
      </c>
      <c r="G24">
        <f t="shared" si="4"/>
        <v>-1.0991292071206544</v>
      </c>
    </row>
    <row r="25" spans="1:14" x14ac:dyDescent="0.2">
      <c r="A25">
        <v>519</v>
      </c>
      <c r="B25">
        <f>$B$3/4+$B$3*(564-A25)</f>
        <v>94.12</v>
      </c>
      <c r="C25">
        <f t="shared" si="0"/>
        <v>1.5180645161290325</v>
      </c>
      <c r="D25">
        <f t="shared" si="5"/>
        <v>86.978689802763043</v>
      </c>
      <c r="E25">
        <f t="shared" si="1"/>
        <v>-61.913820012891925</v>
      </c>
      <c r="F25">
        <f t="shared" si="2"/>
        <v>-3.2678573119437049</v>
      </c>
      <c r="G25">
        <f t="shared" si="4"/>
        <v>-3.0213101972369572</v>
      </c>
    </row>
    <row r="26" spans="1:14" x14ac:dyDescent="0.2">
      <c r="A26">
        <v>520</v>
      </c>
      <c r="B26">
        <f>$B$3/4+$B$3*(564-A26)</f>
        <v>92.04</v>
      </c>
      <c r="C26">
        <f t="shared" si="0"/>
        <v>1.4845161290322582</v>
      </c>
      <c r="D26">
        <f t="shared" si="5"/>
        <v>85.056508812646726</v>
      </c>
      <c r="E26">
        <f t="shared" si="1"/>
        <v>-61.769370677258678</v>
      </c>
      <c r="F26">
        <f t="shared" si="2"/>
        <v>-5.3427377004131102</v>
      </c>
      <c r="G26">
        <f t="shared" si="4"/>
        <v>-4.9434911873532741</v>
      </c>
    </row>
    <row r="27" spans="1:14" x14ac:dyDescent="0.2">
      <c r="A27">
        <v>521</v>
      </c>
      <c r="B27">
        <f>$B$3/4+$B$3*(564-A27)</f>
        <v>89.96</v>
      </c>
      <c r="C27">
        <f t="shared" si="0"/>
        <v>1.4509677419354838</v>
      </c>
      <c r="D27">
        <f t="shared" si="5"/>
        <v>83.134327822530409</v>
      </c>
      <c r="E27">
        <f t="shared" si="1"/>
        <v>-61.555406788666495</v>
      </c>
      <c r="F27">
        <f t="shared" si="2"/>
        <v>-7.4116054321442491</v>
      </c>
      <c r="G27">
        <f t="shared" si="4"/>
        <v>-6.865672177469591</v>
      </c>
      <c r="I27" t="s">
        <v>14</v>
      </c>
      <c r="J27">
        <f>(B27+B28)/2</f>
        <v>88.919999999999987</v>
      </c>
      <c r="K27">
        <f t="shared" ref="K27" si="10">J27/$B$2*2*PI()</f>
        <v>1.4341935483870967</v>
      </c>
      <c r="L27">
        <f>-$E$1*SIN(K27)</f>
        <v>-56.964349555190246</v>
      </c>
      <c r="M27">
        <f>-$E$1*COS(K27)</f>
        <v>-7.8302541308757396</v>
      </c>
      <c r="N27">
        <f>180-(180-K27/2/PI()*360)</f>
        <v>82.173237327472251</v>
      </c>
    </row>
    <row r="28" spans="1:14" x14ac:dyDescent="0.2">
      <c r="A28">
        <v>522</v>
      </c>
      <c r="B28">
        <f>$B$3/4+$B$3*(564-A28)</f>
        <v>87.88</v>
      </c>
      <c r="C28">
        <f t="shared" si="0"/>
        <v>1.4174193548387097</v>
      </c>
      <c r="D28">
        <f t="shared" si="5"/>
        <v>81.212146832414106</v>
      </c>
      <c r="E28">
        <f t="shared" si="1"/>
        <v>-61.272169139661941</v>
      </c>
      <c r="F28">
        <f t="shared" si="2"/>
        <v>-9.4721322267300767</v>
      </c>
      <c r="G28">
        <f t="shared" si="4"/>
        <v>-8.7878531675858937</v>
      </c>
    </row>
    <row r="29" spans="1:14" x14ac:dyDescent="0.2">
      <c r="A29">
        <v>523</v>
      </c>
      <c r="B29">
        <f>$B$3/4+$B$3*(564-A29)</f>
        <v>85.8</v>
      </c>
      <c r="C29">
        <f t="shared" si="0"/>
        <v>1.3838709677419354</v>
      </c>
      <c r="D29">
        <f t="shared" si="5"/>
        <v>79.289965842297789</v>
      </c>
      <c r="E29">
        <f t="shared" si="1"/>
        <v>-60.919976482700086</v>
      </c>
      <c r="F29">
        <f t="shared" si="2"/>
        <v>-11.521999190560164</v>
      </c>
      <c r="G29">
        <f t="shared" si="4"/>
        <v>-10.710034157702211</v>
      </c>
    </row>
    <row r="30" spans="1:14" x14ac:dyDescent="0.2">
      <c r="A30">
        <v>524</v>
      </c>
      <c r="B30">
        <f>$B$3/4+$B$3*(564-A30)</f>
        <v>83.72</v>
      </c>
      <c r="C30">
        <f t="shared" si="0"/>
        <v>1.3503225806451613</v>
      </c>
      <c r="D30">
        <f t="shared" si="5"/>
        <v>77.367784852181487</v>
      </c>
      <c r="E30">
        <f t="shared" si="1"/>
        <v>-60.499225171424087</v>
      </c>
      <c r="F30">
        <f t="shared" si="2"/>
        <v>-13.558899426477307</v>
      </c>
      <c r="G30">
        <f t="shared" si="4"/>
        <v>-12.632215147818513</v>
      </c>
    </row>
    <row r="31" spans="1:14" x14ac:dyDescent="0.2">
      <c r="A31">
        <v>525</v>
      </c>
      <c r="B31">
        <f>$B$3/4+$B$3*(564-A31)</f>
        <v>81.64</v>
      </c>
      <c r="C31">
        <f t="shared" si="0"/>
        <v>1.3167741935483872</v>
      </c>
      <c r="D31">
        <f t="shared" si="5"/>
        <v>75.445603862065184</v>
      </c>
      <c r="E31">
        <f t="shared" si="1"/>
        <v>-60.010388714613292</v>
      </c>
      <c r="F31">
        <f t="shared" si="2"/>
        <v>-15.580540629933658</v>
      </c>
      <c r="G31">
        <f t="shared" si="4"/>
        <v>-14.554396137934816</v>
      </c>
      <c r="I31">
        <v>504</v>
      </c>
      <c r="J31">
        <f>(B33+B34)/2</f>
        <v>76.44</v>
      </c>
      <c r="K31">
        <f t="shared" ref="K31" si="11">J31/$B$2*2*PI()</f>
        <v>1.2329032258064516</v>
      </c>
      <c r="L31">
        <f>-$E$1*SIN(K31)</f>
        <v>-54.248673780295924</v>
      </c>
      <c r="M31">
        <f>-$E$1*COS(K31)</f>
        <v>-19.061253712152133</v>
      </c>
      <c r="N31">
        <f>180-(180-K31/2/PI()*360)</f>
        <v>70.640151386774406</v>
      </c>
    </row>
    <row r="32" spans="1:14" x14ac:dyDescent="0.2">
      <c r="A32">
        <v>526</v>
      </c>
      <c r="B32">
        <f>$B$3/4+$B$3*(564-A32)</f>
        <v>79.56</v>
      </c>
      <c r="C32">
        <f t="shared" si="0"/>
        <v>1.2832258064516129</v>
      </c>
      <c r="D32">
        <f t="shared" si="5"/>
        <v>73.523422871948867</v>
      </c>
      <c r="E32">
        <f t="shared" si="1"/>
        <v>-59.454017243301791</v>
      </c>
      <c r="F32">
        <f t="shared" si="2"/>
        <v>-17.584647668724379</v>
      </c>
      <c r="G32">
        <f t="shared" si="4"/>
        <v>-16.476577128051133</v>
      </c>
    </row>
    <row r="33" spans="1:14" x14ac:dyDescent="0.2">
      <c r="A33">
        <v>527</v>
      </c>
      <c r="B33">
        <f>$B$3/4+$B$3*(564-A33)</f>
        <v>77.48</v>
      </c>
      <c r="C33">
        <f t="shared" si="0"/>
        <v>1.2496774193548388</v>
      </c>
      <c r="D33">
        <f t="shared" si="5"/>
        <v>71.601241881832564</v>
      </c>
      <c r="E33">
        <f t="shared" si="1"/>
        <v>-58.830736891667136</v>
      </c>
      <c r="F33">
        <f t="shared" si="2"/>
        <v>-19.568965143395697</v>
      </c>
      <c r="G33">
        <f t="shared" si="4"/>
        <v>-18.398758118167436</v>
      </c>
    </row>
    <row r="34" spans="1:14" x14ac:dyDescent="0.2">
      <c r="A34">
        <v>528</v>
      </c>
      <c r="B34">
        <f>$B$3/4+$B$3*(564-A34)</f>
        <v>75.399999999999991</v>
      </c>
      <c r="C34">
        <f t="shared" si="0"/>
        <v>1.2161290322580645</v>
      </c>
      <c r="D34">
        <f t="shared" si="5"/>
        <v>69.679060891716247</v>
      </c>
      <c r="E34">
        <f t="shared" si="1"/>
        <v>-58.141249092386019</v>
      </c>
      <c r="F34">
        <f t="shared" si="2"/>
        <v>-21.531259925446122</v>
      </c>
      <c r="G34">
        <f t="shared" si="4"/>
        <v>-20.320939108283753</v>
      </c>
    </row>
    <row r="35" spans="1:14" x14ac:dyDescent="0.2">
      <c r="A35">
        <v>529</v>
      </c>
      <c r="B35">
        <f>$B$3/4+$B$3*(564-A35)</f>
        <v>73.319999999999993</v>
      </c>
      <c r="C35">
        <f t="shared" si="0"/>
        <v>1.1825806451612904</v>
      </c>
      <c r="D35">
        <f t="shared" si="5"/>
        <v>67.756879901599945</v>
      </c>
      <c r="E35">
        <f t="shared" si="1"/>
        <v>-57.386329787249863</v>
      </c>
      <c r="F35">
        <f t="shared" si="2"/>
        <v>-23.469323670463947</v>
      </c>
      <c r="G35">
        <f t="shared" si="4"/>
        <v>-22.243120098400055</v>
      </c>
      <c r="I35" t="s">
        <v>15</v>
      </c>
      <c r="J35">
        <f>(B35+B36)/2</f>
        <v>72.28</v>
      </c>
      <c r="K35">
        <f t="shared" ref="K35" si="12">J35/$B$2*2*PI()</f>
        <v>1.1658064516129032</v>
      </c>
      <c r="L35">
        <f>-$E$1*SIN(K35)</f>
        <v>-52.848617222997042</v>
      </c>
      <c r="M35">
        <f>-$E$1*COS(K35)</f>
        <v>-22.655543639849832</v>
      </c>
      <c r="N35">
        <f>180-(180-K35/2/PI()*360)</f>
        <v>66.795789406541786</v>
      </c>
    </row>
    <row r="36" spans="1:14" x14ac:dyDescent="0.2">
      <c r="A36">
        <v>530</v>
      </c>
      <c r="B36">
        <f>$B$3/4+$B$3*(564-A36)</f>
        <v>71.239999999999995</v>
      </c>
      <c r="C36">
        <f t="shared" si="0"/>
        <v>1.149032258064516</v>
      </c>
      <c r="D36">
        <f t="shared" si="5"/>
        <v>65.834698911483613</v>
      </c>
      <c r="E36">
        <f t="shared" si="1"/>
        <v>-56.566828553928637</v>
      </c>
      <c r="F36">
        <f t="shared" si="2"/>
        <v>-25.380975303373258</v>
      </c>
      <c r="G36">
        <f t="shared" si="4"/>
        <v>-24.165301088516387</v>
      </c>
    </row>
    <row r="37" spans="1:14" x14ac:dyDescent="0.2">
      <c r="A37">
        <v>531</v>
      </c>
      <c r="B37">
        <f>$B$3/4+$B$3*(564-A37)</f>
        <v>69.16</v>
      </c>
      <c r="C37">
        <f t="shared" si="0"/>
        <v>1.1154838709677419</v>
      </c>
      <c r="D37">
        <f t="shared" si="5"/>
        <v>63.912517921367311</v>
      </c>
      <c r="E37">
        <f t="shared" si="1"/>
        <v>-55.683667649865811</v>
      </c>
      <c r="F37">
        <f t="shared" si="2"/>
        <v>-27.264063472991104</v>
      </c>
      <c r="G37">
        <f t="shared" si="4"/>
        <v>-26.087482078632689</v>
      </c>
    </row>
    <row r="38" spans="1:14" x14ac:dyDescent="0.2">
      <c r="A38">
        <v>532</v>
      </c>
      <c r="B38">
        <f>$B$3/4+$B$3*(564-A38)</f>
        <v>67.08</v>
      </c>
      <c r="C38">
        <f t="shared" si="0"/>
        <v>1.0819354838709678</v>
      </c>
      <c r="D38">
        <f t="shared" si="5"/>
        <v>61.990336931251015</v>
      </c>
      <c r="E38">
        <f t="shared" si="1"/>
        <v>-54.737840974380127</v>
      </c>
      <c r="F38">
        <f t="shared" si="2"/>
        <v>-29.116468973133955</v>
      </c>
      <c r="G38">
        <f t="shared" si="4"/>
        <v>-28.009663068748985</v>
      </c>
    </row>
    <row r="39" spans="1:14" x14ac:dyDescent="0.2">
      <c r="A39">
        <v>533</v>
      </c>
      <c r="B39">
        <f>$B$3/4+$B$3*(564-A39)</f>
        <v>65</v>
      </c>
      <c r="C39">
        <f t="shared" si="0"/>
        <v>1.0483870967741937</v>
      </c>
      <c r="D39">
        <f t="shared" si="5"/>
        <v>60.068155941134705</v>
      </c>
      <c r="E39">
        <f t="shared" si="1"/>
        <v>-53.7304129501426</v>
      </c>
      <c r="F39">
        <f t="shared" si="2"/>
        <v>-30.936107127548357</v>
      </c>
      <c r="G39">
        <f t="shared" si="4"/>
        <v>-29.931844058865295</v>
      </c>
      <c r="I39">
        <v>505</v>
      </c>
      <c r="J39">
        <f>(B41+B42)/2</f>
        <v>59.800000000000004</v>
      </c>
      <c r="K39">
        <f t="shared" ref="K39" si="13">J39/$B$2*2*PI()</f>
        <v>0.96451612903225825</v>
      </c>
      <c r="L39">
        <f>-$E$1*SIN(K39)</f>
        <v>-47.251964513785474</v>
      </c>
      <c r="M39">
        <f>-$E$1*COS(K39)</f>
        <v>-32.76433807645072</v>
      </c>
      <c r="N39">
        <f>180-(180-K39/2/PI()*360)</f>
        <v>55.262703465843927</v>
      </c>
    </row>
    <row r="40" spans="1:14" x14ac:dyDescent="0.2">
      <c r="A40">
        <v>534</v>
      </c>
      <c r="B40">
        <f>$B$3/4+$B$3*(564-A40)</f>
        <v>62.920000000000009</v>
      </c>
      <c r="C40">
        <f t="shared" si="0"/>
        <v>1.0148387096774194</v>
      </c>
      <c r="D40">
        <f t="shared" si="5"/>
        <v>58.145974951018381</v>
      </c>
      <c r="E40">
        <f t="shared" si="1"/>
        <v>-52.662517325287219</v>
      </c>
      <c r="F40">
        <f t="shared" si="2"/>
        <v>-32.720930135982123</v>
      </c>
      <c r="G40">
        <f t="shared" si="4"/>
        <v>-31.854025048981619</v>
      </c>
    </row>
    <row r="41" spans="1:14" x14ac:dyDescent="0.2">
      <c r="A41">
        <v>535</v>
      </c>
      <c r="B41">
        <f>$B$3/4+$B$3*(564-A41)</f>
        <v>60.84</v>
      </c>
      <c r="C41">
        <f t="shared" si="0"/>
        <v>0.98129032258064519</v>
      </c>
      <c r="D41">
        <f t="shared" si="5"/>
        <v>56.223793960902078</v>
      </c>
      <c r="E41">
        <f t="shared" si="1"/>
        <v>-51.535355897503607</v>
      </c>
      <c r="F41">
        <f t="shared" si="2"/>
        <v>-34.468929378755597</v>
      </c>
      <c r="G41">
        <f t="shared" si="4"/>
        <v>-33.776206039097922</v>
      </c>
    </row>
    <row r="42" spans="1:14" x14ac:dyDescent="0.2">
      <c r="A42">
        <v>536</v>
      </c>
      <c r="B42">
        <f>$B$3/4+$B$3*(564-A42)</f>
        <v>58.760000000000005</v>
      </c>
      <c r="C42">
        <f t="shared" si="0"/>
        <v>0.94774193548387109</v>
      </c>
      <c r="D42">
        <f t="shared" si="5"/>
        <v>54.301612970785769</v>
      </c>
      <c r="E42">
        <f t="shared" si="1"/>
        <v>-50.35019716154742</v>
      </c>
      <c r="F42">
        <f t="shared" si="2"/>
        <v>-36.178137677239576</v>
      </c>
      <c r="G42">
        <f t="shared" si="4"/>
        <v>-35.698387029214231</v>
      </c>
    </row>
    <row r="43" spans="1:14" x14ac:dyDescent="0.2">
      <c r="A43">
        <v>537</v>
      </c>
      <c r="B43">
        <f>$B$3/4+$B$3*(564-A43)</f>
        <v>56.680000000000007</v>
      </c>
      <c r="C43">
        <f t="shared" si="0"/>
        <v>0.91419354838709699</v>
      </c>
      <c r="D43">
        <f t="shared" si="5"/>
        <v>52.379431980669466</v>
      </c>
      <c r="E43">
        <f t="shared" si="1"/>
        <v>-49.1083748816907</v>
      </c>
      <c r="F43">
        <f t="shared" si="2"/>
        <v>-37.846631507696031</v>
      </c>
      <c r="G43">
        <f t="shared" si="4"/>
        <v>-37.620568019330534</v>
      </c>
      <c r="I43" t="s">
        <v>16</v>
      </c>
      <c r="J43">
        <f>(B43+B44)/2</f>
        <v>55.64</v>
      </c>
      <c r="K43">
        <f t="shared" ref="K43" si="14">J43/$B$2*2*PI()</f>
        <v>0.89741935483870972</v>
      </c>
      <c r="L43">
        <f>-$E$1*SIN(K43)</f>
        <v>-44.948908526099906</v>
      </c>
      <c r="M43">
        <f>-$E$1*COS(K43)</f>
        <v>-35.85868963462417</v>
      </c>
      <c r="N43">
        <f>180-(180-K43/2/PI()*360)</f>
        <v>51.418341485611307</v>
      </c>
    </row>
    <row r="44" spans="1:14" x14ac:dyDescent="0.2">
      <c r="A44">
        <v>538</v>
      </c>
      <c r="B44">
        <f>$B$3/4+$B$3*(564-A44)</f>
        <v>54.6</v>
      </c>
      <c r="C44">
        <f t="shared" si="0"/>
        <v>0.88064516129032266</v>
      </c>
      <c r="D44">
        <f t="shared" si="5"/>
        <v>50.457250990553149</v>
      </c>
      <c r="E44">
        <f t="shared" si="1"/>
        <v>-47.811286590718574</v>
      </c>
      <c r="F44">
        <f t="shared" si="2"/>
        <v>-39.472533165989923</v>
      </c>
      <c r="G44">
        <f t="shared" si="4"/>
        <v>-39.542749009446851</v>
      </c>
    </row>
    <row r="45" spans="1:14" x14ac:dyDescent="0.2">
      <c r="A45">
        <v>539</v>
      </c>
      <c r="B45">
        <f>$B$3/4+$B$3*(564-A45)</f>
        <v>52.52</v>
      </c>
      <c r="C45">
        <f t="shared" si="0"/>
        <v>0.84709677419354845</v>
      </c>
      <c r="D45">
        <f t="shared" si="5"/>
        <v>48.535070000436832</v>
      </c>
      <c r="E45">
        <f t="shared" si="1"/>
        <v>-46.460392017161652</v>
      </c>
      <c r="F45">
        <f t="shared" si="2"/>
        <v>-41.054012880736295</v>
      </c>
      <c r="G45">
        <f t="shared" si="4"/>
        <v>-41.464929999563168</v>
      </c>
    </row>
    <row r="46" spans="1:14" x14ac:dyDescent="0.2">
      <c r="A46">
        <v>540</v>
      </c>
      <c r="B46">
        <f>$B$3/4+$B$3*(564-A46)</f>
        <v>50.440000000000005</v>
      </c>
      <c r="C46">
        <f t="shared" si="0"/>
        <v>0.81354838709677435</v>
      </c>
      <c r="D46">
        <f t="shared" si="5"/>
        <v>46.612889010320529</v>
      </c>
      <c r="E46">
        <f t="shared" si="1"/>
        <v>-45.057211442533998</v>
      </c>
      <c r="F46">
        <f t="shared" si="2"/>
        <v>-42.589290872504357</v>
      </c>
      <c r="G46">
        <f t="shared" si="4"/>
        <v>-43.387110989679471</v>
      </c>
    </row>
    <row r="47" spans="1:14" x14ac:dyDescent="0.2">
      <c r="A47">
        <v>541</v>
      </c>
      <c r="B47">
        <f>$B$3/4+$B$3*(564-A47)</f>
        <v>48.360000000000007</v>
      </c>
      <c r="C47">
        <f t="shared" si="0"/>
        <v>0.78000000000000014</v>
      </c>
      <c r="D47">
        <f t="shared" si="5"/>
        <v>44.69070802020422</v>
      </c>
      <c r="E47">
        <f t="shared" si="1"/>
        <v>-43.603323990425437</v>
      </c>
      <c r="F47">
        <f t="shared" si="2"/>
        <v>-44.076639356761191</v>
      </c>
      <c r="G47">
        <f t="shared" si="4"/>
        <v>-45.30929197979578</v>
      </c>
      <c r="I47">
        <v>506</v>
      </c>
      <c r="J47">
        <f>(B49+B50)/2</f>
        <v>43.160000000000004</v>
      </c>
      <c r="K47">
        <f t="shared" ref="K47" si="15">J47/$B$2*2*PI()</f>
        <v>0.69612903225806466</v>
      </c>
      <c r="L47">
        <f>-$E$1*SIN(K47)</f>
        <v>-36.872000844391827</v>
      </c>
      <c r="M47">
        <f>-$E$1*COS(K47)</f>
        <v>-44.121486304647178</v>
      </c>
      <c r="N47">
        <f>180-(180-K47/2/PI()*360)</f>
        <v>39.885255544913434</v>
      </c>
    </row>
    <row r="48" spans="1:14" x14ac:dyDescent="0.2">
      <c r="A48">
        <v>542</v>
      </c>
      <c r="B48">
        <f>$B$3/4+$B$3*(564-A48)</f>
        <v>46.280000000000008</v>
      </c>
      <c r="C48">
        <f t="shared" si="0"/>
        <v>0.74645161290322604</v>
      </c>
      <c r="D48">
        <f t="shared" si="5"/>
        <v>42.768527030087917</v>
      </c>
      <c r="E48">
        <f t="shared" si="1"/>
        <v>-42.10036584937373</v>
      </c>
      <c r="F48">
        <f t="shared" si="2"/>
        <v>-45.514384488300912</v>
      </c>
      <c r="G48">
        <f t="shared" si="4"/>
        <v>-47.231472969912083</v>
      </c>
    </row>
    <row r="49" spans="1:14" x14ac:dyDescent="0.2">
      <c r="A49">
        <v>543</v>
      </c>
      <c r="B49">
        <f>$B$3/4+$B$3*(564-A49)</f>
        <v>44.2</v>
      </c>
      <c r="C49">
        <f t="shared" si="0"/>
        <v>0.71290322580645171</v>
      </c>
      <c r="D49">
        <f t="shared" si="5"/>
        <v>40.8463460399716</v>
      </c>
      <c r="E49">
        <f t="shared" si="1"/>
        <v>-40.550028431516388</v>
      </c>
      <c r="F49">
        <f t="shared" si="2"/>
        <v>-46.900908244971262</v>
      </c>
      <c r="G49">
        <f t="shared" si="4"/>
        <v>-49.1536539600284</v>
      </c>
    </row>
    <row r="50" spans="1:14" x14ac:dyDescent="0.2">
      <c r="A50">
        <v>544</v>
      </c>
      <c r="B50">
        <f>$B$3/4+$B$3*(564-A50)</f>
        <v>42.120000000000005</v>
      </c>
      <c r="C50">
        <f t="shared" si="0"/>
        <v>0.6793548387096775</v>
      </c>
      <c r="D50">
        <f t="shared" si="5"/>
        <v>38.924165049855283</v>
      </c>
      <c r="E50">
        <f t="shared" si="1"/>
        <v>-38.954056469094596</v>
      </c>
      <c r="F50">
        <f t="shared" si="2"/>
        <v>-48.234650248577417</v>
      </c>
      <c r="G50">
        <f t="shared" si="4"/>
        <v>-51.075834950144717</v>
      </c>
    </row>
    <row r="51" spans="1:14" x14ac:dyDescent="0.2">
      <c r="A51">
        <v>545</v>
      </c>
      <c r="B51">
        <f>$B$3/4+$B$3*(564-A51)</f>
        <v>40.040000000000006</v>
      </c>
      <c r="C51">
        <f t="shared" si="0"/>
        <v>0.6458064516129034</v>
      </c>
      <c r="D51">
        <f t="shared" si="5"/>
        <v>37.00198405973898</v>
      </c>
      <c r="E51">
        <f t="shared" si="1"/>
        <v>-37.314246050951219</v>
      </c>
      <c r="F51">
        <f t="shared" si="2"/>
        <v>-49.514109520914047</v>
      </c>
      <c r="G51">
        <f t="shared" si="4"/>
        <v>-52.99801594026102</v>
      </c>
      <c r="I51" t="s">
        <v>17</v>
      </c>
      <c r="J51">
        <f>(B51+B52)/2</f>
        <v>39</v>
      </c>
      <c r="K51">
        <f t="shared" ref="K51" si="16">J51/$B$2*2*PI()</f>
        <v>0.62903225806451613</v>
      </c>
      <c r="L51">
        <f>-$E$1*SIN(K51)</f>
        <v>-33.830844904904232</v>
      </c>
      <c r="M51">
        <f>-$E$1*COS(K51)</f>
        <v>-46.494343021708737</v>
      </c>
      <c r="N51">
        <f>180-(180-K51/2/PI()*360)</f>
        <v>36.0408935646808</v>
      </c>
    </row>
    <row r="52" spans="1:14" x14ac:dyDescent="0.2">
      <c r="A52">
        <v>546</v>
      </c>
      <c r="B52">
        <f>$B$3/4+$B$3*(564-A52)</f>
        <v>37.96</v>
      </c>
      <c r="C52">
        <f t="shared" si="0"/>
        <v>0.61225806451612907</v>
      </c>
      <c r="D52">
        <f t="shared" si="5"/>
        <v>35.079803069622663</v>
      </c>
      <c r="E52">
        <f t="shared" si="1"/>
        <v>-35.632442601232597</v>
      </c>
      <c r="F52">
        <f t="shared" si="2"/>
        <v>-50.737846172949283</v>
      </c>
      <c r="G52">
        <f t="shared" si="4"/>
        <v>-54.920196930377337</v>
      </c>
    </row>
    <row r="53" spans="1:14" x14ac:dyDescent="0.2">
      <c r="A53">
        <v>547</v>
      </c>
      <c r="B53">
        <f>$B$3/4+$B$3*(564-A53)</f>
        <v>35.880000000000003</v>
      </c>
      <c r="C53">
        <f t="shared" si="0"/>
        <v>0.57870967741935486</v>
      </c>
      <c r="D53">
        <f t="shared" si="5"/>
        <v>33.157622079506353</v>
      </c>
      <c r="E53">
        <f t="shared" si="1"/>
        <v>-33.910538802569171</v>
      </c>
      <c r="F53">
        <f t="shared" si="2"/>
        <v>-51.904483025259495</v>
      </c>
      <c r="G53">
        <f t="shared" si="4"/>
        <v>-56.842377920493647</v>
      </c>
    </row>
    <row r="54" spans="1:14" x14ac:dyDescent="0.2">
      <c r="A54">
        <v>548</v>
      </c>
      <c r="B54">
        <f>$B$3/4+$B$3*(564-A54)</f>
        <v>33.800000000000004</v>
      </c>
      <c r="C54">
        <f t="shared" si="0"/>
        <v>0.54516129032258065</v>
      </c>
      <c r="D54">
        <f t="shared" si="5"/>
        <v>31.23544108939004</v>
      </c>
      <c r="E54">
        <f t="shared" si="1"/>
        <v>-32.150472466071676</v>
      </c>
      <c r="F54">
        <f t="shared" si="2"/>
        <v>-53.012707157891562</v>
      </c>
      <c r="G54">
        <f t="shared" si="4"/>
        <v>-58.764558910609964</v>
      </c>
    </row>
    <row r="55" spans="1:14" x14ac:dyDescent="0.2">
      <c r="A55">
        <v>549</v>
      </c>
      <c r="B55">
        <f>$B$3/4+$B$3*(564-A55)</f>
        <v>31.720000000000002</v>
      </c>
      <c r="C55">
        <f t="shared" si="0"/>
        <v>0.51161290322580655</v>
      </c>
      <c r="D55">
        <f t="shared" si="5"/>
        <v>29.313260099273737</v>
      </c>
      <c r="E55">
        <f t="shared" si="1"/>
        <v>-30.354224350540456</v>
      </c>
      <c r="F55">
        <f t="shared" si="2"/>
        <v>-54.061271387908157</v>
      </c>
      <c r="G55">
        <f t="shared" si="4"/>
        <v>-60.686739900726266</v>
      </c>
      <c r="I55">
        <v>507</v>
      </c>
      <c r="J55">
        <f>(B57+B58)/2</f>
        <v>26.52</v>
      </c>
      <c r="K55">
        <f t="shared" ref="K55" si="17">J55/$B$2*2*PI()</f>
        <v>0.42774193548387096</v>
      </c>
      <c r="L55">
        <f>-$E$1*SIN(K55)</f>
        <v>-23.851991189957545</v>
      </c>
      <c r="M55">
        <f>-$E$1*COS(K55)</f>
        <v>-52.319523280264967</v>
      </c>
      <c r="N55">
        <f>180-(180-K55/2/PI()*360)</f>
        <v>24.507807623982956</v>
      </c>
    </row>
    <row r="56" spans="1:14" x14ac:dyDescent="0.2">
      <c r="A56">
        <v>550</v>
      </c>
      <c r="B56">
        <f>$B$3/4+$B$3*(564-A56)</f>
        <v>29.64</v>
      </c>
      <c r="C56">
        <f t="shared" si="0"/>
        <v>0.47806451612903228</v>
      </c>
      <c r="D56">
        <f t="shared" si="5"/>
        <v>27.391079109157424</v>
      </c>
      <c r="E56">
        <f t="shared" si="1"/>
        <v>-28.523815933341776</v>
      </c>
      <c r="F56">
        <f t="shared" si="2"/>
        <v>-55.04899567295336</v>
      </c>
      <c r="G56">
        <f t="shared" si="4"/>
        <v>-62.608920890842576</v>
      </c>
    </row>
    <row r="57" spans="1:14" x14ac:dyDescent="0.2">
      <c r="A57">
        <v>551</v>
      </c>
      <c r="B57">
        <f>$B$3/4+$B$3*(564-A57)</f>
        <v>27.56</v>
      </c>
      <c r="C57">
        <f t="shared" si="0"/>
        <v>0.44451612903225807</v>
      </c>
      <c r="D57">
        <f t="shared" si="5"/>
        <v>25.468898119041111</v>
      </c>
      <c r="E57">
        <f t="shared" si="1"/>
        <v>-26.661307135460103</v>
      </c>
      <c r="F57">
        <f t="shared" si="2"/>
        <v>-55.974768439258987</v>
      </c>
      <c r="G57">
        <f t="shared" si="4"/>
        <v>-64.531101880958886</v>
      </c>
    </row>
    <row r="58" spans="1:14" x14ac:dyDescent="0.2">
      <c r="A58">
        <v>552</v>
      </c>
      <c r="B58">
        <f>$B$3/4+$B$3*(564-A58)</f>
        <v>25.48</v>
      </c>
      <c r="C58">
        <f t="shared" si="0"/>
        <v>0.41096774193548391</v>
      </c>
      <c r="D58">
        <f t="shared" si="5"/>
        <v>23.546717128924801</v>
      </c>
      <c r="E58">
        <f t="shared" si="1"/>
        <v>-24.768794003286182</v>
      </c>
      <c r="F58">
        <f t="shared" si="2"/>
        <v>-56.837547832597195</v>
      </c>
      <c r="G58">
        <f t="shared" si="4"/>
        <v>-66.453282871075203</v>
      </c>
    </row>
    <row r="59" spans="1:14" x14ac:dyDescent="0.2">
      <c r="A59">
        <v>553</v>
      </c>
      <c r="B59">
        <f>$B$3/4+$B$3*(564-A59)</f>
        <v>23.400000000000002</v>
      </c>
      <c r="C59">
        <f t="shared" si="0"/>
        <v>0.37741935483870975</v>
      </c>
      <c r="D59">
        <f t="shared" si="5"/>
        <v>21.624536138808494</v>
      </c>
      <c r="E59">
        <f t="shared" si="1"/>
        <v>-22.848406349750103</v>
      </c>
      <c r="F59">
        <f t="shared" si="2"/>
        <v>-57.636362890771473</v>
      </c>
      <c r="G59">
        <f t="shared" si="4"/>
        <v>-68.375463861191506</v>
      </c>
      <c r="I59" t="s">
        <v>18</v>
      </c>
      <c r="J59">
        <f>(B59+B60)/2</f>
        <v>22.36</v>
      </c>
      <c r="K59">
        <f t="shared" ref="K59" si="18">J59/$B$2*2*PI()</f>
        <v>0.36064516129032259</v>
      </c>
      <c r="L59">
        <f>-$E$1*SIN(K59)</f>
        <v>-20.290482948485202</v>
      </c>
      <c r="M59">
        <f>-$E$1*COS(K59)</f>
        <v>-53.800987925104415</v>
      </c>
      <c r="N59">
        <f>180-(180-K59/2/PI()*360)</f>
        <v>20.663445643750322</v>
      </c>
    </row>
    <row r="60" spans="1:14" x14ac:dyDescent="0.2">
      <c r="A60">
        <v>554</v>
      </c>
      <c r="B60">
        <f>$B$3/4+$B$3*(564-A60)</f>
        <v>21.32</v>
      </c>
      <c r="C60">
        <f t="shared" si="0"/>
        <v>0.34387096774193548</v>
      </c>
      <c r="D60">
        <f t="shared" si="5"/>
        <v>19.702355148692181</v>
      </c>
      <c r="E60">
        <f t="shared" si="1"/>
        <v>-20.902305357453841</v>
      </c>
      <c r="F60">
        <f t="shared" si="2"/>
        <v>-58.370314636326547</v>
      </c>
      <c r="G60">
        <f t="shared" si="4"/>
        <v>-70.297644851307822</v>
      </c>
    </row>
    <row r="61" spans="1:14" x14ac:dyDescent="0.2">
      <c r="A61">
        <v>555</v>
      </c>
      <c r="B61">
        <f>$B$3/4+$B$3*(564-A61)</f>
        <v>19.239999999999998</v>
      </c>
      <c r="C61">
        <f t="shared" si="0"/>
        <v>0.31032258064516127</v>
      </c>
      <c r="D61">
        <f t="shared" si="5"/>
        <v>17.780174158575868</v>
      </c>
      <c r="E61">
        <f t="shared" si="1"/>
        <v>-18.932681146500773</v>
      </c>
      <c r="F61">
        <f t="shared" si="2"/>
        <v>-59.038577088247422</v>
      </c>
      <c r="G61">
        <f t="shared" si="4"/>
        <v>-72.219825841424125</v>
      </c>
    </row>
    <row r="62" spans="1:14" x14ac:dyDescent="0.2">
      <c r="A62">
        <v>556</v>
      </c>
      <c r="B62">
        <f>$B$3/4+$B$3*(564-A62)</f>
        <v>17.16</v>
      </c>
      <c r="C62">
        <f t="shared" si="0"/>
        <v>0.27677419354838712</v>
      </c>
      <c r="D62">
        <f t="shared" si="5"/>
        <v>15.857993168459561</v>
      </c>
      <c r="E62">
        <f t="shared" si="1"/>
        <v>-16.941750309759186</v>
      </c>
      <c r="F62">
        <f t="shared" si="2"/>
        <v>-59.640398191509206</v>
      </c>
      <c r="G62">
        <f t="shared" si="4"/>
        <v>-74.142006831540442</v>
      </c>
    </row>
    <row r="63" spans="1:14" x14ac:dyDescent="0.2">
      <c r="A63">
        <v>557</v>
      </c>
      <c r="B63">
        <f>$B$3/4+$B$3*(564-A63)</f>
        <v>15.08</v>
      </c>
      <c r="C63">
        <f t="shared" si="0"/>
        <v>0.24322580645161293</v>
      </c>
      <c r="D63">
        <f t="shared" si="5"/>
        <v>13.93581217834325</v>
      </c>
      <c r="E63">
        <f t="shared" si="1"/>
        <v>-14.931753418333658</v>
      </c>
      <c r="F63">
        <f t="shared" si="2"/>
        <v>-60.17510066343123</v>
      </c>
      <c r="G63">
        <f t="shared" si="4"/>
        <v>-76.064187821656745</v>
      </c>
      <c r="I63">
        <v>508</v>
      </c>
      <c r="J63">
        <f>(B65+B66)/2</f>
        <v>9.879999999999999</v>
      </c>
      <c r="K63">
        <f t="shared" ref="K63" si="19">J63/$B$2*2*PI()</f>
        <v>0.1593548387096774</v>
      </c>
      <c r="L63">
        <f>-$E$1*SIN(K63)</f>
        <v>-9.1241720287373269</v>
      </c>
      <c r="M63">
        <f>-$E$1*COS(K63)</f>
        <v>-56.771467171370581</v>
      </c>
      <c r="N63">
        <f>180-(180-K63/2/PI()*360)</f>
        <v>9.130359703052477</v>
      </c>
    </row>
    <row r="64" spans="1:14" x14ac:dyDescent="0.2">
      <c r="A64">
        <v>558</v>
      </c>
      <c r="B64">
        <f>$B$3/4+$B$3*(564-A64)</f>
        <v>13</v>
      </c>
      <c r="C64">
        <f t="shared" ref="C64:C68" si="20">B64/$B$2*2*PI()</f>
        <v>0.20967741935483875</v>
      </c>
      <c r="D64">
        <f t="shared" si="5"/>
        <v>12.01363118822694</v>
      </c>
      <c r="E64">
        <f t="shared" si="1"/>
        <v>-12.90495250005165</v>
      </c>
      <c r="F64">
        <f t="shared" si="2"/>
        <v>-60.642082755883401</v>
      </c>
      <c r="G64">
        <f t="shared" si="4"/>
        <v>-77.986368811773062</v>
      </c>
    </row>
    <row r="65" spans="1:14" x14ac:dyDescent="0.2">
      <c r="A65">
        <v>559</v>
      </c>
      <c r="B65">
        <f>$B$3/4+$B$3*(564-A65)</f>
        <v>10.92</v>
      </c>
      <c r="C65">
        <f t="shared" si="20"/>
        <v>0.17612903225806453</v>
      </c>
      <c r="D65">
        <f t="shared" si="5"/>
        <v>10.09145019811063</v>
      </c>
      <c r="E65">
        <f t="shared" si="1"/>
        <v>-10.863628493802876</v>
      </c>
      <c r="F65">
        <f t="shared" si="2"/>
        <v>-61.040818932486765</v>
      </c>
      <c r="G65">
        <f t="shared" si="4"/>
        <v>-79.908549801889365</v>
      </c>
    </row>
    <row r="66" spans="1:14" x14ac:dyDescent="0.2">
      <c r="A66">
        <v>560</v>
      </c>
      <c r="B66">
        <f>$B$3/4+$B$3*(564-A66)</f>
        <v>8.84</v>
      </c>
      <c r="C66">
        <f t="shared" si="20"/>
        <v>0.14258064516129032</v>
      </c>
      <c r="D66">
        <f t="shared" si="5"/>
        <v>8.1692692079943168</v>
      </c>
      <c r="E66">
        <f t="shared" si="1"/>
        <v>-8.8100786825964263</v>
      </c>
      <c r="F66">
        <f t="shared" si="2"/>
        <v>-61.370860460046181</v>
      </c>
      <c r="G66">
        <f t="shared" si="4"/>
        <v>-81.830730792005681</v>
      </c>
    </row>
    <row r="67" spans="1:14" x14ac:dyDescent="0.2">
      <c r="A67">
        <v>561</v>
      </c>
      <c r="B67">
        <f>$B$3/4+$B$3*(564-A67)</f>
        <v>6.76</v>
      </c>
      <c r="C67">
        <f t="shared" si="20"/>
        <v>0.10903225806451614</v>
      </c>
      <c r="D67">
        <f t="shared" si="5"/>
        <v>6.2470882178780078</v>
      </c>
      <c r="E67">
        <f t="shared" si="1"/>
        <v>-6.7466141082243674</v>
      </c>
      <c r="F67">
        <f t="shared" si="2"/>
        <v>-61.631835913549644</v>
      </c>
      <c r="G67">
        <f t="shared" si="4"/>
        <v>-83.752911782121998</v>
      </c>
      <c r="I67" t="s">
        <v>19</v>
      </c>
      <c r="J67">
        <f>(B67+B68)/2</f>
        <v>5.72</v>
      </c>
      <c r="K67">
        <f t="shared" ref="K67" si="21">J67/$B$2*2*PI()</f>
        <v>9.2258064516129029E-2</v>
      </c>
      <c r="L67">
        <f>-$E$1*SIN(K67)</f>
        <v>-5.297316511269158</v>
      </c>
      <c r="M67">
        <f>-$E$1*COS(K67)</f>
        <v>-57.255466444518945</v>
      </c>
      <c r="N67">
        <f>180-(180-K67/2/PI()*360)</f>
        <v>5.2859977228198431</v>
      </c>
    </row>
    <row r="68" spans="1:14" x14ac:dyDescent="0.2">
      <c r="A68">
        <v>562</v>
      </c>
      <c r="B68">
        <f>$B$3/4+$B$3*(564-A68)</f>
        <v>4.68</v>
      </c>
      <c r="C68">
        <f t="shared" si="20"/>
        <v>7.5483870967741937E-2</v>
      </c>
      <c r="D68">
        <f t="shared" si="5"/>
        <v>4.324907227761698</v>
      </c>
      <c r="E68">
        <f t="shared" si="1"/>
        <v>-4.675556970441388</v>
      </c>
      <c r="F68">
        <f t="shared" si="2"/>
        <v>-61.823451594165761</v>
      </c>
      <c r="G68">
        <f t="shared" si="4"/>
        <v>-85.675092772238301</v>
      </c>
    </row>
    <row r="69" spans="1:14" x14ac:dyDescent="0.2">
      <c r="A69">
        <v>563</v>
      </c>
      <c r="B69">
        <f>$B$3/4+$B$3*(564-A69)</f>
        <v>2.6</v>
      </c>
      <c r="C69">
        <f>B69/$B$2*2*PI()</f>
        <v>4.1935483870967745E-2</v>
      </c>
      <c r="D69">
        <f t="shared" si="5"/>
        <v>2.4027262376453877</v>
      </c>
      <c r="E69">
        <f t="shared" si="1"/>
        <v>-2.5992380135873927</v>
      </c>
      <c r="F69">
        <f t="shared" si="2"/>
        <v>-61.94549185976912</v>
      </c>
      <c r="G69">
        <f t="shared" si="4"/>
        <v>-87.597273762354618</v>
      </c>
    </row>
    <row r="70" spans="1:14" x14ac:dyDescent="0.2">
      <c r="A70">
        <v>564</v>
      </c>
      <c r="B70">
        <f>$B$3/4+$B$3*(564-A70)</f>
        <v>0.52</v>
      </c>
      <c r="C70">
        <f>B70/$B$2*2*PI()</f>
        <v>8.3870967741935497E-3</v>
      </c>
      <c r="D70">
        <f t="shared" si="5"/>
        <v>0.48054524752907768</v>
      </c>
      <c r="E70">
        <f>-$B$1*SIN(C70)</f>
        <v>-0.51999390359410957</v>
      </c>
      <c r="F70">
        <f>-$B$1*COS(C70)</f>
        <v>-61.99781936762151</v>
      </c>
      <c r="G70">
        <f t="shared" si="4"/>
        <v>-89.519454752470921</v>
      </c>
    </row>
    <row r="71" spans="1:14" x14ac:dyDescent="0.2">
      <c r="A71">
        <v>664</v>
      </c>
      <c r="B71">
        <f>$B$3/4+$B$3*(A71-665)</f>
        <v>-1.56</v>
      </c>
      <c r="C71">
        <f>B71/$B$2*2*PI()</f>
        <v>-2.5161290322580646E-2</v>
      </c>
      <c r="D71">
        <f t="shared" si="5"/>
        <v>-1.4416357425872326</v>
      </c>
      <c r="E71">
        <f>-$B$1*SIN(C71)</f>
        <v>1.5598354016723872</v>
      </c>
      <c r="F71">
        <f>-$B$1*COS(C71)</f>
        <v>-61.980375228935884</v>
      </c>
      <c r="G71">
        <f t="shared" si="4"/>
        <v>-91.441635742587238</v>
      </c>
      <c r="I71">
        <v>608</v>
      </c>
      <c r="J71">
        <f>(B73+B74)/2</f>
        <v>-6.7600000000000007</v>
      </c>
      <c r="K71">
        <f t="shared" ref="K71" si="22">J71/$B$2*2*PI()</f>
        <v>-0.10903225806451615</v>
      </c>
      <c r="L71">
        <f>-$E$1*SIN(K71)</f>
        <v>6.2569405035951799</v>
      </c>
      <c r="M71">
        <f>-$E$1*COS(K71)</f>
        <v>-57.158557500469428</v>
      </c>
      <c r="N71">
        <f>180-(180-K71/2/PI()*360)</f>
        <v>-6.2470882178780016</v>
      </c>
    </row>
    <row r="72" spans="1:14" x14ac:dyDescent="0.2">
      <c r="A72">
        <v>663</v>
      </c>
      <c r="B72">
        <f>$B$3/4+$B$3*(A72-665)</f>
        <v>-3.64</v>
      </c>
      <c r="C72">
        <f>B72/$B$2*2*PI()</f>
        <v>-5.8709677419354837E-2</v>
      </c>
      <c r="D72">
        <f t="shared" si="5"/>
        <v>-3.3638167327035431</v>
      </c>
      <c r="E72">
        <f>-$B$1*SIN(C72)</f>
        <v>3.6379092857738646</v>
      </c>
      <c r="F72">
        <f>-$B$1*COS(C72)</f>
        <v>-61.893179075149149</v>
      </c>
      <c r="G72">
        <f t="shared" si="4"/>
        <v>-93.36381673270354</v>
      </c>
    </row>
    <row r="73" spans="1:14" x14ac:dyDescent="0.2">
      <c r="A73">
        <v>662</v>
      </c>
      <c r="B73">
        <f>$B$3/4+$B$3*(A73-665)</f>
        <v>-5.7200000000000006</v>
      </c>
      <c r="C73">
        <f t="shared" ref="C73:C134" si="23">B73/$B$2*2*PI()</f>
        <v>-9.2258064516129043E-2</v>
      </c>
      <c r="D73">
        <f t="shared" si="5"/>
        <v>-5.2859977228198538</v>
      </c>
      <c r="E73">
        <f t="shared" ref="E73:E134" si="24">-$B$1*SIN(C73)</f>
        <v>5.711889107803267</v>
      </c>
      <c r="F73">
        <f t="shared" ref="F73:F134" si="25">-$B$1*COS(C73)</f>
        <v>-61.736329035829122</v>
      </c>
      <c r="G73">
        <f t="shared" ref="G73:G134" si="26">D73-90</f>
        <v>-95.285997722819857</v>
      </c>
    </row>
    <row r="74" spans="1:14" x14ac:dyDescent="0.2">
      <c r="A74">
        <v>661</v>
      </c>
      <c r="B74">
        <f>$B$3/4+$B$3*(A74-665)</f>
        <v>-7.8000000000000007</v>
      </c>
      <c r="C74">
        <f t="shared" si="23"/>
        <v>-0.12580645161290324</v>
      </c>
      <c r="D74">
        <f t="shared" ref="D74:D134" si="27">C74/2/PI()*360</f>
        <v>-7.2081787129361636</v>
      </c>
      <c r="E74">
        <f t="shared" si="24"/>
        <v>7.7794408342648103</v>
      </c>
      <c r="F74">
        <f t="shared" si="25"/>
        <v>-61.510001628240694</v>
      </c>
      <c r="G74">
        <f t="shared" si="26"/>
        <v>-97.20817871293616</v>
      </c>
    </row>
    <row r="75" spans="1:14" x14ac:dyDescent="0.2">
      <c r="A75">
        <v>660</v>
      </c>
      <c r="B75">
        <f>$B$3/4+$B$3*(A75-665)</f>
        <v>-9.8800000000000008</v>
      </c>
      <c r="C75">
        <f t="shared" si="23"/>
        <v>-0.15935483870967743</v>
      </c>
      <c r="D75">
        <f t="shared" si="27"/>
        <v>-9.1303597030524735</v>
      </c>
      <c r="E75">
        <f t="shared" si="24"/>
        <v>9.838237665768947</v>
      </c>
      <c r="F75">
        <f t="shared" si="25"/>
        <v>-61.214451558695238</v>
      </c>
      <c r="G75">
        <f t="shared" si="26"/>
        <v>-99.130359703052477</v>
      </c>
      <c r="I75" t="s">
        <v>27</v>
      </c>
      <c r="J75">
        <f>(B75+B76)/2</f>
        <v>-10.920000000000002</v>
      </c>
      <c r="K75">
        <f t="shared" ref="K75" si="28">J75/$B$2*2*PI()</f>
        <v>-0.17612903225806456</v>
      </c>
      <c r="L75">
        <f>-$E$1*SIN(K75)</f>
        <v>10.075139328930089</v>
      </c>
      <c r="M75">
        <f>-$E$1*COS(K75)</f>
        <v>-56.610436913193368</v>
      </c>
      <c r="N75">
        <f>180-(180-K75/2/PI()*360)</f>
        <v>-10.091450198110635</v>
      </c>
    </row>
    <row r="76" spans="1:14" x14ac:dyDescent="0.2">
      <c r="A76">
        <v>659</v>
      </c>
      <c r="B76">
        <f>$B$3/4+$B$3*(A76-665)</f>
        <v>-11.96</v>
      </c>
      <c r="C76">
        <f t="shared" si="23"/>
        <v>-0.19290322580645164</v>
      </c>
      <c r="D76">
        <f t="shared" si="27"/>
        <v>-11.052540693168785</v>
      </c>
      <c r="E76">
        <f t="shared" si="24"/>
        <v>11.885962655586157</v>
      </c>
      <c r="F76">
        <f t="shared" si="25"/>
        <v>-60.850011435906993</v>
      </c>
      <c r="G76">
        <f t="shared" si="26"/>
        <v>-101.05254069316878</v>
      </c>
    </row>
    <row r="77" spans="1:14" x14ac:dyDescent="0.2">
      <c r="A77">
        <v>658</v>
      </c>
      <c r="B77">
        <f>$B$3/4+$B$3*(A77-665)</f>
        <v>-14.040000000000001</v>
      </c>
      <c r="C77">
        <f t="shared" si="23"/>
        <v>-0.22645161290322582</v>
      </c>
      <c r="D77">
        <f t="shared" si="27"/>
        <v>-12.974721683285095</v>
      </c>
      <c r="E77">
        <f t="shared" si="24"/>
        <v>13.920311317112654</v>
      </c>
      <c r="F77">
        <f t="shared" si="25"/>
        <v>-60.417091396679012</v>
      </c>
      <c r="G77">
        <f t="shared" si="26"/>
        <v>-102.9747216832851</v>
      </c>
    </row>
    <row r="78" spans="1:14" x14ac:dyDescent="0.2">
      <c r="A78">
        <v>657</v>
      </c>
      <c r="B78">
        <f>$B$3/4+$B$3*(A78-665)</f>
        <v>-16.12</v>
      </c>
      <c r="C78">
        <f t="shared" si="23"/>
        <v>-0.26</v>
      </c>
      <c r="D78">
        <f t="shared" si="27"/>
        <v>-14.896902673401403</v>
      </c>
      <c r="E78">
        <f t="shared" si="24"/>
        <v>15.938994217313617</v>
      </c>
      <c r="F78">
        <f t="shared" si="25"/>
        <v>-59.916178644339823</v>
      </c>
      <c r="G78">
        <f t="shared" si="26"/>
        <v>-104.8969026734014</v>
      </c>
    </row>
    <row r="79" spans="1:14" x14ac:dyDescent="0.2">
      <c r="A79">
        <v>656</v>
      </c>
      <c r="B79">
        <f>$B$3/4+$B$3*(A79-665)</f>
        <v>-18.2</v>
      </c>
      <c r="C79">
        <f t="shared" si="23"/>
        <v>-0.29354838709677417</v>
      </c>
      <c r="D79">
        <f t="shared" si="27"/>
        <v>-16.819083663517713</v>
      </c>
      <c r="E79">
        <f t="shared" si="24"/>
        <v>17.939739553225298</v>
      </c>
      <c r="F79">
        <f t="shared" si="25"/>
        <v>-59.347836900450247</v>
      </c>
      <c r="G79">
        <f t="shared" si="26"/>
        <v>-106.81908366351772</v>
      </c>
      <c r="I79">
        <v>607</v>
      </c>
      <c r="J79">
        <f>(B81+B82)/2</f>
        <v>-23.400000000000002</v>
      </c>
      <c r="K79">
        <f t="shared" ref="K79" si="29">J79/$B$2*2*PI()</f>
        <v>-0.37741935483870975</v>
      </c>
      <c r="L79">
        <f>-$E$1*SIN(K79)</f>
        <v>21.190054275977918</v>
      </c>
      <c r="M79">
        <f>-$E$1*COS(K79)</f>
        <v>-53.45307848740903</v>
      </c>
      <c r="N79">
        <f>180-(180-K79/2/PI()*360)</f>
        <v>-21.62453613880848</v>
      </c>
    </row>
    <row r="80" spans="1:14" x14ac:dyDescent="0.2">
      <c r="A80">
        <v>655</v>
      </c>
      <c r="B80">
        <f>$B$3/4+$B$3*(A80-665)</f>
        <v>-20.28</v>
      </c>
      <c r="C80">
        <f t="shared" si="23"/>
        <v>-0.32709677419354843</v>
      </c>
      <c r="D80">
        <f t="shared" si="27"/>
        <v>-18.741264653634026</v>
      </c>
      <c r="E80">
        <f t="shared" si="24"/>
        <v>19.920295708616464</v>
      </c>
      <c r="F80">
        <f t="shared" si="25"/>
        <v>-58.712705770397569</v>
      </c>
      <c r="G80">
        <f t="shared" si="26"/>
        <v>-108.74126465363403</v>
      </c>
    </row>
    <row r="81" spans="1:14" x14ac:dyDescent="0.2">
      <c r="A81">
        <v>654</v>
      </c>
      <c r="B81">
        <f>$B$3/4+$B$3*(A81-665)</f>
        <v>-22.360000000000003</v>
      </c>
      <c r="C81">
        <f t="shared" si="23"/>
        <v>-0.36064516129032265</v>
      </c>
      <c r="D81">
        <f t="shared" si="27"/>
        <v>-20.663445643750336</v>
      </c>
      <c r="E81">
        <f t="shared" si="24"/>
        <v>21.878433787931868</v>
      </c>
      <c r="F81">
        <f t="shared" si="25"/>
        <v>-58.011500023590848</v>
      </c>
      <c r="G81">
        <f t="shared" si="26"/>
        <v>-110.66344564375034</v>
      </c>
    </row>
    <row r="82" spans="1:14" x14ac:dyDescent="0.2">
      <c r="A82">
        <v>653</v>
      </c>
      <c r="B82">
        <f>$B$3/4+$B$3*(A82-665)</f>
        <v>-24.44</v>
      </c>
      <c r="C82">
        <f t="shared" si="23"/>
        <v>-0.39419354838709686</v>
      </c>
      <c r="D82">
        <f t="shared" si="27"/>
        <v>-22.585626633866649</v>
      </c>
      <c r="E82">
        <f t="shared" si="24"/>
        <v>23.811950124666211</v>
      </c>
      <c r="F82">
        <f t="shared" si="25"/>
        <v>-57.245008789067448</v>
      </c>
      <c r="G82">
        <f t="shared" si="26"/>
        <v>-112.58562663386665</v>
      </c>
    </row>
    <row r="83" spans="1:14" x14ac:dyDescent="0.2">
      <c r="A83">
        <v>652</v>
      </c>
      <c r="B83">
        <f>$B$3/4+$B$3*(A83-665)</f>
        <v>-26.52</v>
      </c>
      <c r="C83">
        <f t="shared" si="23"/>
        <v>-0.42774193548387096</v>
      </c>
      <c r="D83">
        <f t="shared" si="27"/>
        <v>-24.507807623982956</v>
      </c>
      <c r="E83">
        <f t="shared" si="24"/>
        <v>25.718668761345526</v>
      </c>
      <c r="F83">
        <f t="shared" si="25"/>
        <v>-56.414094667416137</v>
      </c>
      <c r="G83">
        <f t="shared" si="26"/>
        <v>-114.50780762398296</v>
      </c>
      <c r="I83" t="s">
        <v>26</v>
      </c>
      <c r="J83">
        <f>(B83+B84)/2</f>
        <v>-27.560000000000002</v>
      </c>
      <c r="K83">
        <f t="shared" ref="K83" si="30">J83/$B$2*2*PI()</f>
        <v>-0.44451612903225807</v>
      </c>
      <c r="L83">
        <f>-$E$1*SIN(K83)</f>
        <v>24.726212262725095</v>
      </c>
      <c r="M83">
        <f>-$E$1*COS(K83)</f>
        <v>-51.912083633183734</v>
      </c>
      <c r="N83">
        <f>180-(180-K83/2/PI()*360)</f>
        <v>-25.468898119041114</v>
      </c>
    </row>
    <row r="84" spans="1:14" x14ac:dyDescent="0.2">
      <c r="A84">
        <v>651</v>
      </c>
      <c r="B84">
        <f>$B$3/4+$B$3*(A84-665)</f>
        <v>-28.6</v>
      </c>
      <c r="C84">
        <f t="shared" si="23"/>
        <v>-0.46129032258064523</v>
      </c>
      <c r="D84">
        <f t="shared" si="27"/>
        <v>-26.429988614099269</v>
      </c>
      <c r="E84">
        <f t="shared" si="24"/>
        <v>27.596443898325212</v>
      </c>
      <c r="F84">
        <f t="shared" si="25"/>
        <v>-55.519692760016149</v>
      </c>
      <c r="G84">
        <f t="shared" si="26"/>
        <v>-116.42998861409927</v>
      </c>
    </row>
    <row r="85" spans="1:14" x14ac:dyDescent="0.2">
      <c r="A85">
        <v>650</v>
      </c>
      <c r="B85">
        <f>$B$3/4+$B$3*(A85-665)</f>
        <v>-30.680000000000003</v>
      </c>
      <c r="C85">
        <f t="shared" si="23"/>
        <v>-0.49483870967741944</v>
      </c>
      <c r="D85">
        <f t="shared" si="27"/>
        <v>-28.352169604215579</v>
      </c>
      <c r="E85">
        <f t="shared" si="24"/>
        <v>29.443162308648706</v>
      </c>
      <c r="F85">
        <f t="shared" si="25"/>
        <v>-54.562809616684589</v>
      </c>
      <c r="G85">
        <f t="shared" si="26"/>
        <v>-118.35216960421558</v>
      </c>
    </row>
    <row r="86" spans="1:14" x14ac:dyDescent="0.2">
      <c r="A86">
        <v>649</v>
      </c>
      <c r="B86">
        <f>$B$3/4+$B$3*(A86-665)</f>
        <v>-32.76</v>
      </c>
      <c r="C86">
        <f t="shared" si="23"/>
        <v>-0.5283870967741936</v>
      </c>
      <c r="D86">
        <f t="shared" si="27"/>
        <v>-30.274350594331892</v>
      </c>
      <c r="E86">
        <f t="shared" si="24"/>
        <v>31.256745716249288</v>
      </c>
      <c r="F86">
        <f t="shared" si="25"/>
        <v>-53.544522102916673</v>
      </c>
      <c r="G86">
        <f t="shared" si="26"/>
        <v>-120.27435059433189</v>
      </c>
    </row>
    <row r="87" spans="1:14" x14ac:dyDescent="0.2">
      <c r="A87">
        <v>648</v>
      </c>
      <c r="B87">
        <f>$B$3/4+$B$3*(A87-665)</f>
        <v>-34.839999999999996</v>
      </c>
      <c r="C87">
        <f t="shared" si="23"/>
        <v>-0.5619354838709677</v>
      </c>
      <c r="D87">
        <f t="shared" si="27"/>
        <v>-32.196531584448195</v>
      </c>
      <c r="E87">
        <f t="shared" si="24"/>
        <v>33.035153134818529</v>
      </c>
      <c r="F87">
        <f t="shared" si="25"/>
        <v>-52.465976187993398</v>
      </c>
      <c r="G87">
        <f t="shared" si="26"/>
        <v>-122.19653158444819</v>
      </c>
      <c r="I87">
        <v>606</v>
      </c>
      <c r="J87">
        <f>(B89+B90)/2</f>
        <v>-40.04</v>
      </c>
      <c r="K87">
        <f t="shared" ref="K87" si="31">J87/$B$2*2*PI()</f>
        <v>-0.64580645161290318</v>
      </c>
      <c r="L87">
        <f>-$E$1*SIN(K87)</f>
        <v>34.605953998866035</v>
      </c>
      <c r="M87">
        <f>-$E$1*COS(K87)</f>
        <v>-45.920343507299336</v>
      </c>
      <c r="N87">
        <f>180-(180-K87/2/PI()*360)</f>
        <v>-37.001984059738959</v>
      </c>
    </row>
    <row r="88" spans="1:14" x14ac:dyDescent="0.2">
      <c r="A88">
        <v>647</v>
      </c>
      <c r="B88">
        <f>$B$3/4+$B$3*(A88-665)</f>
        <v>-36.919999999999995</v>
      </c>
      <c r="C88">
        <f t="shared" si="23"/>
        <v>-0.59548387096774191</v>
      </c>
      <c r="D88">
        <f t="shared" si="27"/>
        <v>-34.118712574564505</v>
      </c>
      <c r="E88">
        <f t="shared" si="24"/>
        <v>34.77638316470923</v>
      </c>
      <c r="F88">
        <f t="shared" si="25"/>
        <v>-51.328385655320673</v>
      </c>
      <c r="G88">
        <f t="shared" si="26"/>
        <v>-124.11871257456451</v>
      </c>
    </row>
    <row r="89" spans="1:14" x14ac:dyDescent="0.2">
      <c r="A89">
        <v>646</v>
      </c>
      <c r="B89">
        <f>$B$3/4+$B$3*(A89-665)</f>
        <v>-39</v>
      </c>
      <c r="C89">
        <f t="shared" si="23"/>
        <v>-0.62903225806451613</v>
      </c>
      <c r="D89">
        <f t="shared" si="27"/>
        <v>-36.040893564680815</v>
      </c>
      <c r="E89">
        <f t="shared" si="24"/>
        <v>36.478476245288043</v>
      </c>
      <c r="F89">
        <f t="shared" si="25"/>
        <v>-50.133030736451154</v>
      </c>
      <c r="G89">
        <f t="shared" si="26"/>
        <v>-126.04089356468081</v>
      </c>
    </row>
    <row r="90" spans="1:14" x14ac:dyDescent="0.2">
      <c r="A90">
        <v>645</v>
      </c>
      <c r="B90">
        <f>$B$3/4+$B$3*(A90-665)</f>
        <v>-41.08</v>
      </c>
      <c r="C90">
        <f t="shared" si="23"/>
        <v>-0.66258064516129034</v>
      </c>
      <c r="D90">
        <f t="shared" si="27"/>
        <v>-37.963074554797132</v>
      </c>
      <c r="E90">
        <f t="shared" si="24"/>
        <v>38.13951686020286</v>
      </c>
      <c r="F90">
        <f t="shared" si="25"/>
        <v>-48.881256670326117</v>
      </c>
      <c r="G90">
        <f t="shared" si="26"/>
        <v>-127.96307455479713</v>
      </c>
    </row>
    <row r="91" spans="1:14" x14ac:dyDescent="0.2">
      <c r="A91">
        <v>644</v>
      </c>
      <c r="B91">
        <f>$B$3/4+$B$3*(A91-665)</f>
        <v>-43.16</v>
      </c>
      <c r="C91">
        <f t="shared" si="23"/>
        <v>-0.69612903225806444</v>
      </c>
      <c r="D91">
        <f t="shared" si="27"/>
        <v>-39.885255544913434</v>
      </c>
      <c r="E91">
        <f t="shared" si="24"/>
        <v>39.757635693083344</v>
      </c>
      <c r="F91">
        <f t="shared" si="25"/>
        <v>-47.574472189358708</v>
      </c>
      <c r="G91">
        <f t="shared" si="26"/>
        <v>-129.88525554491343</v>
      </c>
      <c r="I91" t="s">
        <v>25</v>
      </c>
      <c r="J91">
        <f>(B91+B92)/2</f>
        <v>-44.2</v>
      </c>
      <c r="K91">
        <f t="shared" ref="K91" si="32">J91/$B$2*2*PI()</f>
        <v>-0.71290322580645171</v>
      </c>
      <c r="L91">
        <f>-$E$1*SIN(K91)</f>
        <v>37.606881206648261</v>
      </c>
      <c r="M91">
        <f>-$E$1*COS(K91)</f>
        <v>-43.496810065900767</v>
      </c>
      <c r="N91">
        <f>180-(180-K91/2/PI()*360)</f>
        <v>-40.846346039971593</v>
      </c>
    </row>
    <row r="92" spans="1:14" x14ac:dyDescent="0.2">
      <c r="A92">
        <v>643</v>
      </c>
      <c r="B92">
        <f>$B$3/4+$B$3*(A92-665)</f>
        <v>-45.24</v>
      </c>
      <c r="C92">
        <f t="shared" si="23"/>
        <v>-0.72967741935483876</v>
      </c>
      <c r="D92">
        <f t="shared" si="27"/>
        <v>-41.807436535029751</v>
      </c>
      <c r="E92">
        <f t="shared" si="24"/>
        <v>41.331011731248488</v>
      </c>
      <c r="F92">
        <f t="shared" si="25"/>
        <v>-46.214147934062346</v>
      </c>
      <c r="G92">
        <f t="shared" si="26"/>
        <v>-131.80743653502975</v>
      </c>
    </row>
    <row r="93" spans="1:14" x14ac:dyDescent="0.2">
      <c r="A93">
        <v>642</v>
      </c>
      <c r="B93">
        <f>$B$3/4+$B$3*(A93-665)</f>
        <v>-47.32</v>
      </c>
      <c r="C93">
        <f t="shared" si="23"/>
        <v>-0.76322580645161298</v>
      </c>
      <c r="D93">
        <f t="shared" si="27"/>
        <v>-43.729617525146061</v>
      </c>
      <c r="E93">
        <f t="shared" si="24"/>
        <v>42.857874315053706</v>
      </c>
      <c r="F93">
        <f t="shared" si="25"/>
        <v>-44.801814798008571</v>
      </c>
      <c r="G93">
        <f t="shared" si="26"/>
        <v>-133.72961752514607</v>
      </c>
    </row>
    <row r="94" spans="1:14" x14ac:dyDescent="0.2">
      <c r="A94">
        <v>641</v>
      </c>
      <c r="B94">
        <f>$B$3/4+$B$3*(A94-665)</f>
        <v>-49.4</v>
      </c>
      <c r="C94">
        <f t="shared" si="23"/>
        <v>-0.79677419354838719</v>
      </c>
      <c r="D94">
        <f t="shared" si="27"/>
        <v>-45.651798515262371</v>
      </c>
      <c r="E94">
        <f t="shared" si="24"/>
        <v>44.336505130571226</v>
      </c>
      <c r="F94">
        <f t="shared" si="25"/>
        <v>-43.339062204976592</v>
      </c>
      <c r="G94">
        <f t="shared" si="26"/>
        <v>-135.65179851526239</v>
      </c>
    </row>
    <row r="95" spans="1:14" x14ac:dyDescent="0.2">
      <c r="A95">
        <v>640</v>
      </c>
      <c r="B95">
        <f>$B$3/4+$B$3*(A95-665)</f>
        <v>-51.48</v>
      </c>
      <c r="C95">
        <f t="shared" si="23"/>
        <v>-0.83032258064516129</v>
      </c>
      <c r="D95">
        <f t="shared" si="27"/>
        <v>-47.573979505378674</v>
      </c>
      <c r="E95">
        <f t="shared" si="24"/>
        <v>45.765240143361268</v>
      </c>
      <c r="F95">
        <f t="shared" si="25"/>
        <v>-41.827536320233762</v>
      </c>
      <c r="G95">
        <f t="shared" si="26"/>
        <v>-137.57397950537867</v>
      </c>
      <c r="I95">
        <v>605</v>
      </c>
      <c r="J95">
        <f>(B97+B98)/2</f>
        <v>-56.68</v>
      </c>
      <c r="K95">
        <f t="shared" ref="K95" si="33">J95/$B$2*2*PI()</f>
        <v>-0.91419354838709677</v>
      </c>
      <c r="L95">
        <f>-$E$1*SIN(K95)</f>
        <v>45.544057349955082</v>
      </c>
      <c r="M95">
        <f>-$E$1*COS(K95)</f>
        <v>-35.099698575685842</v>
      </c>
      <c r="N95">
        <f>180-(180-K95/2/PI()*360)</f>
        <v>-52.379431980669438</v>
      </c>
    </row>
    <row r="96" spans="1:14" x14ac:dyDescent="0.2">
      <c r="A96">
        <v>639</v>
      </c>
      <c r="B96">
        <f>$B$3/4+$B$3*(A96-665)</f>
        <v>-53.559999999999995</v>
      </c>
      <c r="C96">
        <f t="shared" si="23"/>
        <v>-0.86387096774193539</v>
      </c>
      <c r="D96">
        <f t="shared" si="27"/>
        <v>-49.496160495494983</v>
      </c>
      <c r="E96">
        <f t="shared" si="24"/>
        <v>47.142471471157556</v>
      </c>
      <c r="F96">
        <f t="shared" si="25"/>
        <v>-40.268938197959685</v>
      </c>
      <c r="G96">
        <f t="shared" si="26"/>
        <v>-139.49616049549499</v>
      </c>
    </row>
    <row r="97" spans="1:14" x14ac:dyDescent="0.2">
      <c r="A97">
        <v>638</v>
      </c>
      <c r="B97">
        <f>$B$3/4+$B$3*(A97-665)</f>
        <v>-55.64</v>
      </c>
      <c r="C97">
        <f t="shared" si="23"/>
        <v>-0.89741935483870972</v>
      </c>
      <c r="D97">
        <f t="shared" si="27"/>
        <v>-51.4183414856113</v>
      </c>
      <c r="E97">
        <f t="shared" si="24"/>
        <v>48.466649193359899</v>
      </c>
      <c r="F97">
        <f t="shared" si="25"/>
        <v>-38.665021866899103</v>
      </c>
      <c r="G97">
        <f t="shared" si="26"/>
        <v>-141.41834148561131</v>
      </c>
    </row>
    <row r="98" spans="1:14" x14ac:dyDescent="0.2">
      <c r="A98">
        <v>637</v>
      </c>
      <c r="B98">
        <f>$B$3/4+$B$3*(A98-665)</f>
        <v>-57.72</v>
      </c>
      <c r="C98">
        <f t="shared" si="23"/>
        <v>-0.93096774193548393</v>
      </c>
      <c r="D98">
        <f t="shared" si="27"/>
        <v>-53.34052247572761</v>
      </c>
      <c r="E98">
        <f t="shared" si="24"/>
        <v>49.736283095297388</v>
      </c>
      <c r="F98">
        <f t="shared" si="25"/>
        <v>-37.017592356397728</v>
      </c>
      <c r="G98">
        <f t="shared" si="26"/>
        <v>-143.3405224757276</v>
      </c>
    </row>
    <row r="99" spans="1:14" x14ac:dyDescent="0.2">
      <c r="A99">
        <v>636</v>
      </c>
      <c r="B99">
        <f>$B$3/4+$B$3*(A99-665)</f>
        <v>-59.8</v>
      </c>
      <c r="C99">
        <f t="shared" si="23"/>
        <v>-0.96451612903225803</v>
      </c>
      <c r="D99">
        <f t="shared" si="27"/>
        <v>-55.26270346584392</v>
      </c>
      <c r="E99">
        <f t="shared" si="24"/>
        <v>50.949944345299109</v>
      </c>
      <c r="F99">
        <f t="shared" si="25"/>
        <v>-35.328503665042525</v>
      </c>
      <c r="G99">
        <f t="shared" si="26"/>
        <v>-145.26270346584391</v>
      </c>
      <c r="I99" t="s">
        <v>24</v>
      </c>
      <c r="J99">
        <f>(B99+B100)/2</f>
        <v>-60.84</v>
      </c>
      <c r="K99">
        <f t="shared" ref="K99" si="34">J99/$B$2*2*PI()</f>
        <v>-0.98129032258064519</v>
      </c>
      <c r="L99">
        <f>-$E$1*SIN(K99)</f>
        <v>47.794886517846088</v>
      </c>
      <c r="M99">
        <f>-$E$1*COS(K99)</f>
        <v>-31.967152246426558</v>
      </c>
      <c r="N99">
        <f>180-(180-K99/2/PI()*360)</f>
        <v>-56.223793960902071</v>
      </c>
    </row>
    <row r="100" spans="1:14" x14ac:dyDescent="0.2">
      <c r="A100">
        <v>635</v>
      </c>
      <c r="B100">
        <f>$B$3/4+$B$3*(A100-665)</f>
        <v>-61.88</v>
      </c>
      <c r="C100">
        <f t="shared" si="23"/>
        <v>-0.99806451612903235</v>
      </c>
      <c r="D100">
        <f t="shared" si="27"/>
        <v>-57.184884455960237</v>
      </c>
      <c r="E100">
        <f t="shared" si="24"/>
        <v>52.106267102685273</v>
      </c>
      <c r="F100">
        <f t="shared" si="25"/>
        <v>-33.599656674192644</v>
      </c>
      <c r="G100">
        <f t="shared" si="26"/>
        <v>-147.18488445596023</v>
      </c>
    </row>
    <row r="101" spans="1:14" x14ac:dyDescent="0.2">
      <c r="A101">
        <v>634</v>
      </c>
      <c r="B101">
        <f>$B$3/4+$B$3*(A101-665)</f>
        <v>-63.96</v>
      </c>
      <c r="C101">
        <f t="shared" si="23"/>
        <v>-1.0316129032258066</v>
      </c>
      <c r="D101">
        <f t="shared" si="27"/>
        <v>-59.107065446076547</v>
      </c>
      <c r="E101">
        <f t="shared" si="24"/>
        <v>53.20395005486882</v>
      </c>
      <c r="F101">
        <f t="shared" si="25"/>
        <v>-31.832997008749011</v>
      </c>
      <c r="G101">
        <f t="shared" si="26"/>
        <v>-149.10706544607655</v>
      </c>
    </row>
    <row r="102" spans="1:14" x14ac:dyDescent="0.2">
      <c r="A102">
        <v>633</v>
      </c>
      <c r="B102">
        <f>$B$3/4+$B$3*(A102-665)</f>
        <v>-66.040000000000006</v>
      </c>
      <c r="C102">
        <f t="shared" si="23"/>
        <v>-1.0651612903225807</v>
      </c>
      <c r="D102">
        <f t="shared" si="27"/>
        <v>-61.029246436192842</v>
      </c>
      <c r="E102">
        <f t="shared" si="24"/>
        <v>54.241757881837998</v>
      </c>
      <c r="F102">
        <f t="shared" si="25"/>
        <v>-30.030512847569973</v>
      </c>
      <c r="G102">
        <f t="shared" si="26"/>
        <v>-151.02924643619284</v>
      </c>
    </row>
    <row r="103" spans="1:14" x14ac:dyDescent="0.2">
      <c r="A103">
        <v>632</v>
      </c>
      <c r="B103">
        <f>$B$3/4+$B$3*(A103-665)</f>
        <v>-68.12</v>
      </c>
      <c r="C103">
        <f t="shared" si="23"/>
        <v>-1.0987096774193548</v>
      </c>
      <c r="D103">
        <f t="shared" si="27"/>
        <v>-62.951427426309152</v>
      </c>
      <c r="E103">
        <f t="shared" si="24"/>
        <v>55.218522646371518</v>
      </c>
      <c r="F103">
        <f t="shared" si="25"/>
        <v>-28.194232685997246</v>
      </c>
      <c r="G103">
        <f t="shared" si="26"/>
        <v>-152.95142742630915</v>
      </c>
      <c r="I103">
        <v>604</v>
      </c>
      <c r="J103">
        <f>(B105+B106)/2</f>
        <v>-73.319999999999993</v>
      </c>
      <c r="K103">
        <f t="shared" ref="K103" si="35">J103/$B$2*2*PI()</f>
        <v>-1.1825806451612904</v>
      </c>
      <c r="L103">
        <f>-$E$1*SIN(K103)</f>
        <v>53.2211929478527</v>
      </c>
      <c r="M103">
        <f>-$E$1*COS(K103)</f>
        <v>-21.765905016962531</v>
      </c>
      <c r="N103">
        <f>180-(180-K103/2/PI()*360)</f>
        <v>-67.756879901599945</v>
      </c>
    </row>
    <row r="104" spans="1:14" x14ac:dyDescent="0.2">
      <c r="A104">
        <v>631</v>
      </c>
      <c r="B104">
        <f>$B$3/4+$B$3*(A104-665)</f>
        <v>-70.2</v>
      </c>
      <c r="C104">
        <f t="shared" si="23"/>
        <v>-1.1322580645161291</v>
      </c>
      <c r="D104">
        <f t="shared" si="27"/>
        <v>-64.873608416425483</v>
      </c>
      <c r="E104">
        <f t="shared" si="24"/>
        <v>56.133145108421971</v>
      </c>
      <c r="F104">
        <f t="shared" si="25"/>
        <v>-26.326223053010146</v>
      </c>
      <c r="G104">
        <f t="shared" si="26"/>
        <v>-154.8736084164255</v>
      </c>
    </row>
    <row r="105" spans="1:14" x14ac:dyDescent="0.2">
      <c r="A105">
        <v>630</v>
      </c>
      <c r="B105">
        <f>$B$3/4+$B$3*(A105-665)</f>
        <v>-72.28</v>
      </c>
      <c r="C105">
        <f t="shared" si="23"/>
        <v>-1.1658064516129032</v>
      </c>
      <c r="D105">
        <f t="shared" si="27"/>
        <v>-66.795789406541786</v>
      </c>
      <c r="E105">
        <f t="shared" si="24"/>
        <v>56.984595962188116</v>
      </c>
      <c r="F105">
        <f t="shared" si="25"/>
        <v>-24.42858618557721</v>
      </c>
      <c r="G105">
        <f t="shared" si="26"/>
        <v>-156.79578940654179</v>
      </c>
    </row>
    <row r="106" spans="1:14" x14ac:dyDescent="0.2">
      <c r="A106">
        <v>629</v>
      </c>
      <c r="B106">
        <f>$B$3/4+$B$3*(A106-665)</f>
        <v>-74.36</v>
      </c>
      <c r="C106">
        <f t="shared" si="23"/>
        <v>-1.1993548387096773</v>
      </c>
      <c r="D106">
        <f t="shared" si="27"/>
        <v>-68.717970396658075</v>
      </c>
      <c r="E106">
        <f t="shared" si="24"/>
        <v>57.771916994484094</v>
      </c>
      <c r="F106">
        <f t="shared" si="25"/>
        <v>-22.503457662822388</v>
      </c>
      <c r="G106">
        <f t="shared" si="26"/>
        <v>-158.71797039665807</v>
      </c>
    </row>
    <row r="107" spans="1:14" x14ac:dyDescent="0.2">
      <c r="A107">
        <v>628</v>
      </c>
      <c r="B107">
        <f>$B$3/4+$B$3*(A107-665)</f>
        <v>-76.440000000000012</v>
      </c>
      <c r="C107">
        <f t="shared" si="23"/>
        <v>-1.2329032258064518</v>
      </c>
      <c r="D107">
        <f t="shared" si="27"/>
        <v>-70.64015138677442</v>
      </c>
      <c r="E107">
        <f t="shared" si="24"/>
        <v>58.494222163101696</v>
      </c>
      <c r="F107">
        <f t="shared" si="25"/>
        <v>-20.553004002668374</v>
      </c>
      <c r="G107">
        <f t="shared" si="26"/>
        <v>-160.64015138677442</v>
      </c>
      <c r="I107" t="s">
        <v>23</v>
      </c>
      <c r="J107">
        <f>(B107+B108)/2</f>
        <v>-77.480000000000018</v>
      </c>
      <c r="K107">
        <f t="shared" ref="K107" si="36">J107/$B$2*2*PI()</f>
        <v>-1.249677419354839</v>
      </c>
      <c r="L107">
        <f>-$E$1*SIN(K107)</f>
        <v>54.560764052755808</v>
      </c>
      <c r="M107">
        <f>-$E$1*COS(K107)</f>
        <v>-18.148637028149221</v>
      </c>
      <c r="N107">
        <f>180-(180-K107/2/PI()*360)</f>
        <v>-71.601241881832578</v>
      </c>
    </row>
    <row r="108" spans="1:14" x14ac:dyDescent="0.2">
      <c r="A108">
        <v>627</v>
      </c>
      <c r="B108">
        <f>$B$3/4+$B$3*(A108-665)</f>
        <v>-78.52000000000001</v>
      </c>
      <c r="C108">
        <f t="shared" si="23"/>
        <v>-1.2664516129032259</v>
      </c>
      <c r="D108">
        <f t="shared" si="27"/>
        <v>-72.562332376890723</v>
      </c>
      <c r="E108">
        <f t="shared" si="24"/>
        <v>59.150698593952242</v>
      </c>
      <c r="F108">
        <f t="shared" si="25"/>
        <v>-18.579420223661891</v>
      </c>
      <c r="G108">
        <f t="shared" si="26"/>
        <v>-162.56233237689071</v>
      </c>
    </row>
    <row r="109" spans="1:14" x14ac:dyDescent="0.2">
      <c r="A109">
        <v>626</v>
      </c>
      <c r="B109">
        <f>$B$3/4+$B$3*(A109-665)</f>
        <v>-80.600000000000009</v>
      </c>
      <c r="C109">
        <f t="shared" si="23"/>
        <v>-1.3000000000000003</v>
      </c>
      <c r="D109">
        <f t="shared" si="27"/>
        <v>-74.48451336700704</v>
      </c>
      <c r="E109">
        <f t="shared" si="24"/>
        <v>59.740607495865973</v>
      </c>
      <c r="F109">
        <f t="shared" si="25"/>
        <v>-16.584927374724401</v>
      </c>
      <c r="G109">
        <f t="shared" si="26"/>
        <v>-164.48451336700703</v>
      </c>
    </row>
    <row r="110" spans="1:14" x14ac:dyDescent="0.2">
      <c r="A110">
        <v>625</v>
      </c>
      <c r="B110">
        <f>$B$3/4+$B$3*(A110-665)</f>
        <v>-82.68</v>
      </c>
      <c r="C110">
        <f t="shared" si="23"/>
        <v>-1.3335483870967744</v>
      </c>
      <c r="D110">
        <f t="shared" si="27"/>
        <v>-76.406694357123342</v>
      </c>
      <c r="E110">
        <f t="shared" si="24"/>
        <v>60.263284992019237</v>
      </c>
      <c r="F110">
        <f t="shared" si="25"/>
        <v>-14.571770035608873</v>
      </c>
      <c r="G110">
        <f t="shared" si="26"/>
        <v>-166.40669435712334</v>
      </c>
    </row>
    <row r="111" spans="1:14" x14ac:dyDescent="0.2">
      <c r="A111">
        <v>624</v>
      </c>
      <c r="B111">
        <f>$B$3/4+$B$3*(A111-665)</f>
        <v>-84.76</v>
      </c>
      <c r="C111">
        <f t="shared" si="23"/>
        <v>-1.3670967741935485</v>
      </c>
      <c r="D111">
        <f t="shared" si="27"/>
        <v>-78.328875347239645</v>
      </c>
      <c r="E111">
        <f t="shared" si="24"/>
        <v>60.718142867054056</v>
      </c>
      <c r="F111">
        <f t="shared" si="25"/>
        <v>-12.542213790874918</v>
      </c>
      <c r="G111">
        <f t="shared" si="26"/>
        <v>-168.32887534723966</v>
      </c>
      <c r="I111">
        <v>603</v>
      </c>
      <c r="J111">
        <f>(B113+B114)/2</f>
        <v>-89.960000000000008</v>
      </c>
      <c r="K111">
        <f t="shared" ref="K111" si="37">J111/$B$2*2*PI()</f>
        <v>-1.4509677419354841</v>
      </c>
      <c r="L111">
        <f>-$E$1*SIN(K111)</f>
        <v>57.087675650779417</v>
      </c>
      <c r="M111">
        <f>-$E$1*COS(K111)</f>
        <v>-6.8736663281982828</v>
      </c>
      <c r="N111">
        <f>180-(180-K111/2/PI()*360)</f>
        <v>-83.134327822530395</v>
      </c>
    </row>
    <row r="112" spans="1:14" x14ac:dyDescent="0.2">
      <c r="A112">
        <v>623</v>
      </c>
      <c r="B112">
        <f>$B$3/4+$B$3*(A112-665)</f>
        <v>-86.84</v>
      </c>
      <c r="C112">
        <f t="shared" si="23"/>
        <v>-1.4006451612903228</v>
      </c>
      <c r="D112">
        <f t="shared" si="27"/>
        <v>-80.251056337355962</v>
      </c>
      <c r="E112">
        <f t="shared" si="24"/>
        <v>61.104669229048959</v>
      </c>
      <c r="F112">
        <f t="shared" si="25"/>
        <v>-10.498542680225551</v>
      </c>
      <c r="G112">
        <f t="shared" si="26"/>
        <v>-170.25105633735598</v>
      </c>
    </row>
    <row r="113" spans="1:14" x14ac:dyDescent="0.2">
      <c r="A113">
        <v>622</v>
      </c>
      <c r="B113">
        <f>$B$3/4+$B$3*(A113-665)</f>
        <v>-88.92</v>
      </c>
      <c r="C113">
        <f t="shared" si="23"/>
        <v>-1.4341935483870969</v>
      </c>
      <c r="D113">
        <f t="shared" si="27"/>
        <v>-82.173237327472265</v>
      </c>
      <c r="E113">
        <f t="shared" si="24"/>
        <v>61.422429085596441</v>
      </c>
      <c r="F113">
        <f t="shared" si="25"/>
        <v>-8.4430566280746966</v>
      </c>
      <c r="G113">
        <f t="shared" si="26"/>
        <v>-172.17323732747226</v>
      </c>
    </row>
    <row r="114" spans="1:14" x14ac:dyDescent="0.2">
      <c r="A114">
        <v>621</v>
      </c>
      <c r="B114">
        <f>$B$3/4+$B$3*(A114-665)</f>
        <v>-91.000000000000014</v>
      </c>
      <c r="C114">
        <f t="shared" si="23"/>
        <v>-1.4677419354838712</v>
      </c>
      <c r="D114">
        <f t="shared" si="27"/>
        <v>-84.095418317588582</v>
      </c>
      <c r="E114">
        <f t="shared" si="24"/>
        <v>61.671064833338505</v>
      </c>
      <c r="F114">
        <f t="shared" si="25"/>
        <v>-6.3780688552381175</v>
      </c>
      <c r="G114">
        <f t="shared" si="26"/>
        <v>-174.09541831758858</v>
      </c>
    </row>
    <row r="115" spans="1:14" x14ac:dyDescent="0.2">
      <c r="A115">
        <v>620</v>
      </c>
      <c r="B115">
        <f>$B$3/4+$B$3*(A115-665)</f>
        <v>-93.080000000000013</v>
      </c>
      <c r="C115">
        <f t="shared" si="23"/>
        <v>-1.5012903225806455</v>
      </c>
      <c r="D115">
        <f t="shared" si="27"/>
        <v>-86.017599307704899</v>
      </c>
      <c r="E115">
        <f t="shared" si="24"/>
        <v>61.850296660409427</v>
      </c>
      <c r="F115">
        <f t="shared" si="25"/>
        <v>-4.3059032756608815</v>
      </c>
      <c r="G115">
        <f t="shared" si="26"/>
        <v>-176.0175993077049</v>
      </c>
      <c r="I115" t="s">
        <v>22</v>
      </c>
      <c r="J115">
        <f>(B115+B116)/2</f>
        <v>-94.12</v>
      </c>
      <c r="K115">
        <f t="shared" ref="K115" si="38">J115/$B$2*2*PI()</f>
        <v>-1.5180645161290325</v>
      </c>
      <c r="L115">
        <f>-$E$1*SIN(K115)</f>
        <v>57.420075011956214</v>
      </c>
      <c r="M115">
        <f>-$E$1*COS(K115)</f>
        <v>-3.0306741199477907</v>
      </c>
      <c r="N115">
        <f>180-(180-K115/2/PI()*360)</f>
        <v>-86.978689802763029</v>
      </c>
    </row>
    <row r="116" spans="1:14" x14ac:dyDescent="0.2">
      <c r="A116">
        <v>619</v>
      </c>
      <c r="B116">
        <f>$B$3/4+$B$3*(A116-665)</f>
        <v>-95.160000000000011</v>
      </c>
      <c r="C116">
        <f t="shared" si="23"/>
        <v>-1.5348387096774196</v>
      </c>
      <c r="D116">
        <f t="shared" si="27"/>
        <v>-87.939780297821201</v>
      </c>
      <c r="E116">
        <f t="shared" si="24"/>
        <v>61.959922861332856</v>
      </c>
      <c r="F116">
        <f t="shared" si="25"/>
        <v>-2.2288918811108012</v>
      </c>
      <c r="G116">
        <f t="shared" si="26"/>
        <v>-177.93978029782119</v>
      </c>
    </row>
    <row r="117" spans="1:14" x14ac:dyDescent="0.2">
      <c r="A117">
        <v>618</v>
      </c>
      <c r="B117">
        <f>$B$3/4+$B$3*(A117-665)</f>
        <v>-97.240000000000009</v>
      </c>
      <c r="C117">
        <f t="shared" si="23"/>
        <v>-1.5683870967741937</v>
      </c>
      <c r="D117">
        <f t="shared" si="27"/>
        <v>-89.861961287937504</v>
      </c>
      <c r="E117">
        <f t="shared" si="24"/>
        <v>61.999820064018962</v>
      </c>
      <c r="F117">
        <f t="shared" si="25"/>
        <v>-0.14937211678116114</v>
      </c>
      <c r="G117">
        <f t="shared" si="26"/>
        <v>-179.8619612879375</v>
      </c>
    </row>
    <row r="118" spans="1:14" x14ac:dyDescent="0.2">
      <c r="A118">
        <v>617</v>
      </c>
      <c r="B118">
        <f>$B$3/4+$B$3*(A118-665)</f>
        <v>-99.320000000000007</v>
      </c>
      <c r="C118">
        <f t="shared" si="23"/>
        <v>-1.6019354838709678</v>
      </c>
      <c r="D118">
        <f t="shared" si="27"/>
        <v>-91.784142278053821</v>
      </c>
      <c r="E118">
        <f t="shared" si="24"/>
        <v>61.969943368605897</v>
      </c>
      <c r="F118">
        <f t="shared" si="25"/>
        <v>1.9303157492436838</v>
      </c>
      <c r="G118">
        <f t="shared" si="26"/>
        <v>-181.78414227805382</v>
      </c>
    </row>
    <row r="119" spans="1:14" x14ac:dyDescent="0.2">
      <c r="A119">
        <v>616</v>
      </c>
      <c r="B119">
        <f>$B$3/4+$B$3*(A119-665)</f>
        <v>-101.4</v>
      </c>
      <c r="C119">
        <f t="shared" si="23"/>
        <v>-1.6354838709677422</v>
      </c>
      <c r="D119">
        <f t="shared" si="27"/>
        <v>-93.706323268170138</v>
      </c>
      <c r="E119">
        <f t="shared" si="24"/>
        <v>61.870326397989651</v>
      </c>
      <c r="F119">
        <f t="shared" si="25"/>
        <v>4.0078312596996408</v>
      </c>
      <c r="G119">
        <f t="shared" si="26"/>
        <v>-183.70632326817014</v>
      </c>
      <c r="I119">
        <v>602</v>
      </c>
      <c r="J119">
        <f>(B121+B122)/2</f>
        <v>-106.6</v>
      </c>
      <c r="K119">
        <f t="shared" ref="K119" si="39">J119/$B$2*2*PI()</f>
        <v>-1.7193548387096773</v>
      </c>
      <c r="L119">
        <f>-$E$1*SIN(K119)</f>
        <v>56.866664172601375</v>
      </c>
      <c r="M119">
        <f>-$E$1*COS(K119)</f>
        <v>8.5107288689380365</v>
      </c>
      <c r="N119">
        <f>180-(180-K119/2/PI()*360)</f>
        <v>-98.511775743460873</v>
      </c>
    </row>
    <row r="120" spans="1:14" x14ac:dyDescent="0.2">
      <c r="A120">
        <v>615</v>
      </c>
      <c r="B120">
        <f>$B$3/4+$B$3*(A120-665)</f>
        <v>-103.48</v>
      </c>
      <c r="C120">
        <f t="shared" si="23"/>
        <v>-1.6690322580645163</v>
      </c>
      <c r="D120">
        <f t="shared" si="27"/>
        <v>-95.628504258286441</v>
      </c>
      <c r="E120">
        <f t="shared" si="24"/>
        <v>61.701081259985195</v>
      </c>
      <c r="F120">
        <f t="shared" si="25"/>
        <v>6.0808364020670282</v>
      </c>
      <c r="G120">
        <f t="shared" si="26"/>
        <v>-185.62850425828645</v>
      </c>
    </row>
    <row r="121" spans="1:14" x14ac:dyDescent="0.2">
      <c r="A121">
        <v>614</v>
      </c>
      <c r="B121">
        <f>$B$3/4+$B$3*(A121-665)</f>
        <v>-105.56</v>
      </c>
      <c r="C121">
        <f t="shared" si="23"/>
        <v>-1.7025806451612904</v>
      </c>
      <c r="D121">
        <f t="shared" si="27"/>
        <v>-97.550685248402743</v>
      </c>
      <c r="E121">
        <f t="shared" si="24"/>
        <v>61.462398421161659</v>
      </c>
      <c r="F121">
        <f t="shared" si="25"/>
        <v>8.1469982397435725</v>
      </c>
      <c r="G121">
        <f t="shared" si="26"/>
        <v>-187.55068524840274</v>
      </c>
    </row>
    <row r="122" spans="1:14" x14ac:dyDescent="0.2">
      <c r="A122">
        <v>613</v>
      </c>
      <c r="B122">
        <f>$B$3/4+$B$3*(A122-665)</f>
        <v>-107.64</v>
      </c>
      <c r="C122">
        <f t="shared" si="23"/>
        <v>-1.7361290322580647</v>
      </c>
      <c r="D122">
        <f t="shared" si="27"/>
        <v>-99.47286623851906</v>
      </c>
      <c r="E122">
        <f t="shared" si="24"/>
        <v>61.154546492493331</v>
      </c>
      <c r="F122">
        <f t="shared" si="25"/>
        <v>10.203991537504901</v>
      </c>
      <c r="G122">
        <f t="shared" si="26"/>
        <v>-189.47286623851906</v>
      </c>
    </row>
    <row r="123" spans="1:14" x14ac:dyDescent="0.2">
      <c r="A123">
        <v>612</v>
      </c>
      <c r="B123">
        <f>$B$3/4+$B$3*(A123-665)</f>
        <v>-109.72000000000001</v>
      </c>
      <c r="C123">
        <f t="shared" si="23"/>
        <v>-1.7696774193548388</v>
      </c>
      <c r="D123">
        <f t="shared" si="27"/>
        <v>-101.39504722863538</v>
      </c>
      <c r="E123">
        <f t="shared" si="24"/>
        <v>60.777871927067956</v>
      </c>
      <c r="F123">
        <f t="shared" si="25"/>
        <v>12.249501378297994</v>
      </c>
      <c r="G123">
        <f t="shared" si="26"/>
        <v>-191.39504722863538</v>
      </c>
      <c r="I123" t="s">
        <v>21</v>
      </c>
      <c r="J123">
        <f>(B123+B124)/2</f>
        <v>-110.76000000000002</v>
      </c>
      <c r="K123">
        <f t="shared" ref="K123" si="40">J123/$B$2*2*PI()</f>
        <v>-1.7864516129032262</v>
      </c>
      <c r="L123">
        <f>-$E$1*SIN(K123)</f>
        <v>56.168091899109989</v>
      </c>
      <c r="M123">
        <f>-$E$1*COS(K123)</f>
        <v>12.304285936743135</v>
      </c>
      <c r="N123">
        <f>180-(180-K123/2/PI()*360)</f>
        <v>-102.35613772369356</v>
      </c>
    </row>
    <row r="124" spans="1:14" x14ac:dyDescent="0.2">
      <c r="A124">
        <v>611</v>
      </c>
      <c r="B124">
        <f>$B$3/4+$B$3*(A124-665)</f>
        <v>-111.80000000000001</v>
      </c>
      <c r="C124">
        <f t="shared" si="23"/>
        <v>-1.8032258064516131</v>
      </c>
      <c r="D124">
        <f t="shared" si="27"/>
        <v>-103.31722821875169</v>
      </c>
      <c r="E124">
        <f t="shared" si="24"/>
        <v>60.332798630192322</v>
      </c>
      <c r="F124">
        <f t="shared" si="25"/>
        <v>14.281225768422818</v>
      </c>
      <c r="G124">
        <f t="shared" si="26"/>
        <v>-193.31722821875169</v>
      </c>
    </row>
    <row r="125" spans="1:14" x14ac:dyDescent="0.2">
      <c r="A125">
        <v>610</v>
      </c>
      <c r="B125">
        <f>$B$3/4+$B$3*(A125-665)</f>
        <v>-113.88000000000001</v>
      </c>
      <c r="C125">
        <f t="shared" si="23"/>
        <v>-1.8367741935483874</v>
      </c>
      <c r="D125">
        <f t="shared" si="27"/>
        <v>-105.23940920886801</v>
      </c>
      <c r="E125">
        <f t="shared" si="24"/>
        <v>59.819827482333977</v>
      </c>
      <c r="F125">
        <f t="shared" si="25"/>
        <v>16.296878228169966</v>
      </c>
      <c r="G125">
        <f t="shared" si="26"/>
        <v>-195.23940920886801</v>
      </c>
    </row>
    <row r="126" spans="1:14" x14ac:dyDescent="0.2">
      <c r="A126">
        <v>609</v>
      </c>
      <c r="B126">
        <f>$B$3/4+$B$3*(A126-665)</f>
        <v>-115.96000000000001</v>
      </c>
      <c r="C126">
        <f t="shared" si="23"/>
        <v>-1.8703225806451613</v>
      </c>
      <c r="D126">
        <f t="shared" si="27"/>
        <v>-107.1615901989843</v>
      </c>
      <c r="E126">
        <f t="shared" si="24"/>
        <v>59.239535775436082</v>
      </c>
      <c r="F126">
        <f t="shared" si="25"/>
        <v>18.294190364999171</v>
      </c>
      <c r="G126">
        <f t="shared" si="26"/>
        <v>-197.1615901989843</v>
      </c>
    </row>
    <row r="127" spans="1:14" x14ac:dyDescent="0.2">
      <c r="A127">
        <v>608</v>
      </c>
      <c r="B127">
        <f>$B$3/4+$B$3*(A127-665)</f>
        <v>-118.04</v>
      </c>
      <c r="C127">
        <f t="shared" si="23"/>
        <v>-1.9038709677419356</v>
      </c>
      <c r="D127">
        <f t="shared" si="27"/>
        <v>-109.08377118910062</v>
      </c>
      <c r="E127">
        <f t="shared" si="24"/>
        <v>58.592576563239462</v>
      </c>
      <c r="F127">
        <f t="shared" si="25"/>
        <v>20.270914426362761</v>
      </c>
      <c r="G127">
        <f t="shared" si="26"/>
        <v>-199.08377118910062</v>
      </c>
      <c r="I127">
        <v>601</v>
      </c>
      <c r="J127">
        <f>(B129+B130)/2</f>
        <v>-123.24000000000001</v>
      </c>
      <c r="K127">
        <f t="shared" ref="K127" si="41">J127/$B$2*2*PI()</f>
        <v>-1.9877419354838712</v>
      </c>
      <c r="L127">
        <f>-$E$1*SIN(K127)</f>
        <v>52.573982999439451</v>
      </c>
      <c r="M127">
        <f>-$E$1*COS(K127)</f>
        <v>23.285753403629673</v>
      </c>
      <c r="N127">
        <f>180-(180-K127/2/PI()*360)</f>
        <v>-113.88922366439141</v>
      </c>
    </row>
    <row r="128" spans="1:14" x14ac:dyDescent="0.2">
      <c r="A128">
        <v>607</v>
      </c>
      <c r="B128">
        <f>$B$3/4+$B$3*(A128-665)</f>
        <v>-120.12</v>
      </c>
      <c r="C128">
        <f t="shared" si="23"/>
        <v>-1.93741935483871</v>
      </c>
      <c r="D128">
        <f t="shared" si="27"/>
        <v>-111.00595217921693</v>
      </c>
      <c r="E128">
        <f t="shared" si="24"/>
        <v>57.879677926343376</v>
      </c>
      <c r="F128">
        <f t="shared" si="25"/>
        <v>22.224825829300865</v>
      </c>
      <c r="G128">
        <f t="shared" si="26"/>
        <v>-201.00595217921693</v>
      </c>
    </row>
    <row r="129" spans="1:14" x14ac:dyDescent="0.2">
      <c r="A129">
        <v>606</v>
      </c>
      <c r="B129">
        <f>$B$3/4+$B$3*(A129-665)</f>
        <v>-122.2</v>
      </c>
      <c r="C129">
        <f t="shared" si="23"/>
        <v>-1.9709677419354839</v>
      </c>
      <c r="D129">
        <f t="shared" si="27"/>
        <v>-112.92813316933322</v>
      </c>
      <c r="E129">
        <f t="shared" si="24"/>
        <v>57.101642152831822</v>
      </c>
      <c r="F129">
        <f t="shared" si="25"/>
        <v>24.153725663962064</v>
      </c>
      <c r="G129">
        <f t="shared" si="26"/>
        <v>-202.92813316933322</v>
      </c>
    </row>
    <row r="130" spans="1:14" x14ac:dyDescent="0.2">
      <c r="A130">
        <v>605</v>
      </c>
      <c r="B130">
        <f>$B$3/4+$B$3*(A130-665)</f>
        <v>-124.28000000000002</v>
      </c>
      <c r="C130">
        <f t="shared" si="23"/>
        <v>-2.0045161290322584</v>
      </c>
      <c r="D130">
        <f t="shared" si="27"/>
        <v>-114.85031415944957</v>
      </c>
      <c r="E130">
        <f t="shared" si="24"/>
        <v>56.259344835387495</v>
      </c>
      <c r="F130">
        <f t="shared" si="25"/>
        <v>26.055443168231818</v>
      </c>
      <c r="G130">
        <f t="shared" si="26"/>
        <v>-204.85031415944957</v>
      </c>
    </row>
    <row r="131" spans="1:14" x14ac:dyDescent="0.2">
      <c r="A131">
        <v>604</v>
      </c>
      <c r="B131">
        <f>$B$3/4+$B$3*(A131-665)</f>
        <v>-126.36000000000001</v>
      </c>
      <c r="C131">
        <f t="shared" si="23"/>
        <v>-2.0380645161290323</v>
      </c>
      <c r="D131">
        <f t="shared" si="27"/>
        <v>-116.77249514956584</v>
      </c>
      <c r="E131">
        <f t="shared" si="24"/>
        <v>55.353733885909783</v>
      </c>
      <c r="F131">
        <f t="shared" si="25"/>
        <v>27.927838170683437</v>
      </c>
      <c r="G131">
        <f t="shared" si="26"/>
        <v>-206.77249514956583</v>
      </c>
      <c r="I131" t="s">
        <v>20</v>
      </c>
      <c r="J131">
        <f>(B131+B132)/2</f>
        <v>-127.4</v>
      </c>
      <c r="K131">
        <f t="shared" ref="K131" si="42">J131/$B$2*2*PI()</f>
        <v>-2.0548387096774197</v>
      </c>
      <c r="L131">
        <f>-$E$1*SIN(K131)</f>
        <v>50.89445706924846</v>
      </c>
      <c r="M131">
        <f>-$E$1*COS(K131)</f>
        <v>26.758255541541299</v>
      </c>
      <c r="N131">
        <f>180-(180-K131/2/PI()*360)</f>
        <v>-117.73358564462404</v>
      </c>
    </row>
    <row r="132" spans="1:14" x14ac:dyDescent="0.2">
      <c r="A132">
        <v>603</v>
      </c>
      <c r="B132">
        <f>$B$3/4+$B$3*(A132-665)</f>
        <v>-128.44</v>
      </c>
      <c r="C132">
        <f t="shared" si="23"/>
        <v>-2.0716129032258066</v>
      </c>
      <c r="D132">
        <f t="shared" si="27"/>
        <v>-118.69467613968216</v>
      </c>
      <c r="E132">
        <f t="shared" si="24"/>
        <v>54.385828468745281</v>
      </c>
      <c r="F132">
        <f t="shared" si="25"/>
        <v>29.768803499103136</v>
      </c>
      <c r="G132">
        <f t="shared" si="26"/>
        <v>-208.69467613968214</v>
      </c>
    </row>
    <row r="133" spans="1:14" x14ac:dyDescent="0.2">
      <c r="A133">
        <v>602</v>
      </c>
      <c r="B133">
        <f>$B$3/4+$B$3*(A133-665)</f>
        <v>-130.51999999999998</v>
      </c>
      <c r="C133">
        <f t="shared" si="23"/>
        <v>-2.1051612903225805</v>
      </c>
      <c r="D133">
        <f t="shared" si="27"/>
        <v>-120.61685712979845</v>
      </c>
      <c r="E133">
        <f t="shared" si="24"/>
        <v>53.356717853731851</v>
      </c>
      <c r="F133">
        <f t="shared" si="25"/>
        <v>31.576267351877618</v>
      </c>
      <c r="G133">
        <f t="shared" si="26"/>
        <v>-210.61685712979846</v>
      </c>
    </row>
    <row r="134" spans="1:14" x14ac:dyDescent="0.2">
      <c r="A134">
        <v>601</v>
      </c>
      <c r="B134">
        <f>$B$3/4+$B$3*(A134-665)</f>
        <v>-132.6</v>
      </c>
      <c r="C134">
        <f t="shared" si="23"/>
        <v>-2.1387096774193548</v>
      </c>
      <c r="D134">
        <f t="shared" si="27"/>
        <v>-122.53903811991476</v>
      </c>
      <c r="E134">
        <f t="shared" si="24"/>
        <v>52.267560190346522</v>
      </c>
      <c r="F134">
        <f t="shared" si="25"/>
        <v>33.34819562957648</v>
      </c>
      <c r="G134">
        <f t="shared" si="26"/>
        <v>-212.53903811991478</v>
      </c>
    </row>
    <row r="138" spans="1:14" x14ac:dyDescent="0.2">
      <c r="A138" t="s">
        <v>38</v>
      </c>
      <c r="C138" t="s">
        <v>1</v>
      </c>
    </row>
    <row r="139" spans="1:14" x14ac:dyDescent="0.2">
      <c r="A139">
        <v>2.08</v>
      </c>
      <c r="C139">
        <v>62</v>
      </c>
    </row>
    <row r="141" spans="1:14" x14ac:dyDescent="0.2">
      <c r="A141" t="s">
        <v>28</v>
      </c>
      <c r="B141" t="s">
        <v>29</v>
      </c>
      <c r="C141" t="s">
        <v>7</v>
      </c>
      <c r="D141" t="s">
        <v>8</v>
      </c>
      <c r="F141" t="s">
        <v>30</v>
      </c>
      <c r="G141" t="s">
        <v>31</v>
      </c>
      <c r="H141" t="s">
        <v>32</v>
      </c>
      <c r="I141" t="s">
        <v>33</v>
      </c>
      <c r="K141" t="s">
        <v>34</v>
      </c>
      <c r="L141" t="s">
        <v>35</v>
      </c>
      <c r="M141" t="s">
        <v>36</v>
      </c>
      <c r="N141" t="s">
        <v>37</v>
      </c>
    </row>
    <row r="142" spans="1:14" x14ac:dyDescent="0.2">
      <c r="A142">
        <f>(A139/4+A139*A145)/C139</f>
        <v>-2.5161290322580646E-2</v>
      </c>
      <c r="B142">
        <v>62</v>
      </c>
      <c r="C142">
        <v>1.2749999999999999</v>
      </c>
      <c r="D142">
        <v>0.52500000000000002</v>
      </c>
      <c r="F142">
        <f>B142-C142</f>
        <v>60.725000000000001</v>
      </c>
      <c r="G142">
        <f>SQRT(D142*D142+(B142-C142)*(B142-C142))</f>
        <v>60.727269410043462</v>
      </c>
      <c r="H142">
        <f>ATAN(D142/(B142-C142))</f>
        <v>8.6453177467107675E-3</v>
      </c>
      <c r="I142">
        <f>A142-H142</f>
        <v>-3.3806608069291415E-2</v>
      </c>
      <c r="K142">
        <f>-G142*SIN(I142)</f>
        <v>2.0525919638991463</v>
      </c>
      <c r="L142">
        <f>-G142*COS(I142)</f>
        <v>-60.692570519213774</v>
      </c>
      <c r="M142">
        <f>-B142*SIN(A142)</f>
        <v>1.5598354016723872</v>
      </c>
      <c r="N142">
        <f>-B142*COS(A142)</f>
        <v>-61.980375228935884</v>
      </c>
    </row>
    <row r="144" spans="1:14" x14ac:dyDescent="0.2">
      <c r="A144" t="s">
        <v>0</v>
      </c>
    </row>
    <row r="145" spans="1:1" x14ac:dyDescent="0.2">
      <c r="A145">
        <v>-1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Ludwin Monz</dc:creator>
  <cp:lastModifiedBy>Ludwin Monz</cp:lastModifiedBy>
  <dcterms:created xsi:type="dcterms:W3CDTF">2025-01-13T15:39:28Z</dcterms:created>
  <dcterms:modified xsi:type="dcterms:W3CDTF">2025-01-23T13:01:44Z</dcterms:modified>
</cp:coreProperties>
</file>