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겨울방학 방과후 엑셀\"/>
    </mc:Choice>
  </mc:AlternateContent>
  <bookViews>
    <workbookView xWindow="0" yWindow="60" windowWidth="19440" windowHeight="11700"/>
  </bookViews>
  <sheets>
    <sheet name="제1작업" sheetId="12" r:id="rId1"/>
    <sheet name="제2작업" sheetId="13" r:id="rId2"/>
    <sheet name="제3작업" sheetId="11" r:id="rId3"/>
    <sheet name="Sheet1" sheetId="1" r:id="rId4"/>
    <sheet name="Sheet2" sheetId="2" r:id="rId5"/>
    <sheet name="Sheet3" sheetId="3" r:id="rId6"/>
    <sheet name="Sheet4" sheetId="4" r:id="rId7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수익금">제1작업!$F$5:$F$12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3" l="1"/>
  <c r="I5" i="12"/>
  <c r="J5" i="12"/>
  <c r="I6" i="12"/>
  <c r="J6" i="12"/>
  <c r="I7" i="12"/>
  <c r="J7" i="12"/>
  <c r="I8" i="12"/>
  <c r="J8" i="12"/>
  <c r="I9" i="12"/>
  <c r="J9" i="12"/>
  <c r="I10" i="12"/>
  <c r="J10" i="12"/>
  <c r="I11" i="12"/>
  <c r="J11" i="12"/>
  <c r="I12" i="12"/>
  <c r="J12" i="12"/>
  <c r="E13" i="12"/>
  <c r="J13" i="12"/>
  <c r="E14" i="12"/>
  <c r="J14" i="12"/>
</calcChain>
</file>

<file path=xl/sharedStrings.xml><?xml version="1.0" encoding="utf-8"?>
<sst xmlns="http://schemas.openxmlformats.org/spreadsheetml/2006/main" count="269" uniqueCount="192">
  <si>
    <t>관리번호</t>
    <phoneticPr fontId="2" type="noConversion"/>
  </si>
  <si>
    <t>공연명</t>
    <phoneticPr fontId="2" type="noConversion"/>
  </si>
  <si>
    <t>공연장</t>
    <phoneticPr fontId="2" type="noConversion"/>
  </si>
  <si>
    <t>관람등급</t>
    <phoneticPr fontId="2" type="noConversion"/>
  </si>
  <si>
    <t>공연일</t>
    <phoneticPr fontId="2" type="noConversion"/>
  </si>
  <si>
    <t>관람료
(단위:원)</t>
    <phoneticPr fontId="2" type="noConversion"/>
  </si>
  <si>
    <t>예매수량</t>
    <phoneticPr fontId="2" type="noConversion"/>
  </si>
  <si>
    <t>관람가능
좌석수</t>
    <phoneticPr fontId="2" type="noConversion"/>
  </si>
  <si>
    <t>예매순위</t>
    <phoneticPr fontId="2" type="noConversion"/>
  </si>
  <si>
    <t>JSM-03</t>
  </si>
  <si>
    <t>가족</t>
    <phoneticPr fontId="2" type="noConversion"/>
  </si>
  <si>
    <t>고양어울림누리</t>
    <phoneticPr fontId="2" type="noConversion"/>
  </si>
  <si>
    <t>9세 이상</t>
    <phoneticPr fontId="2" type="noConversion"/>
  </si>
  <si>
    <t>GGM-02</t>
  </si>
  <si>
    <t>크리스마스 선물</t>
    <phoneticPr fontId="2" type="noConversion"/>
  </si>
  <si>
    <t>킨텍스</t>
    <phoneticPr fontId="2" type="noConversion"/>
  </si>
  <si>
    <t>CHM-01</t>
  </si>
  <si>
    <t>호두까기 인형</t>
    <phoneticPr fontId="2" type="noConversion"/>
  </si>
  <si>
    <t>고양어울림누리</t>
    <phoneticPr fontId="2" type="noConversion"/>
  </si>
  <si>
    <t>14세 이상</t>
    <phoneticPr fontId="2" type="noConversion"/>
  </si>
  <si>
    <t>SGM-02</t>
  </si>
  <si>
    <t>구름빵</t>
    <phoneticPr fontId="2" type="noConversion"/>
  </si>
  <si>
    <t>세종문화회관</t>
    <phoneticPr fontId="2" type="noConversion"/>
  </si>
  <si>
    <t>7세 이상</t>
    <phoneticPr fontId="2" type="noConversion"/>
  </si>
  <si>
    <t>BPM-02</t>
  </si>
  <si>
    <t>버블매직</t>
    <phoneticPr fontId="2" type="noConversion"/>
  </si>
  <si>
    <t>HJM-02</t>
  </si>
  <si>
    <t>무지개 물고기</t>
    <phoneticPr fontId="2" type="noConversion"/>
  </si>
  <si>
    <t>AFM-03</t>
  </si>
  <si>
    <t>백조의 호수</t>
    <phoneticPr fontId="2" type="noConversion"/>
  </si>
  <si>
    <t>고양어울림누리</t>
    <phoneticPr fontId="2" type="noConversion"/>
  </si>
  <si>
    <t>9세 이상</t>
    <phoneticPr fontId="2" type="noConversion"/>
  </si>
  <si>
    <t>LOM-03</t>
  </si>
  <si>
    <t>구두쇠 아저씨</t>
    <phoneticPr fontId="2" type="noConversion"/>
  </si>
  <si>
    <t>14세 이상</t>
    <phoneticPr fontId="2" type="noConversion"/>
  </si>
  <si>
    <t>고양어울림누리의 관람료(단위:원) 평균</t>
    <phoneticPr fontId="2" type="noConversion"/>
  </si>
  <si>
    <t>최고 관람료(단위:원)</t>
    <phoneticPr fontId="2" type="noConversion"/>
  </si>
  <si>
    <t>세종문화회관의 공연 개수</t>
    <phoneticPr fontId="2" type="noConversion"/>
  </si>
  <si>
    <t>예매수량</t>
    <phoneticPr fontId="2" type="noConversion"/>
  </si>
  <si>
    <t>관리코드</t>
    <phoneticPr fontId="2" type="noConversion"/>
  </si>
  <si>
    <t>도서명</t>
    <phoneticPr fontId="2" type="noConversion"/>
  </si>
  <si>
    <t>지은이</t>
    <phoneticPr fontId="2" type="noConversion"/>
  </si>
  <si>
    <t>구입권수
(권)</t>
    <phoneticPr fontId="2" type="noConversion"/>
  </si>
  <si>
    <t>출판사</t>
    <phoneticPr fontId="2" type="noConversion"/>
  </si>
  <si>
    <t>구입일자</t>
    <phoneticPr fontId="2" type="noConversion"/>
  </si>
  <si>
    <t>구입가격</t>
    <phoneticPr fontId="2" type="noConversion"/>
  </si>
  <si>
    <t>청소년 추천
인기도</t>
    <phoneticPr fontId="2" type="noConversion"/>
  </si>
  <si>
    <t>구입월</t>
    <phoneticPr fontId="2" type="noConversion"/>
  </si>
  <si>
    <t>D141</t>
  </si>
  <si>
    <t>컬러풀</t>
    <phoneticPr fontId="2" type="noConversion"/>
  </si>
  <si>
    <t>모리 에토</t>
    <phoneticPr fontId="2" type="noConversion"/>
  </si>
  <si>
    <t>라임</t>
    <phoneticPr fontId="2" type="noConversion"/>
  </si>
  <si>
    <t>C323</t>
  </si>
  <si>
    <t>2미터 그리고 48시간</t>
    <phoneticPr fontId="2" type="noConversion"/>
  </si>
  <si>
    <t>유은실</t>
    <phoneticPr fontId="2" type="noConversion"/>
  </si>
  <si>
    <t>낮은산</t>
    <phoneticPr fontId="2" type="noConversion"/>
  </si>
  <si>
    <t>A204</t>
  </si>
  <si>
    <t>우연한 빵집</t>
    <phoneticPr fontId="2" type="noConversion"/>
  </si>
  <si>
    <t>김혜연</t>
    <phoneticPr fontId="2" type="noConversion"/>
  </si>
  <si>
    <t>창비</t>
    <phoneticPr fontId="2" type="noConversion"/>
  </si>
  <si>
    <t>책을 뒤쫓는 소년</t>
    <phoneticPr fontId="2" type="noConversion"/>
  </si>
  <si>
    <t>서른</t>
    <phoneticPr fontId="2" type="noConversion"/>
  </si>
  <si>
    <t>창비</t>
    <phoneticPr fontId="2" type="noConversion"/>
  </si>
  <si>
    <t>B141</t>
  </si>
  <si>
    <t>꼭 완벽하지 않아도 돼</t>
    <phoneticPr fontId="2" type="noConversion"/>
  </si>
  <si>
    <t>엘리 스와츠</t>
    <phoneticPr fontId="2" type="noConversion"/>
  </si>
  <si>
    <t>A322</t>
  </si>
  <si>
    <t>세븐 블라인드</t>
    <phoneticPr fontId="2" type="noConversion"/>
  </si>
  <si>
    <t>문부일</t>
    <phoneticPr fontId="2" type="noConversion"/>
  </si>
  <si>
    <t>낮은산</t>
    <phoneticPr fontId="2" type="noConversion"/>
  </si>
  <si>
    <t>A932</t>
  </si>
  <si>
    <t>골드피쉬 보이</t>
    <phoneticPr fontId="2" type="noConversion"/>
  </si>
  <si>
    <t>리사 톰슨</t>
    <phoneticPr fontId="2" type="noConversion"/>
  </si>
  <si>
    <t>라임</t>
    <phoneticPr fontId="2" type="noConversion"/>
  </si>
  <si>
    <t>B204</t>
  </si>
  <si>
    <t>숲은 그렇게 대답했다</t>
    <phoneticPr fontId="2" type="noConversion"/>
  </si>
  <si>
    <t>이상권</t>
    <phoneticPr fontId="2" type="noConversion"/>
  </si>
  <si>
    <t>구입가격이 평균 이상인 개수</t>
    <phoneticPr fontId="2" type="noConversion"/>
  </si>
  <si>
    <t>최저 구입가격</t>
    <phoneticPr fontId="2" type="noConversion"/>
  </si>
  <si>
    <t>라임 도서의 구입가격 합계</t>
    <phoneticPr fontId="2" type="noConversion"/>
  </si>
  <si>
    <t>도서명</t>
    <phoneticPr fontId="2" type="noConversion"/>
  </si>
  <si>
    <t>총구입금액</t>
    <phoneticPr fontId="2" type="noConversion"/>
  </si>
  <si>
    <t>관리코드</t>
    <phoneticPr fontId="2" type="noConversion"/>
  </si>
  <si>
    <t>구분</t>
    <phoneticPr fontId="2" type="noConversion"/>
  </si>
  <si>
    <t>전국 지점</t>
    <phoneticPr fontId="2" type="noConversion"/>
  </si>
  <si>
    <t>객실수</t>
    <phoneticPr fontId="2" type="noConversion"/>
  </si>
  <si>
    <t>성수기
요금</t>
    <phoneticPr fontId="2" type="noConversion"/>
  </si>
  <si>
    <t>비수기
요금</t>
    <phoneticPr fontId="2" type="noConversion"/>
  </si>
  <si>
    <t>예약률</t>
    <phoneticPr fontId="2" type="noConversion"/>
  </si>
  <si>
    <t>순위</t>
    <phoneticPr fontId="2" type="noConversion"/>
  </si>
  <si>
    <t>구분</t>
    <phoneticPr fontId="2" type="noConversion"/>
  </si>
  <si>
    <t>JP-001</t>
  </si>
  <si>
    <t>호텔</t>
    <phoneticPr fontId="2" type="noConversion"/>
  </si>
  <si>
    <t>대명 쏠비치</t>
    <phoneticPr fontId="2" type="noConversion"/>
  </si>
  <si>
    <t>JE-002</t>
  </si>
  <si>
    <t>리조트</t>
    <phoneticPr fontId="2" type="noConversion"/>
  </si>
  <si>
    <t>대명 변산</t>
    <phoneticPr fontId="2" type="noConversion"/>
  </si>
  <si>
    <t>SW-001</t>
  </si>
  <si>
    <t>호텔</t>
    <phoneticPr fontId="2" type="noConversion"/>
  </si>
  <si>
    <t>대명 제주</t>
    <phoneticPr fontId="2" type="noConversion"/>
  </si>
  <si>
    <t>SW-002</t>
  </si>
  <si>
    <t>리조트</t>
    <phoneticPr fontId="2" type="noConversion"/>
  </si>
  <si>
    <t>대명 샤인빌</t>
    <phoneticPr fontId="2" type="noConversion"/>
  </si>
  <si>
    <t>ST-003</t>
  </si>
  <si>
    <t>펜션</t>
    <phoneticPr fontId="2" type="noConversion"/>
  </si>
  <si>
    <t>대명 천안</t>
    <phoneticPr fontId="2" type="noConversion"/>
  </si>
  <si>
    <t>ST-002</t>
  </si>
  <si>
    <t>대명 거제마리나</t>
    <phoneticPr fontId="2" type="noConversion"/>
  </si>
  <si>
    <t>XQ-001</t>
  </si>
  <si>
    <t>호텔</t>
    <phoneticPr fontId="2" type="noConversion"/>
  </si>
  <si>
    <t>대명 송파</t>
    <phoneticPr fontId="2" type="noConversion"/>
  </si>
  <si>
    <t>XV-003</t>
  </si>
  <si>
    <t>대명 양평</t>
    <phoneticPr fontId="2" type="noConversion"/>
  </si>
  <si>
    <t>호텔의 객실수 평균</t>
    <phoneticPr fontId="2" type="noConversion"/>
  </si>
  <si>
    <t>세 번째로 비싼 성수기 요금</t>
    <phoneticPr fontId="2" type="noConversion"/>
  </si>
  <si>
    <t>펜션의 성수기 요금 평균</t>
    <phoneticPr fontId="2" type="noConversion"/>
  </si>
  <si>
    <t>관리코드</t>
    <phoneticPr fontId="2" type="noConversion"/>
  </si>
  <si>
    <t>상품코드</t>
    <phoneticPr fontId="2" type="noConversion"/>
  </si>
  <si>
    <t>상품명</t>
    <phoneticPr fontId="2" type="noConversion"/>
  </si>
  <si>
    <t>구분</t>
    <phoneticPr fontId="2" type="noConversion"/>
  </si>
  <si>
    <t>상품입고일</t>
    <phoneticPr fontId="2" type="noConversion"/>
  </si>
  <si>
    <t>가격
(단위:원)</t>
    <phoneticPr fontId="2" type="noConversion"/>
  </si>
  <si>
    <t>전월 판매량</t>
    <phoneticPr fontId="2" type="noConversion"/>
  </si>
  <si>
    <t>재고수량</t>
    <phoneticPr fontId="2" type="noConversion"/>
  </si>
  <si>
    <t>전월 판매금
(단위:원)</t>
    <phoneticPr fontId="2" type="noConversion"/>
  </si>
  <si>
    <t>비고</t>
    <phoneticPr fontId="2" type="noConversion"/>
  </si>
  <si>
    <t>H3-081</t>
  </si>
  <si>
    <t>블랙체리</t>
    <phoneticPr fontId="2" type="noConversion"/>
  </si>
  <si>
    <t>워머용</t>
    <phoneticPr fontId="2" type="noConversion"/>
  </si>
  <si>
    <t>B5-102</t>
  </si>
  <si>
    <t>레몬 라벤더</t>
    <phoneticPr fontId="2" type="noConversion"/>
  </si>
  <si>
    <t>차량용</t>
    <phoneticPr fontId="2" type="noConversion"/>
  </si>
  <si>
    <t>H7-028</t>
  </si>
  <si>
    <t>핑크샌드</t>
    <phoneticPr fontId="2" type="noConversion"/>
  </si>
  <si>
    <t>N2-102</t>
  </si>
  <si>
    <t>썸머비치</t>
    <phoneticPr fontId="2" type="noConversion"/>
  </si>
  <si>
    <t>옷장용</t>
    <phoneticPr fontId="2" type="noConversion"/>
  </si>
  <si>
    <t>B6-019</t>
  </si>
  <si>
    <t>유칼립투스</t>
    <phoneticPr fontId="2" type="noConversion"/>
  </si>
  <si>
    <t>N7-093</t>
  </si>
  <si>
    <t>클린코튼</t>
    <phoneticPr fontId="2" type="noConversion"/>
  </si>
  <si>
    <t>N4-077</t>
  </si>
  <si>
    <t>가든스윗피</t>
    <phoneticPr fontId="2" type="noConversion"/>
  </si>
  <si>
    <t>H1-093</t>
  </si>
  <si>
    <t>씨에어</t>
    <phoneticPr fontId="2" type="noConversion"/>
  </si>
  <si>
    <t>블랙체리 입고 요일</t>
    <phoneticPr fontId="2" type="noConversion"/>
  </si>
  <si>
    <t>최소 전월 판매량</t>
    <phoneticPr fontId="2" type="noConversion"/>
  </si>
  <si>
    <t>전월 전체 매출액(단위:원)</t>
    <phoneticPr fontId="2" type="noConversion"/>
  </si>
  <si>
    <t>하스스톤</t>
  </si>
  <si>
    <t>Ccg-14-9</t>
  </si>
  <si>
    <t>역할수행</t>
  </si>
  <si>
    <t>블리자드</t>
  </si>
  <si>
    <t>Mob-09-1</t>
  </si>
  <si>
    <t>리그 오브 레전드</t>
  </si>
  <si>
    <t>시뮬레이션</t>
  </si>
  <si>
    <t>라이엇게임즈</t>
  </si>
  <si>
    <t>Fps-07-1</t>
  </si>
  <si>
    <t>크로스파이어</t>
  </si>
  <si>
    <t>아케이드</t>
  </si>
  <si>
    <t>스마일게이트</t>
  </si>
  <si>
    <t>Rpg-05-5</t>
  </si>
  <si>
    <t>던전 앤 파이터</t>
  </si>
  <si>
    <t>네오플</t>
  </si>
  <si>
    <t>Mmo-10-9</t>
  </si>
  <si>
    <t>월드 오브 탱크</t>
  </si>
  <si>
    <t>워게이밍넷</t>
  </si>
  <si>
    <t>Mmo-03-4</t>
  </si>
  <si>
    <t>메이플스토리</t>
  </si>
  <si>
    <t>위젯스튜디오</t>
  </si>
  <si>
    <t>Mmo-12-2</t>
  </si>
  <si>
    <t>엔씨소프트</t>
  </si>
  <si>
    <t>Spt-12-2</t>
  </si>
  <si>
    <t>피파 온라인3</t>
  </si>
  <si>
    <t>스피어헤드</t>
  </si>
  <si>
    <t>개발사</t>
    <phoneticPr fontId="2" type="noConversion"/>
  </si>
  <si>
    <t>게임명</t>
    <phoneticPr fontId="2" type="noConversion"/>
  </si>
  <si>
    <t>2010년 이후 서비스된 게임의 평균 수익금(백만달러)</t>
    <phoneticPr fontId="2" type="noConversion"/>
  </si>
  <si>
    <t>역할수행 업데이트 만족도 합계</t>
    <phoneticPr fontId="2" type="noConversion"/>
  </si>
  <si>
    <t>최고 수익금(백만달러)</t>
    <phoneticPr fontId="2" type="noConversion"/>
  </si>
  <si>
    <t>블레이드 앤 소올</t>
  </si>
  <si>
    <t>역할수행</t>
    <phoneticPr fontId="2" type="noConversion"/>
  </si>
  <si>
    <t>서비스
순서</t>
    <phoneticPr fontId="2" type="noConversion"/>
  </si>
  <si>
    <t>서비스시작</t>
    <phoneticPr fontId="2" type="noConversion"/>
  </si>
  <si>
    <t>업데이트
만족도</t>
    <phoneticPr fontId="2" type="noConversion"/>
  </si>
  <si>
    <t>수익금
(백만달러)</t>
    <phoneticPr fontId="2" type="noConversion"/>
  </si>
  <si>
    <t>분류</t>
    <phoneticPr fontId="2" type="noConversion"/>
  </si>
  <si>
    <t>게임명</t>
    <phoneticPr fontId="2" type="noConversion"/>
  </si>
  <si>
    <t>엔씨소프트</t>
    <phoneticPr fontId="2" type="noConversion"/>
  </si>
  <si>
    <t>스마일게이트</t>
    <phoneticPr fontId="2" type="noConversion"/>
  </si>
  <si>
    <t>&gt;=4.5</t>
    <phoneticPr fontId="2" type="noConversion"/>
  </si>
  <si>
    <t>M*</t>
    <phoneticPr fontId="2" type="noConversion"/>
  </si>
  <si>
    <t>수익금(백만달러)의 전체 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</si>
</sst>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&quot;점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rgb="FF000000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right" vertical="center"/>
    </xf>
    <xf numFmtId="41" fontId="4" fillId="0" borderId="10" xfId="1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right" vertical="center"/>
    </xf>
    <xf numFmtId="41" fontId="4" fillId="0" borderId="1" xfId="1" applyFont="1" applyBorder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right" vertical="center"/>
    </xf>
    <xf numFmtId="41" fontId="4" fillId="0" borderId="14" xfId="1" applyFont="1" applyBorder="1" applyAlignment="1">
      <alignment horizontal="right" vertical="center"/>
    </xf>
    <xf numFmtId="0" fontId="4" fillId="0" borderId="15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8283</xdr:colOff>
      <xdr:row>0</xdr:row>
      <xdr:rowOff>115957</xdr:rowOff>
    </xdr:from>
    <xdr:to>
      <xdr:col>6</xdr:col>
      <xdr:colOff>323021</xdr:colOff>
      <xdr:row>2</xdr:row>
      <xdr:rowOff>190500</xdr:rowOff>
    </xdr:to>
    <xdr:sp macro="" textlink="">
      <xdr:nvSpPr>
        <xdr:cNvPr id="2" name="한쪽 모서리가 잘린 사각형 1"/>
        <xdr:cNvSpPr/>
      </xdr:nvSpPr>
      <xdr:spPr>
        <a:xfrm>
          <a:off x="694083" y="115957"/>
          <a:ext cx="3743738" cy="493643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온라인 게임 수익 현황</a:t>
          </a:r>
        </a:p>
      </xdr:txBody>
    </xdr:sp>
    <xdr:clientData/>
  </xdr:twoCellAnchor>
  <xdr:oneCellAnchor>
    <xdr:from>
      <xdr:col>7</xdr:col>
      <xdr:colOff>0</xdr:colOff>
      <xdr:row>0</xdr:row>
      <xdr:rowOff>104775</xdr:rowOff>
    </xdr:from>
    <xdr:ext cx="2400300" cy="733425"/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4775"/>
          <a:ext cx="2400300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zoomScaleNormal="100" workbookViewId="0">
      <selection activeCell="I20" sqref="I20"/>
    </sheetView>
  </sheetViews>
  <sheetFormatPr defaultRowHeight="13.5"/>
  <cols>
    <col min="1" max="1" width="1.625" style="7" customWidth="1"/>
    <col min="2" max="2" width="11.875" style="7" bestFit="1" customWidth="1"/>
    <col min="3" max="3" width="20.125" style="7" customWidth="1"/>
    <col min="4" max="4" width="13.5" style="7" customWidth="1"/>
    <col min="5" max="5" width="13" style="7" bestFit="1" customWidth="1"/>
    <col min="6" max="6" width="10.25" style="7" bestFit="1" customWidth="1"/>
    <col min="7" max="7" width="9" style="7"/>
    <col min="8" max="8" width="13.25" style="7" bestFit="1" customWidth="1"/>
    <col min="9" max="16384" width="9" style="7"/>
  </cols>
  <sheetData>
    <row r="1" spans="2:10" ht="24.95" customHeight="1">
      <c r="H1" s="32"/>
    </row>
    <row r="2" spans="2:10" ht="24.95" customHeight="1"/>
    <row r="3" spans="2:10" ht="24.95" customHeight="1" thickBot="1"/>
    <row r="4" spans="2:10" ht="32.1" customHeight="1" thickBot="1">
      <c r="B4" s="31" t="s">
        <v>39</v>
      </c>
      <c r="C4" s="30" t="s">
        <v>175</v>
      </c>
      <c r="D4" s="30" t="s">
        <v>185</v>
      </c>
      <c r="E4" s="30" t="s">
        <v>174</v>
      </c>
      <c r="F4" s="29" t="s">
        <v>184</v>
      </c>
      <c r="G4" s="29" t="s">
        <v>183</v>
      </c>
      <c r="H4" s="30" t="s">
        <v>182</v>
      </c>
      <c r="I4" s="29" t="s">
        <v>181</v>
      </c>
      <c r="J4" s="28" t="s">
        <v>125</v>
      </c>
    </row>
    <row r="5" spans="2:10" ht="21.95" customHeight="1">
      <c r="B5" s="27" t="s">
        <v>149</v>
      </c>
      <c r="C5" s="23" t="s">
        <v>148</v>
      </c>
      <c r="D5" s="23" t="s">
        <v>150</v>
      </c>
      <c r="E5" s="23" t="s">
        <v>151</v>
      </c>
      <c r="F5" s="26">
        <v>217</v>
      </c>
      <c r="G5" s="25">
        <v>4.4000000000000004</v>
      </c>
      <c r="H5" s="24">
        <v>41653</v>
      </c>
      <c r="I5" s="23" t="str">
        <f>RANK(H5,$H$5:$H$12,1)&amp;"위"</f>
        <v>8위</v>
      </c>
      <c r="J5" s="40" t="str">
        <f>IF(G5-INT(G5)&gt;=0.5,"★","")</f>
        <v/>
      </c>
    </row>
    <row r="6" spans="2:10" ht="21.95" customHeight="1">
      <c r="B6" s="22" t="s">
        <v>152</v>
      </c>
      <c r="C6" s="18" t="s">
        <v>153</v>
      </c>
      <c r="D6" s="18" t="s">
        <v>154</v>
      </c>
      <c r="E6" s="18" t="s">
        <v>187</v>
      </c>
      <c r="F6" s="21">
        <v>2100</v>
      </c>
      <c r="G6" s="20">
        <v>4.3</v>
      </c>
      <c r="H6" s="19">
        <v>40113</v>
      </c>
      <c r="I6" s="23" t="str">
        <f>RANK(H6,$H$5:$H$12,1)&amp;"위"</f>
        <v>4위</v>
      </c>
      <c r="J6" s="40" t="str">
        <f>IF(G6-INT(G6)&gt;=0.5,"★","")</f>
        <v/>
      </c>
    </row>
    <row r="7" spans="2:10" ht="21.95" customHeight="1">
      <c r="B7" s="22" t="s">
        <v>156</v>
      </c>
      <c r="C7" s="18" t="s">
        <v>157</v>
      </c>
      <c r="D7" s="18" t="s">
        <v>158</v>
      </c>
      <c r="E7" s="18" t="s">
        <v>159</v>
      </c>
      <c r="F7" s="21">
        <v>1400</v>
      </c>
      <c r="G7" s="20">
        <v>4.8</v>
      </c>
      <c r="H7" s="19">
        <v>39205</v>
      </c>
      <c r="I7" s="23" t="str">
        <f>RANK(H7,$H$5:$H$12,1)&amp;"위"</f>
        <v>3위</v>
      </c>
      <c r="J7" s="40" t="str">
        <f>IF(G7-INT(G7)&gt;=0.5,"★","")</f>
        <v>★</v>
      </c>
    </row>
    <row r="8" spans="2:10" ht="21.95" customHeight="1">
      <c r="B8" s="22" t="s">
        <v>160</v>
      </c>
      <c r="C8" s="18" t="s">
        <v>161</v>
      </c>
      <c r="D8" s="18" t="s">
        <v>180</v>
      </c>
      <c r="E8" s="23" t="s">
        <v>151</v>
      </c>
      <c r="F8" s="21">
        <v>1600</v>
      </c>
      <c r="G8" s="20">
        <v>4.2</v>
      </c>
      <c r="H8" s="19">
        <v>38574</v>
      </c>
      <c r="I8" s="23" t="str">
        <f>RANK(H8,$H$5:$H$12,1)&amp;"위"</f>
        <v>2위</v>
      </c>
      <c r="J8" s="40" t="str">
        <f>IF(G8-INT(G8)&gt;=0.5,"★","")</f>
        <v/>
      </c>
    </row>
    <row r="9" spans="2:10" ht="21.95" customHeight="1">
      <c r="B9" s="22" t="s">
        <v>163</v>
      </c>
      <c r="C9" s="18" t="s">
        <v>164</v>
      </c>
      <c r="D9" s="18" t="s">
        <v>158</v>
      </c>
      <c r="E9" s="18" t="s">
        <v>188</v>
      </c>
      <c r="F9" s="21">
        <v>471</v>
      </c>
      <c r="G9" s="20">
        <v>4.9000000000000004</v>
      </c>
      <c r="H9" s="19">
        <v>40402</v>
      </c>
      <c r="I9" s="23" t="str">
        <f>RANK(H9,$H$5:$H$12,1)&amp;"위"</f>
        <v>5위</v>
      </c>
      <c r="J9" s="40" t="str">
        <f>IF(G9-INT(G9)&gt;=0.5,"★","")</f>
        <v>★</v>
      </c>
    </row>
    <row r="10" spans="2:10" ht="21.95" customHeight="1">
      <c r="B10" s="22" t="s">
        <v>166</v>
      </c>
      <c r="C10" s="18" t="s">
        <v>167</v>
      </c>
      <c r="D10" s="18" t="s">
        <v>150</v>
      </c>
      <c r="E10" s="18" t="s">
        <v>187</v>
      </c>
      <c r="F10" s="21">
        <v>279</v>
      </c>
      <c r="G10" s="20">
        <v>4.5999999999999996</v>
      </c>
      <c r="H10" s="19">
        <v>37740</v>
      </c>
      <c r="I10" s="23" t="str">
        <f>RANK(H10,$H$5:$H$12,1)&amp;"위"</f>
        <v>1위</v>
      </c>
      <c r="J10" s="40" t="str">
        <f>IF(G10-INT(G10)&gt;=0.5,"★","")</f>
        <v>★</v>
      </c>
    </row>
    <row r="11" spans="2:10" ht="21.95" customHeight="1">
      <c r="B11" s="22" t="s">
        <v>169</v>
      </c>
      <c r="C11" s="18" t="s">
        <v>179</v>
      </c>
      <c r="D11" s="18" t="s">
        <v>150</v>
      </c>
      <c r="E11" s="18" t="s">
        <v>170</v>
      </c>
      <c r="F11" s="21">
        <v>178</v>
      </c>
      <c r="G11" s="20">
        <v>4.5</v>
      </c>
      <c r="H11" s="19">
        <v>41090</v>
      </c>
      <c r="I11" s="23" t="str">
        <f>RANK(H11,$H$5:$H$12,1)&amp;"위"</f>
        <v>6위</v>
      </c>
      <c r="J11" s="40" t="str">
        <f>IF(G11-INT(G11)&gt;=0.5,"★","")</f>
        <v>★</v>
      </c>
    </row>
    <row r="12" spans="2:10" ht="21.95" customHeight="1" thickBot="1">
      <c r="B12" s="17" t="s">
        <v>171</v>
      </c>
      <c r="C12" s="13" t="s">
        <v>172</v>
      </c>
      <c r="D12" s="13" t="s">
        <v>158</v>
      </c>
      <c r="E12" s="23" t="s">
        <v>151</v>
      </c>
      <c r="F12" s="16">
        <v>163</v>
      </c>
      <c r="G12" s="15">
        <v>4.2</v>
      </c>
      <c r="H12" s="14">
        <v>41251</v>
      </c>
      <c r="I12" s="23" t="str">
        <f>RANK(H12,$H$5:$H$12,1)&amp;"위"</f>
        <v>7위</v>
      </c>
      <c r="J12" s="40" t="str">
        <f>IF(G12-INT(G12)&gt;=0.5,"★","")</f>
        <v/>
      </c>
    </row>
    <row r="13" spans="2:10" ht="21.95" customHeight="1">
      <c r="B13" s="39" t="s">
        <v>178</v>
      </c>
      <c r="C13" s="34"/>
      <c r="D13" s="34"/>
      <c r="E13" s="12">
        <f>MAX(수익금)</f>
        <v>2100</v>
      </c>
      <c r="F13" s="35"/>
      <c r="G13" s="34" t="s">
        <v>177</v>
      </c>
      <c r="H13" s="34"/>
      <c r="I13" s="34"/>
      <c r="J13" s="11">
        <f>DSUM(B4:H12,G4,D4:D5)</f>
        <v>17.700000000000003</v>
      </c>
    </row>
    <row r="14" spans="2:10" ht="21.95" customHeight="1" thickBot="1">
      <c r="B14" s="37" t="s">
        <v>176</v>
      </c>
      <c r="C14" s="38"/>
      <c r="D14" s="38"/>
      <c r="E14" s="10">
        <f>SUMIF(H5:H12,"&gt;=2010-1-1",수익금)/COUNTIF(H5:H12,"&gt;=2010-1-1")</f>
        <v>257.25</v>
      </c>
      <c r="F14" s="36"/>
      <c r="G14" s="9" t="s">
        <v>186</v>
      </c>
      <c r="H14" s="10" t="s">
        <v>148</v>
      </c>
      <c r="I14" s="9" t="s">
        <v>174</v>
      </c>
      <c r="J14" s="8" t="str">
        <f>VLOOKUP(H14,C4:H12,3,0)</f>
        <v>블리자드</v>
      </c>
    </row>
    <row r="19" ht="17.45" customHeight="1"/>
  </sheetData>
  <mergeCells count="4">
    <mergeCell ref="G13:I13"/>
    <mergeCell ref="F13:F14"/>
    <mergeCell ref="B14:D14"/>
    <mergeCell ref="B13:D13"/>
  </mergeCells>
  <phoneticPr fontId="2" type="noConversion"/>
  <conditionalFormatting sqref="B5:J12">
    <cfRule type="expression" dxfId="1" priority="1">
      <formula>$G5&gt;=4.6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zoomScaleNormal="100" workbookViewId="0"/>
  </sheetViews>
  <sheetFormatPr defaultRowHeight="16.5"/>
  <cols>
    <col min="1" max="1" width="1.625" customWidth="1"/>
    <col min="2" max="2" width="16.5" bestFit="1" customWidth="1"/>
    <col min="3" max="3" width="20.125" customWidth="1"/>
    <col min="4" max="4" width="13.5" customWidth="1"/>
    <col min="5" max="5" width="13" bestFit="1" customWidth="1"/>
    <col min="6" max="6" width="10.25" bestFit="1" customWidth="1"/>
    <col min="8" max="8" width="13.25" bestFit="1" customWidth="1"/>
  </cols>
  <sheetData>
    <row r="1" spans="2:8" ht="17.25" thickBot="1"/>
    <row r="2" spans="2:8" ht="27.75" thickBot="1">
      <c r="B2" s="31" t="s">
        <v>39</v>
      </c>
      <c r="C2" s="30" t="s">
        <v>175</v>
      </c>
      <c r="D2" s="30" t="s">
        <v>185</v>
      </c>
      <c r="E2" s="30" t="s">
        <v>174</v>
      </c>
      <c r="F2" s="29" t="s">
        <v>184</v>
      </c>
      <c r="G2" s="29" t="s">
        <v>183</v>
      </c>
      <c r="H2" s="30" t="s">
        <v>182</v>
      </c>
    </row>
    <row r="3" spans="2:8">
      <c r="B3" s="27" t="s">
        <v>149</v>
      </c>
      <c r="C3" s="23" t="s">
        <v>148</v>
      </c>
      <c r="D3" s="23" t="s">
        <v>150</v>
      </c>
      <c r="E3" s="23" t="s">
        <v>151</v>
      </c>
      <c r="F3" s="26">
        <v>368.99999999999852</v>
      </c>
      <c r="G3" s="25">
        <v>4.4000000000000004</v>
      </c>
      <c r="H3" s="24">
        <v>41653</v>
      </c>
    </row>
    <row r="4" spans="2:8">
      <c r="B4" s="22" t="s">
        <v>152</v>
      </c>
      <c r="C4" s="18" t="s">
        <v>153</v>
      </c>
      <c r="D4" s="18" t="s">
        <v>154</v>
      </c>
      <c r="E4" s="18" t="s">
        <v>155</v>
      </c>
      <c r="F4" s="21">
        <v>2100</v>
      </c>
      <c r="G4" s="20">
        <v>4.3</v>
      </c>
      <c r="H4" s="19">
        <v>40113</v>
      </c>
    </row>
    <row r="5" spans="2:8">
      <c r="B5" s="22" t="s">
        <v>156</v>
      </c>
      <c r="C5" s="18" t="s">
        <v>157</v>
      </c>
      <c r="D5" s="18" t="s">
        <v>158</v>
      </c>
      <c r="E5" s="18" t="s">
        <v>159</v>
      </c>
      <c r="F5" s="21">
        <v>1400</v>
      </c>
      <c r="G5" s="20">
        <v>4.8</v>
      </c>
      <c r="H5" s="19">
        <v>39205</v>
      </c>
    </row>
    <row r="6" spans="2:8">
      <c r="B6" s="22" t="s">
        <v>160</v>
      </c>
      <c r="C6" s="18" t="s">
        <v>161</v>
      </c>
      <c r="D6" s="18" t="s">
        <v>180</v>
      </c>
      <c r="E6" s="18" t="s">
        <v>162</v>
      </c>
      <c r="F6" s="21">
        <v>1600</v>
      </c>
      <c r="G6" s="20">
        <v>4.2</v>
      </c>
      <c r="H6" s="19">
        <v>38574</v>
      </c>
    </row>
    <row r="7" spans="2:8">
      <c r="B7" s="22" t="s">
        <v>163</v>
      </c>
      <c r="C7" s="18" t="s">
        <v>164</v>
      </c>
      <c r="D7" s="18" t="s">
        <v>158</v>
      </c>
      <c r="E7" s="18" t="s">
        <v>165</v>
      </c>
      <c r="F7" s="21">
        <v>471</v>
      </c>
      <c r="G7" s="20">
        <v>4.9000000000000004</v>
      </c>
      <c r="H7" s="19">
        <v>40402</v>
      </c>
    </row>
    <row r="8" spans="2:8">
      <c r="B8" s="22" t="s">
        <v>166</v>
      </c>
      <c r="C8" s="18" t="s">
        <v>167</v>
      </c>
      <c r="D8" s="18" t="s">
        <v>150</v>
      </c>
      <c r="E8" s="18" t="s">
        <v>168</v>
      </c>
      <c r="F8" s="21">
        <v>279</v>
      </c>
      <c r="G8" s="20">
        <v>4.5999999999999996</v>
      </c>
      <c r="H8" s="19">
        <v>37740</v>
      </c>
    </row>
    <row r="9" spans="2:8">
      <c r="B9" s="22" t="s">
        <v>169</v>
      </c>
      <c r="C9" s="18" t="s">
        <v>179</v>
      </c>
      <c r="D9" s="18" t="s">
        <v>150</v>
      </c>
      <c r="E9" s="18" t="s">
        <v>170</v>
      </c>
      <c r="F9" s="21">
        <v>178</v>
      </c>
      <c r="G9" s="20">
        <v>4.5</v>
      </c>
      <c r="H9" s="19">
        <v>41090</v>
      </c>
    </row>
    <row r="10" spans="2:8">
      <c r="B10" s="17" t="s">
        <v>171</v>
      </c>
      <c r="C10" s="13" t="s">
        <v>172</v>
      </c>
      <c r="D10" s="13" t="s">
        <v>158</v>
      </c>
      <c r="E10" s="13" t="s">
        <v>173</v>
      </c>
      <c r="F10" s="16">
        <v>163</v>
      </c>
      <c r="G10" s="15">
        <v>4.2</v>
      </c>
      <c r="H10" s="14">
        <v>41251</v>
      </c>
    </row>
    <row r="11" spans="2:8">
      <c r="B11" s="42" t="s">
        <v>191</v>
      </c>
      <c r="C11" s="42"/>
      <c r="D11" s="42"/>
      <c r="E11" s="42"/>
      <c r="F11" s="42"/>
      <c r="G11" s="42"/>
      <c r="H11" s="41">
        <f>AVERAGE(F3:F10)</f>
        <v>819.99999999999977</v>
      </c>
    </row>
    <row r="13" spans="2:8" ht="17.25" thickBot="1"/>
    <row r="14" spans="2:8" ht="27.75" thickBot="1">
      <c r="B14" s="31" t="s">
        <v>39</v>
      </c>
      <c r="C14" s="29" t="s">
        <v>183</v>
      </c>
    </row>
    <row r="15" spans="2:8">
      <c r="B15" t="s">
        <v>190</v>
      </c>
      <c r="C15" t="s">
        <v>189</v>
      </c>
    </row>
    <row r="17" spans="2:5" ht="17.25" thickBot="1"/>
    <row r="18" spans="2:5" ht="27.75" thickBot="1">
      <c r="B18" s="30" t="s">
        <v>175</v>
      </c>
      <c r="C18" s="30" t="s">
        <v>174</v>
      </c>
      <c r="D18" s="29" t="s">
        <v>184</v>
      </c>
      <c r="E18" s="30" t="s">
        <v>182</v>
      </c>
    </row>
    <row r="19" spans="2:5">
      <c r="B19" s="18" t="s">
        <v>164</v>
      </c>
      <c r="C19" s="18" t="s">
        <v>165</v>
      </c>
      <c r="D19" s="21">
        <v>471</v>
      </c>
      <c r="E19" s="19">
        <v>40402</v>
      </c>
    </row>
    <row r="20" spans="2:5">
      <c r="B20" s="18" t="s">
        <v>167</v>
      </c>
      <c r="C20" s="18" t="s">
        <v>168</v>
      </c>
      <c r="D20" s="21">
        <v>279</v>
      </c>
      <c r="E20" s="19">
        <v>37740</v>
      </c>
    </row>
    <row r="21" spans="2:5">
      <c r="B21" s="18" t="s">
        <v>179</v>
      </c>
      <c r="C21" s="18" t="s">
        <v>170</v>
      </c>
      <c r="D21" s="21">
        <v>178</v>
      </c>
      <c r="E21" s="19">
        <v>41090</v>
      </c>
    </row>
  </sheetData>
  <mergeCells count="1">
    <mergeCell ref="B11:G11"/>
  </mergeCells>
  <phoneticPr fontId="2" type="noConversion"/>
  <conditionalFormatting sqref="B3:H10">
    <cfRule type="expression" dxfId="0" priority="1">
      <formula>$G3&gt;=4.6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9" sqref="H39"/>
    </sheetView>
  </sheetViews>
  <sheetFormatPr defaultRowHeight="13.5"/>
  <cols>
    <col min="1" max="1" width="1.625" style="33" customWidth="1"/>
    <col min="2" max="16384" width="9" style="33"/>
  </cols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4"/>
  <sheetViews>
    <sheetView workbookViewId="0">
      <selection activeCell="H28" sqref="H28"/>
    </sheetView>
  </sheetViews>
  <sheetFormatPr defaultRowHeight="16.5"/>
  <cols>
    <col min="6" max="6" width="11.125" bestFit="1" customWidth="1"/>
  </cols>
  <sheetData>
    <row r="4" spans="2:10" ht="3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2" t="s">
        <v>5</v>
      </c>
      <c r="H4" s="1" t="s">
        <v>6</v>
      </c>
      <c r="I4" s="2" t="s">
        <v>7</v>
      </c>
      <c r="J4" s="1" t="s">
        <v>8</v>
      </c>
    </row>
    <row r="5" spans="2:10">
      <c r="B5" s="1" t="s">
        <v>9</v>
      </c>
      <c r="C5" s="1" t="s">
        <v>10</v>
      </c>
      <c r="D5" s="1" t="s">
        <v>11</v>
      </c>
      <c r="E5" s="1" t="s">
        <v>12</v>
      </c>
      <c r="F5" s="3">
        <v>43824</v>
      </c>
      <c r="G5" s="1">
        <v>5000</v>
      </c>
      <c r="H5" s="1">
        <v>2954</v>
      </c>
      <c r="I5" s="1"/>
      <c r="J5" s="1"/>
    </row>
    <row r="6" spans="2:10">
      <c r="B6" s="1" t="s">
        <v>13</v>
      </c>
      <c r="C6" s="1" t="s">
        <v>14</v>
      </c>
      <c r="D6" s="1" t="s">
        <v>15</v>
      </c>
      <c r="E6" s="1" t="s">
        <v>12</v>
      </c>
      <c r="F6" s="3">
        <v>43824</v>
      </c>
      <c r="G6" s="1">
        <v>3000</v>
      </c>
      <c r="H6" s="1">
        <v>2719</v>
      </c>
      <c r="I6" s="1"/>
      <c r="J6" s="1"/>
    </row>
    <row r="7" spans="2:10">
      <c r="B7" s="1" t="s">
        <v>16</v>
      </c>
      <c r="C7" s="1" t="s">
        <v>17</v>
      </c>
      <c r="D7" s="1" t="s">
        <v>18</v>
      </c>
      <c r="E7" s="1" t="s">
        <v>19</v>
      </c>
      <c r="F7" s="3">
        <v>43823</v>
      </c>
      <c r="G7" s="1">
        <v>3000</v>
      </c>
      <c r="H7" s="1">
        <v>1598</v>
      </c>
      <c r="I7" s="1"/>
      <c r="J7" s="1"/>
    </row>
    <row r="8" spans="2:10">
      <c r="B8" s="1" t="s">
        <v>20</v>
      </c>
      <c r="C8" s="1" t="s">
        <v>21</v>
      </c>
      <c r="D8" s="1" t="s">
        <v>22</v>
      </c>
      <c r="E8" s="1" t="s">
        <v>23</v>
      </c>
      <c r="F8" s="3">
        <v>43824</v>
      </c>
      <c r="G8" s="1">
        <v>6000</v>
      </c>
      <c r="H8" s="1">
        <v>1800</v>
      </c>
      <c r="I8" s="1"/>
      <c r="J8" s="1"/>
    </row>
    <row r="9" spans="2:10">
      <c r="B9" s="1" t="s">
        <v>24</v>
      </c>
      <c r="C9" s="1" t="s">
        <v>25</v>
      </c>
      <c r="D9" s="1" t="s">
        <v>22</v>
      </c>
      <c r="E9" s="1" t="s">
        <v>23</v>
      </c>
      <c r="F9" s="3">
        <v>43823</v>
      </c>
      <c r="G9" s="1">
        <v>3000</v>
      </c>
      <c r="H9" s="1">
        <v>1667</v>
      </c>
      <c r="I9" s="1"/>
      <c r="J9" s="1"/>
    </row>
    <row r="10" spans="2:10">
      <c r="B10" s="1" t="s">
        <v>26</v>
      </c>
      <c r="C10" s="1" t="s">
        <v>27</v>
      </c>
      <c r="D10" s="1" t="s">
        <v>22</v>
      </c>
      <c r="E10" s="1" t="s">
        <v>19</v>
      </c>
      <c r="F10" s="3">
        <v>43825</v>
      </c>
      <c r="G10" s="1">
        <v>5000</v>
      </c>
      <c r="H10" s="1">
        <v>1705</v>
      </c>
      <c r="I10" s="1"/>
      <c r="J10" s="1"/>
    </row>
    <row r="11" spans="2:10">
      <c r="B11" s="1" t="s">
        <v>28</v>
      </c>
      <c r="C11" s="1" t="s">
        <v>29</v>
      </c>
      <c r="D11" s="1" t="s">
        <v>30</v>
      </c>
      <c r="E11" s="1" t="s">
        <v>31</v>
      </c>
      <c r="F11" s="3">
        <v>43825</v>
      </c>
      <c r="G11" s="1">
        <v>5000</v>
      </c>
      <c r="H11" s="1">
        <v>1521</v>
      </c>
      <c r="I11" s="1"/>
      <c r="J11" s="1"/>
    </row>
    <row r="12" spans="2:10">
      <c r="B12" s="1" t="s">
        <v>32</v>
      </c>
      <c r="C12" s="1" t="s">
        <v>33</v>
      </c>
      <c r="D12" s="1" t="s">
        <v>15</v>
      </c>
      <c r="E12" s="1" t="s">
        <v>34</v>
      </c>
      <c r="F12" s="3">
        <v>43823</v>
      </c>
      <c r="G12" s="1">
        <v>5000</v>
      </c>
      <c r="H12" s="1">
        <v>3752</v>
      </c>
      <c r="I12" s="1"/>
      <c r="J12" s="1"/>
    </row>
    <row r="13" spans="2:10">
      <c r="B13" s="1" t="s">
        <v>35</v>
      </c>
      <c r="C13" s="1"/>
      <c r="D13" s="1"/>
      <c r="E13" s="1"/>
      <c r="F13" s="1"/>
      <c r="G13" s="1" t="s">
        <v>36</v>
      </c>
      <c r="H13" s="1"/>
      <c r="I13" s="1"/>
      <c r="J13" s="1"/>
    </row>
    <row r="14" spans="2:10">
      <c r="B14" s="1" t="s">
        <v>37</v>
      </c>
      <c r="C14" s="1"/>
      <c r="D14" s="1"/>
      <c r="E14" s="1"/>
      <c r="F14" s="1"/>
      <c r="G14" s="1" t="s">
        <v>1</v>
      </c>
      <c r="H14" s="1"/>
      <c r="I14" s="1" t="s">
        <v>38</v>
      </c>
      <c r="J14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4"/>
  <sheetViews>
    <sheetView workbookViewId="0">
      <selection activeCell="H17" sqref="H17:H18"/>
    </sheetView>
  </sheetViews>
  <sheetFormatPr defaultRowHeight="16.5"/>
  <cols>
    <col min="7" max="7" width="13.75" bestFit="1" customWidth="1"/>
  </cols>
  <sheetData>
    <row r="4" spans="2:10" ht="49.5">
      <c r="B4" t="s">
        <v>39</v>
      </c>
      <c r="C4" t="s">
        <v>40</v>
      </c>
      <c r="D4" t="s">
        <v>41</v>
      </c>
      <c r="E4" s="4" t="s">
        <v>42</v>
      </c>
      <c r="F4" t="s">
        <v>43</v>
      </c>
      <c r="G4" t="s">
        <v>44</v>
      </c>
      <c r="H4" t="s">
        <v>45</v>
      </c>
      <c r="I4" s="4" t="s">
        <v>46</v>
      </c>
      <c r="J4" t="s">
        <v>47</v>
      </c>
    </row>
    <row r="5" spans="2:10">
      <c r="B5" t="s">
        <v>48</v>
      </c>
      <c r="C5" t="s">
        <v>49</v>
      </c>
      <c r="D5" t="s">
        <v>50</v>
      </c>
      <c r="E5">
        <v>4</v>
      </c>
      <c r="F5" t="s">
        <v>51</v>
      </c>
      <c r="G5" s="5">
        <v>43702</v>
      </c>
      <c r="H5">
        <v>11000</v>
      </c>
    </row>
    <row r="6" spans="2:10">
      <c r="B6" t="s">
        <v>52</v>
      </c>
      <c r="C6" t="s">
        <v>53</v>
      </c>
      <c r="D6" t="s">
        <v>54</v>
      </c>
      <c r="E6">
        <v>5</v>
      </c>
      <c r="F6" t="s">
        <v>55</v>
      </c>
      <c r="G6" s="5">
        <v>43667</v>
      </c>
      <c r="H6">
        <v>8000</v>
      </c>
    </row>
    <row r="7" spans="2:10">
      <c r="B7" t="s">
        <v>56</v>
      </c>
      <c r="C7" t="s">
        <v>57</v>
      </c>
      <c r="D7" t="s">
        <v>58</v>
      </c>
      <c r="E7">
        <v>4</v>
      </c>
      <c r="F7" t="s">
        <v>59</v>
      </c>
      <c r="G7" s="5">
        <v>43652</v>
      </c>
      <c r="H7">
        <v>12000</v>
      </c>
    </row>
    <row r="8" spans="2:10">
      <c r="B8" t="s">
        <v>48</v>
      </c>
      <c r="C8" t="s">
        <v>60</v>
      </c>
      <c r="D8" t="s">
        <v>61</v>
      </c>
      <c r="E8">
        <v>5</v>
      </c>
      <c r="F8" t="s">
        <v>62</v>
      </c>
      <c r="G8" s="5">
        <v>43709</v>
      </c>
      <c r="H8">
        <v>9000</v>
      </c>
    </row>
    <row r="9" spans="2:10">
      <c r="B9" t="s">
        <v>63</v>
      </c>
      <c r="C9" t="s">
        <v>64</v>
      </c>
      <c r="D9" t="s">
        <v>65</v>
      </c>
      <c r="E9">
        <v>4</v>
      </c>
      <c r="F9" t="s">
        <v>51</v>
      </c>
      <c r="G9" s="5">
        <v>43669</v>
      </c>
      <c r="H9">
        <v>10000</v>
      </c>
    </row>
    <row r="10" spans="2:10">
      <c r="B10" t="s">
        <v>66</v>
      </c>
      <c r="C10" t="s">
        <v>67</v>
      </c>
      <c r="D10" t="s">
        <v>68</v>
      </c>
      <c r="E10">
        <v>3</v>
      </c>
      <c r="F10" t="s">
        <v>69</v>
      </c>
      <c r="G10" s="5">
        <v>43692</v>
      </c>
      <c r="H10">
        <v>12000</v>
      </c>
    </row>
    <row r="11" spans="2:10">
      <c r="B11" t="s">
        <v>70</v>
      </c>
      <c r="C11" t="s">
        <v>71</v>
      </c>
      <c r="D11" t="s">
        <v>72</v>
      </c>
      <c r="E11">
        <v>2</v>
      </c>
      <c r="F11" t="s">
        <v>73</v>
      </c>
      <c r="G11" s="5">
        <v>43698</v>
      </c>
      <c r="H11">
        <v>9000</v>
      </c>
    </row>
    <row r="12" spans="2:10">
      <c r="B12" t="s">
        <v>74</v>
      </c>
      <c r="C12" t="s">
        <v>75</v>
      </c>
      <c r="D12" t="s">
        <v>76</v>
      </c>
      <c r="E12">
        <v>3</v>
      </c>
      <c r="F12" t="s">
        <v>59</v>
      </c>
      <c r="G12" s="5">
        <v>43710</v>
      </c>
      <c r="H12">
        <v>10000</v>
      </c>
    </row>
    <row r="13" spans="2:10">
      <c r="B13" t="s">
        <v>77</v>
      </c>
      <c r="G13" t="s">
        <v>78</v>
      </c>
    </row>
    <row r="14" spans="2:10">
      <c r="B14" t="s">
        <v>79</v>
      </c>
      <c r="G14" t="s">
        <v>80</v>
      </c>
      <c r="I14" t="s">
        <v>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4"/>
  <sheetViews>
    <sheetView workbookViewId="0">
      <selection activeCell="H17" sqref="H17:H18"/>
    </sheetView>
  </sheetViews>
  <sheetFormatPr defaultRowHeight="16.5"/>
  <sheetData>
    <row r="4" spans="2:10" ht="33">
      <c r="B4" t="s">
        <v>82</v>
      </c>
      <c r="C4" t="s">
        <v>83</v>
      </c>
      <c r="D4" t="s">
        <v>84</v>
      </c>
      <c r="E4" t="s">
        <v>85</v>
      </c>
      <c r="F4" s="4" t="s">
        <v>86</v>
      </c>
      <c r="G4" s="4" t="s">
        <v>87</v>
      </c>
      <c r="H4" t="s">
        <v>88</v>
      </c>
      <c r="I4" t="s">
        <v>89</v>
      </c>
      <c r="J4" t="s">
        <v>90</v>
      </c>
    </row>
    <row r="5" spans="2:10">
      <c r="B5" t="s">
        <v>91</v>
      </c>
      <c r="C5" t="s">
        <v>92</v>
      </c>
      <c r="D5" t="s">
        <v>93</v>
      </c>
      <c r="E5">
        <v>176</v>
      </c>
      <c r="F5">
        <v>350000</v>
      </c>
      <c r="G5">
        <v>245000</v>
      </c>
      <c r="H5" s="6">
        <v>0.85499999999999998</v>
      </c>
    </row>
    <row r="6" spans="2:10">
      <c r="B6" t="s">
        <v>94</v>
      </c>
      <c r="C6" t="s">
        <v>95</v>
      </c>
      <c r="D6" t="s">
        <v>96</v>
      </c>
      <c r="E6">
        <v>212</v>
      </c>
      <c r="F6">
        <v>275000</v>
      </c>
      <c r="G6">
        <v>190000</v>
      </c>
      <c r="H6" s="6">
        <v>0.72499999999999998</v>
      </c>
    </row>
    <row r="7" spans="2:10">
      <c r="B7" t="s">
        <v>97</v>
      </c>
      <c r="C7" t="s">
        <v>98</v>
      </c>
      <c r="D7" t="s">
        <v>99</v>
      </c>
      <c r="E7">
        <v>125</v>
      </c>
      <c r="F7">
        <v>250000</v>
      </c>
      <c r="G7">
        <v>175000</v>
      </c>
      <c r="H7" s="6">
        <v>0.89700000000000002</v>
      </c>
    </row>
    <row r="8" spans="2:10">
      <c r="B8" t="s">
        <v>100</v>
      </c>
      <c r="C8" t="s">
        <v>101</v>
      </c>
      <c r="D8" t="s">
        <v>102</v>
      </c>
      <c r="E8">
        <v>212</v>
      </c>
      <c r="F8">
        <v>232000</v>
      </c>
      <c r="G8">
        <v>160000</v>
      </c>
      <c r="H8" s="6">
        <v>0.81699999999999995</v>
      </c>
    </row>
    <row r="9" spans="2:10">
      <c r="B9" t="s">
        <v>103</v>
      </c>
      <c r="C9" t="s">
        <v>104</v>
      </c>
      <c r="D9" t="s">
        <v>105</v>
      </c>
      <c r="E9">
        <v>101</v>
      </c>
      <c r="F9">
        <v>295000</v>
      </c>
      <c r="G9">
        <v>210000</v>
      </c>
      <c r="H9" s="6">
        <v>0.79400000000000004</v>
      </c>
    </row>
    <row r="10" spans="2:10">
      <c r="B10" t="s">
        <v>106</v>
      </c>
      <c r="C10" t="s">
        <v>101</v>
      </c>
      <c r="D10" t="s">
        <v>107</v>
      </c>
      <c r="E10">
        <v>353</v>
      </c>
      <c r="F10">
        <v>254000</v>
      </c>
      <c r="G10">
        <v>180000</v>
      </c>
      <c r="H10" s="6">
        <v>0.79100000000000004</v>
      </c>
    </row>
    <row r="11" spans="2:10">
      <c r="B11" t="s">
        <v>108</v>
      </c>
      <c r="C11" t="s">
        <v>109</v>
      </c>
      <c r="D11" t="s">
        <v>110</v>
      </c>
      <c r="E11">
        <v>198</v>
      </c>
      <c r="F11">
        <v>195000</v>
      </c>
      <c r="G11">
        <v>130000</v>
      </c>
      <c r="H11" s="6">
        <v>0.81399999999999995</v>
      </c>
    </row>
    <row r="12" spans="2:10">
      <c r="B12" t="s">
        <v>111</v>
      </c>
      <c r="C12" t="s">
        <v>104</v>
      </c>
      <c r="D12" t="s">
        <v>112</v>
      </c>
      <c r="E12">
        <v>105</v>
      </c>
      <c r="F12">
        <v>125000</v>
      </c>
      <c r="G12">
        <v>87000</v>
      </c>
      <c r="H12" s="6">
        <v>0.79400000000000004</v>
      </c>
    </row>
    <row r="13" spans="2:10">
      <c r="B13" t="s">
        <v>113</v>
      </c>
      <c r="G13" t="s">
        <v>114</v>
      </c>
    </row>
    <row r="14" spans="2:10">
      <c r="B14" t="s">
        <v>115</v>
      </c>
      <c r="G14" t="s">
        <v>116</v>
      </c>
      <c r="I14" t="s">
        <v>88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4"/>
  <sheetViews>
    <sheetView workbookViewId="0">
      <selection activeCell="F21" sqref="F21"/>
    </sheetView>
  </sheetViews>
  <sheetFormatPr defaultRowHeight="16.5"/>
  <cols>
    <col min="3" max="3" width="11.625" bestFit="1" customWidth="1"/>
    <col min="4" max="4" width="7.125" bestFit="1" customWidth="1"/>
    <col min="5" max="5" width="11.125" bestFit="1" customWidth="1"/>
  </cols>
  <sheetData>
    <row r="4" spans="2:10" ht="49.5">
      <c r="B4" t="s">
        <v>117</v>
      </c>
      <c r="C4" t="s">
        <v>118</v>
      </c>
      <c r="D4" t="s">
        <v>119</v>
      </c>
      <c r="E4" t="s">
        <v>120</v>
      </c>
      <c r="F4" s="4" t="s">
        <v>121</v>
      </c>
      <c r="G4" t="s">
        <v>122</v>
      </c>
      <c r="H4" t="s">
        <v>123</v>
      </c>
      <c r="I4" s="4" t="s">
        <v>124</v>
      </c>
      <c r="J4" t="s">
        <v>125</v>
      </c>
    </row>
    <row r="5" spans="2:10">
      <c r="B5" t="s">
        <v>126</v>
      </c>
      <c r="C5" t="s">
        <v>127</v>
      </c>
      <c r="D5" t="s">
        <v>128</v>
      </c>
      <c r="E5" s="5">
        <v>43470</v>
      </c>
      <c r="F5">
        <v>37000</v>
      </c>
      <c r="G5">
        <v>54</v>
      </c>
      <c r="H5">
        <v>27</v>
      </c>
    </row>
    <row r="6" spans="2:10">
      <c r="B6" t="s">
        <v>129</v>
      </c>
      <c r="C6" t="s">
        <v>130</v>
      </c>
      <c r="D6" t="s">
        <v>131</v>
      </c>
      <c r="E6" s="5">
        <v>43439</v>
      </c>
      <c r="F6">
        <v>14000</v>
      </c>
      <c r="G6">
        <v>44</v>
      </c>
      <c r="H6">
        <v>13</v>
      </c>
    </row>
    <row r="7" spans="2:10">
      <c r="B7" t="s">
        <v>132</v>
      </c>
      <c r="C7" t="s">
        <v>133</v>
      </c>
      <c r="D7" t="s">
        <v>128</v>
      </c>
      <c r="E7" s="5">
        <v>42739</v>
      </c>
      <c r="F7">
        <v>55000</v>
      </c>
      <c r="G7">
        <v>46</v>
      </c>
      <c r="H7">
        <v>14</v>
      </c>
    </row>
    <row r="8" spans="2:10">
      <c r="B8" t="s">
        <v>134</v>
      </c>
      <c r="C8" t="s">
        <v>135</v>
      </c>
      <c r="D8" t="s">
        <v>136</v>
      </c>
      <c r="E8" s="5">
        <v>43074</v>
      </c>
      <c r="F8">
        <v>15000</v>
      </c>
      <c r="G8">
        <v>36</v>
      </c>
      <c r="H8">
        <v>19</v>
      </c>
    </row>
    <row r="9" spans="2:10">
      <c r="B9" t="s">
        <v>137</v>
      </c>
      <c r="C9" t="s">
        <v>138</v>
      </c>
      <c r="D9" t="s">
        <v>131</v>
      </c>
      <c r="E9" s="5">
        <v>43470</v>
      </c>
      <c r="F9">
        <v>13000</v>
      </c>
      <c r="G9">
        <v>26</v>
      </c>
      <c r="H9">
        <v>15</v>
      </c>
    </row>
    <row r="10" spans="2:10">
      <c r="B10" t="s">
        <v>139</v>
      </c>
      <c r="C10" t="s">
        <v>140</v>
      </c>
      <c r="D10" t="s">
        <v>136</v>
      </c>
      <c r="E10" s="5">
        <v>43453</v>
      </c>
      <c r="F10">
        <v>14000</v>
      </c>
      <c r="G10">
        <v>32</v>
      </c>
      <c r="H10">
        <v>19</v>
      </c>
    </row>
    <row r="11" spans="2:10">
      <c r="B11" t="s">
        <v>141</v>
      </c>
      <c r="C11" t="s">
        <v>142</v>
      </c>
      <c r="D11" t="s">
        <v>136</v>
      </c>
      <c r="E11" s="5">
        <v>43054</v>
      </c>
      <c r="F11">
        <v>15000</v>
      </c>
      <c r="G11">
        <v>28</v>
      </c>
      <c r="H11">
        <v>17</v>
      </c>
    </row>
    <row r="12" spans="2:10">
      <c r="B12" t="s">
        <v>143</v>
      </c>
      <c r="C12" t="s">
        <v>144</v>
      </c>
      <c r="D12" t="s">
        <v>128</v>
      </c>
      <c r="E12" s="5">
        <v>43470</v>
      </c>
      <c r="F12">
        <v>32000</v>
      </c>
      <c r="G12">
        <v>22</v>
      </c>
      <c r="H12">
        <v>10</v>
      </c>
    </row>
    <row r="13" spans="2:10">
      <c r="B13" t="s">
        <v>145</v>
      </c>
      <c r="G13" t="s">
        <v>146</v>
      </c>
    </row>
    <row r="14" spans="2:10">
      <c r="B14" t="s">
        <v>147</v>
      </c>
      <c r="G14" t="s">
        <v>118</v>
      </c>
      <c r="I14" t="s">
        <v>123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3</vt:i4>
      </vt:variant>
    </vt:vector>
  </HeadingPairs>
  <TitlesOfParts>
    <vt:vector size="10" baseType="lpstr">
      <vt:lpstr>제1작업</vt:lpstr>
      <vt:lpstr>제2작업</vt:lpstr>
      <vt:lpstr>제3작업</vt:lpstr>
      <vt:lpstr>Sheet1</vt:lpstr>
      <vt:lpstr>Sheet2</vt:lpstr>
      <vt:lpstr>Sheet3</vt:lpstr>
      <vt:lpstr>Sheet4</vt:lpstr>
      <vt:lpstr>제2작업!Criteria</vt:lpstr>
      <vt:lpstr>제2작업!Extract</vt:lpstr>
      <vt:lpstr>수익금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HyungSub Lee</dc:creator>
  <cp:lastModifiedBy>HyungSub Lee</cp:lastModifiedBy>
  <dcterms:created xsi:type="dcterms:W3CDTF">2019-01-08T11:22:44Z</dcterms:created>
  <dcterms:modified xsi:type="dcterms:W3CDTF">2019-01-10T15:43:40Z</dcterms:modified>
</cp:coreProperties>
</file>