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겨울방학 방과후 엑셀\"/>
    </mc:Choice>
  </mc:AlternateContent>
  <bookViews>
    <workbookView xWindow="360" yWindow="60" windowWidth="25440" windowHeight="12555"/>
  </bookViews>
  <sheets>
    <sheet name="제1작업" sheetId="1" r:id="rId1"/>
    <sheet name="제2작업" sheetId="7" r:id="rId2"/>
    <sheet name="제3작업" sheetId="8" r:id="rId3"/>
    <sheet name="제4작업" sheetId="6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제2작업!$B$18:$E$18</definedName>
    <definedName name="재고수량">제1작업!$H$5:$H$12</definedName>
  </definedName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J14" i="1" l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</calcChain>
</file>

<file path=xl/sharedStrings.xml><?xml version="1.0" encoding="utf-8"?>
<sst xmlns="http://schemas.openxmlformats.org/spreadsheetml/2006/main" count="107" uniqueCount="60">
  <si>
    <t>상품코드</t>
  </si>
  <si>
    <t>상품명</t>
  </si>
  <si>
    <t>구분</t>
  </si>
  <si>
    <t>상품입고일</t>
  </si>
  <si>
    <t>전월 판매량</t>
  </si>
  <si>
    <t>재고수량</t>
  </si>
  <si>
    <t>H3-081</t>
  </si>
  <si>
    <t>B5-102</t>
  </si>
  <si>
    <t>H7-028</t>
  </si>
  <si>
    <t>N2-102</t>
  </si>
  <si>
    <t>B6-019</t>
  </si>
  <si>
    <t>N7-093</t>
  </si>
  <si>
    <t>N4-077</t>
  </si>
  <si>
    <t>H1-093</t>
  </si>
  <si>
    <t>가격
(단위:원)</t>
    <phoneticPr fontId="2" type="noConversion"/>
  </si>
  <si>
    <t>전월 전체 매출액(단위:원)</t>
    <phoneticPr fontId="2" type="noConversion"/>
  </si>
  <si>
    <t>블랙체리</t>
    <phoneticPr fontId="2" type="noConversion"/>
  </si>
  <si>
    <t>레몬 라벤더</t>
    <phoneticPr fontId="2" type="noConversion"/>
  </si>
  <si>
    <t>유칼립투스</t>
    <phoneticPr fontId="2" type="noConversion"/>
  </si>
  <si>
    <t>클린코튼</t>
    <phoneticPr fontId="2" type="noConversion"/>
  </si>
  <si>
    <t>가든스윗피</t>
    <phoneticPr fontId="2" type="noConversion"/>
  </si>
  <si>
    <t>핑크샌드</t>
    <phoneticPr fontId="2" type="noConversion"/>
  </si>
  <si>
    <t>씨에어</t>
    <phoneticPr fontId="2" type="noConversion"/>
  </si>
  <si>
    <t>썸머비치</t>
    <phoneticPr fontId="2" type="noConversion"/>
  </si>
  <si>
    <t>워머용</t>
    <phoneticPr fontId="2" type="noConversion"/>
  </si>
  <si>
    <t>차량용</t>
    <phoneticPr fontId="2" type="noConversion"/>
  </si>
  <si>
    <t>옷장용</t>
    <phoneticPr fontId="2" type="noConversion"/>
  </si>
  <si>
    <t>블랙체리 입고 요일</t>
    <phoneticPr fontId="2" type="noConversion"/>
  </si>
  <si>
    <t>상품명</t>
    <phoneticPr fontId="2" type="noConversion"/>
  </si>
  <si>
    <t>비고</t>
    <phoneticPr fontId="2" type="noConversion"/>
  </si>
  <si>
    <t>최소 전월 판매량</t>
    <phoneticPr fontId="2" type="noConversion"/>
  </si>
  <si>
    <t>재고수량</t>
    <phoneticPr fontId="2" type="noConversion"/>
  </si>
  <si>
    <t>전월 판매금
(단위:원)</t>
    <phoneticPr fontId="2" type="noConversion"/>
  </si>
  <si>
    <t>워머용</t>
    <phoneticPr fontId="2" type="noConversion"/>
  </si>
  <si>
    <t>씨에어</t>
    <phoneticPr fontId="2" type="noConversion"/>
  </si>
  <si>
    <t>유칼립투스</t>
    <phoneticPr fontId="2" type="noConversion"/>
  </si>
  <si>
    <t>워머용</t>
    <phoneticPr fontId="2" type="noConversion"/>
  </si>
  <si>
    <t>핑크샌드</t>
    <phoneticPr fontId="2" type="noConversion"/>
  </si>
  <si>
    <t>워머용</t>
    <phoneticPr fontId="2" type="noConversion"/>
  </si>
  <si>
    <t>블랙체리</t>
    <phoneticPr fontId="2" type="noConversion"/>
  </si>
  <si>
    <t>&gt;=2019-01-05</t>
    <phoneticPr fontId="2" type="noConversion"/>
  </si>
  <si>
    <t>옷장용</t>
    <phoneticPr fontId="2" type="noConversion"/>
  </si>
  <si>
    <t>가든스윗피</t>
    <phoneticPr fontId="2" type="noConversion"/>
  </si>
  <si>
    <t>클린코튼</t>
    <phoneticPr fontId="2" type="noConversion"/>
  </si>
  <si>
    <t>차량용</t>
    <phoneticPr fontId="2" type="noConversion"/>
  </si>
  <si>
    <t>썸머비치</t>
    <phoneticPr fontId="2" type="noConversion"/>
  </si>
  <si>
    <t>핑크샌드</t>
    <phoneticPr fontId="2" type="noConversion"/>
  </si>
  <si>
    <t>레몬 라벤더</t>
    <phoneticPr fontId="2" type="noConversion"/>
  </si>
  <si>
    <t>가격
(단위:원)</t>
    <phoneticPr fontId="2" type="noConversion"/>
  </si>
  <si>
    <t>총합계</t>
  </si>
  <si>
    <t>**</t>
  </si>
  <si>
    <t>2019년</t>
  </si>
  <si>
    <t>2018년</t>
  </si>
  <si>
    <t>2017년</t>
  </si>
  <si>
    <t>평균 : 전월 판매량</t>
  </si>
  <si>
    <t>개수 : 상품명</t>
  </si>
  <si>
    <t>워머용</t>
  </si>
  <si>
    <t>차량용</t>
  </si>
  <si>
    <t>옷장용</t>
  </si>
  <si>
    <t>블랙체리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</si>
</sst>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0&quot;EA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16" xfId="0" applyNumberFormat="1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41" fontId="1" fillId="0" borderId="10" xfId="1" applyFont="1" applyBorder="1" applyAlignment="1">
      <alignment horizontal="center" vertical="center"/>
    </xf>
    <xf numFmtId="41" fontId="1" fillId="0" borderId="1" xfId="1" applyFont="1" applyBorder="1" applyAlignment="1">
      <alignment horizontal="center" vertical="center"/>
    </xf>
    <xf numFmtId="41" fontId="1" fillId="0" borderId="16" xfId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76" fontId="1" fillId="0" borderId="10" xfId="1" applyNumberFormat="1" applyFont="1" applyBorder="1" applyAlignment="1">
      <alignment horizontal="right" vertical="center"/>
    </xf>
    <xf numFmtId="176" fontId="1" fillId="0" borderId="1" xfId="1" applyNumberFormat="1" applyFont="1" applyBorder="1" applyAlignment="1">
      <alignment horizontal="right" vertical="center"/>
    </xf>
    <xf numFmtId="176" fontId="1" fillId="0" borderId="16" xfId="1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19" xfId="1" applyNumberFormat="1" applyFont="1" applyFill="1" applyBorder="1" applyAlignment="1">
      <alignment horizontal="right" vertical="center"/>
    </xf>
    <xf numFmtId="14" fontId="1" fillId="0" borderId="16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176" fontId="1" fillId="0" borderId="21" xfId="1" applyNumberFormat="1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76" fontId="1" fillId="0" borderId="23" xfId="1" applyNumberFormat="1" applyFont="1" applyFill="1" applyBorder="1" applyAlignment="1">
      <alignment horizontal="right" vertical="center"/>
    </xf>
    <xf numFmtId="14" fontId="1" fillId="0" borderId="10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41" fontId="0" fillId="0" borderId="0" xfId="0" applyNumberFormat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쉼표 [0]" xfId="1" builtinId="6"/>
    <cellStyle name="표준" xfId="0" builtinId="0"/>
  </cellStyles>
  <dxfs count="17">
    <dxf>
      <font>
        <b/>
        <i val="0"/>
        <color rgb="FF0070C0"/>
      </font>
    </dxf>
    <dxf>
      <font>
        <b/>
        <i val="0"/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0&quot;EA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27"/>
    </mc:Choice>
    <mc:Fallback>
      <c:style val="27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ko-KR" altLang="en-US" sz="2000"/>
              <a:t>워머용 및 차량용 전월 판매 현황</a:t>
            </a:r>
            <a:endParaRPr lang="ko-KR" sz="2000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전월 판매량</c:v>
                </c:pt>
              </c:strCache>
            </c:strRef>
          </c:tx>
          <c:invertIfNegative val="0"/>
          <c:dLbls>
            <c:dLbl>
              <c:idx val="4"/>
              <c:layout>
                <c:manualLayout>
                  <c:x val="-2.728483943677646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(제1작업!$C$5:$C$7,제1작업!$C$9,제1작업!$C$12)</c:f>
              <c:strCache>
                <c:ptCount val="5"/>
                <c:pt idx="0">
                  <c:v>블랙체리</c:v>
                </c:pt>
                <c:pt idx="1">
                  <c:v>레몬 라벤더</c:v>
                </c:pt>
                <c:pt idx="2">
                  <c:v>핑크샌드</c:v>
                </c:pt>
                <c:pt idx="3">
                  <c:v>유칼립투스</c:v>
                </c:pt>
                <c:pt idx="4">
                  <c:v>씨에어</c:v>
                </c:pt>
              </c:strCache>
            </c:strRef>
          </c:cat>
          <c:val>
            <c:numRef>
              <c:f>(제1작업!$G$5:$G$7,제1작업!$G$9,제1작업!$G$12)</c:f>
              <c:numCache>
                <c:formatCode>#0"EA"</c:formatCode>
                <c:ptCount val="5"/>
                <c:pt idx="0">
                  <c:v>54</c:v>
                </c:pt>
                <c:pt idx="1">
                  <c:v>44</c:v>
                </c:pt>
                <c:pt idx="2">
                  <c:v>46</c:v>
                </c:pt>
                <c:pt idx="3">
                  <c:v>26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7785912"/>
        <c:axId val="497783560"/>
      </c:barChart>
      <c:lineChart>
        <c:grouping val="standard"/>
        <c:varyColors val="0"/>
        <c:ser>
          <c:idx val="0"/>
          <c:order val="0"/>
          <c:tx>
            <c:v>가격(단위:원)</c:v>
          </c:tx>
          <c:cat>
            <c:strRef>
              <c:f>(제1작업!$C$5:$C$7,제1작업!$C$9,제1작업!$C$12)</c:f>
              <c:strCache>
                <c:ptCount val="5"/>
                <c:pt idx="0">
                  <c:v>블랙체리</c:v>
                </c:pt>
                <c:pt idx="1">
                  <c:v>레몬 라벤더</c:v>
                </c:pt>
                <c:pt idx="2">
                  <c:v>핑크샌드</c:v>
                </c:pt>
                <c:pt idx="3">
                  <c:v>유칼립투스</c:v>
                </c:pt>
                <c:pt idx="4">
                  <c:v>씨에어</c:v>
                </c:pt>
              </c:strCache>
            </c:strRef>
          </c:cat>
          <c:val>
            <c:numRef>
              <c:f>(제1작업!$F$5:$F$7,제1작업!$F$9,제1작업!$F$12)</c:f>
              <c:numCache>
                <c:formatCode>_(* #,##0_);_(* \(#,##0\);_(* "-"_);_(@_)</c:formatCode>
                <c:ptCount val="5"/>
                <c:pt idx="0">
                  <c:v>37000</c:v>
                </c:pt>
                <c:pt idx="1">
                  <c:v>14000</c:v>
                </c:pt>
                <c:pt idx="2">
                  <c:v>55000</c:v>
                </c:pt>
                <c:pt idx="3">
                  <c:v>13000</c:v>
                </c:pt>
                <c:pt idx="4">
                  <c:v>32000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433864"/>
        <c:axId val="497783952"/>
      </c:lineChart>
      <c:catAx>
        <c:axId val="497785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97783560"/>
        <c:crosses val="autoZero"/>
        <c:auto val="1"/>
        <c:lblAlgn val="ctr"/>
        <c:lblOffset val="100"/>
        <c:noMultiLvlLbl val="0"/>
      </c:catAx>
      <c:valAx>
        <c:axId val="49778356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#0&quot;EA&quot;" sourceLinked="1"/>
        <c:majorTickMark val="none"/>
        <c:minorTickMark val="none"/>
        <c:tickLblPos val="nextTo"/>
        <c:crossAx val="497785912"/>
        <c:crosses val="autoZero"/>
        <c:crossBetween val="between"/>
      </c:valAx>
      <c:valAx>
        <c:axId val="497783952"/>
        <c:scaling>
          <c:orientation val="minMax"/>
        </c:scaling>
        <c:delete val="0"/>
        <c:axPos val="r"/>
        <c:numFmt formatCode="_(* #,##0_);_(* \(#,##0\);_(* &quot;-&quot;_);_(@_)" sourceLinked="0"/>
        <c:majorTickMark val="out"/>
        <c:minorTickMark val="none"/>
        <c:tickLblPos val="nextTo"/>
        <c:crossAx val="581433864"/>
        <c:crosses val="max"/>
        <c:crossBetween val="between"/>
        <c:majorUnit val="20000"/>
      </c:valAx>
      <c:catAx>
        <c:axId val="581433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778395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</c:spPr>
  <c:txPr>
    <a:bodyPr/>
    <a:lstStyle/>
    <a:p>
      <a:pPr>
        <a:defRPr sz="1100">
          <a:latin typeface="굴림" pitchFamily="50" charset="-127"/>
          <a:ea typeface="굴림" pitchFamily="50" charset="-127"/>
        </a:defRPr>
      </a:pPr>
      <a:endParaRPr lang="ko-KR"/>
    </a:p>
  </c:txPr>
  <c:userShapes r:id="rId2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114300</xdr:rowOff>
    </xdr:from>
    <xdr:to>
      <xdr:col>6</xdr:col>
      <xdr:colOff>438150</xdr:colOff>
      <xdr:row>2</xdr:row>
      <xdr:rowOff>209549</xdr:rowOff>
    </xdr:to>
    <xdr:sp macro="" textlink="">
      <xdr:nvSpPr>
        <xdr:cNvPr id="2" name="대각선 방향의 모서리가 잘린 사각형 1"/>
        <xdr:cNvSpPr/>
      </xdr:nvSpPr>
      <xdr:spPr>
        <a:xfrm>
          <a:off x="123825" y="114300"/>
          <a:ext cx="5267325" cy="723899"/>
        </a:xfrm>
        <a:prstGeom prst="snip2DiagRect">
          <a:avLst/>
        </a:prstGeom>
        <a:solidFill>
          <a:srgbClr val="FFFF00"/>
        </a:solidFill>
        <a:ln/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 양키캔들 판매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57150</xdr:rowOff>
    </xdr:from>
    <xdr:to>
      <xdr:col>10</xdr:col>
      <xdr:colOff>19050</xdr:colOff>
      <xdr:row>2</xdr:row>
      <xdr:rowOff>257175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57150"/>
          <a:ext cx="2743200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0.78323</cdr:x>
      <cdr:y>0.2394</cdr:y>
    </cdr:from>
    <cdr:to>
      <cdr:x>0.93469</cdr:x>
      <cdr:y>0.34335</cdr:y>
    </cdr:to>
    <cdr:sp macro="" textlink="">
      <cdr:nvSpPr>
        <cdr:cNvPr id="2" name="타원형 설명선 1"/>
        <cdr:cNvSpPr/>
      </cdr:nvSpPr>
      <cdr:spPr>
        <a:xfrm xmlns:a="http://schemas.openxmlformats.org/drawingml/2006/main">
          <a:off x="7291287" y="1457226"/>
          <a:ext cx="1409972" cy="632767"/>
        </a:xfrm>
        <a:prstGeom xmlns:a="http://schemas.openxmlformats.org/drawingml/2006/main" prst="wedgeEllipseCallout">
          <a:avLst>
            <a:gd name="adj1" fmla="val 1571"/>
            <a:gd name="adj2" fmla="val 282025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최저 판매량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49548;&#49828;%20&#48143;%20&#51221;&#45813;/&#52636;&#51228;&#50976;&#54805;/&#52636;&#51228;&#50976;&#54805;06-2/&#51221;&#48373;06-2_&#50756;&#49457;0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375.752672685187" createdVersion="4" refreshedVersion="4" minRefreshableVersion="3" recordCount="8">
  <cacheSource type="worksheet">
    <worksheetSource ref="B4:H12" sheet="제1작업" r:id="rId2"/>
  </cacheSource>
  <cacheFields count="7">
    <cacheField name="상품코드" numFmtId="0">
      <sharedItems/>
    </cacheField>
    <cacheField name="상품명" numFmtId="0">
      <sharedItems/>
    </cacheField>
    <cacheField name="구분" numFmtId="0">
      <sharedItems count="3">
        <s v="워머용"/>
        <s v="차량용"/>
        <s v="옷장용"/>
      </sharedItems>
    </cacheField>
    <cacheField name="상품입고일" numFmtId="14">
      <sharedItems containsSemiMixedTypes="0" containsNonDate="0" containsDate="1" containsString="0" minDate="2017-01-04T00:00:00" maxDate="2019-01-06T00:00:00" count="6">
        <d v="2019-01-05T00:00:00"/>
        <d v="2018-12-05T00:00:00"/>
        <d v="2017-01-04T00:00:00"/>
        <d v="2017-12-05T00:00:00"/>
        <d v="2018-12-19T00:00:00"/>
        <d v="2017-11-15T00:00:00"/>
      </sharedItems>
      <fieldGroup base="3">
        <rangePr groupBy="years" startDate="2017-01-04T00:00:00" endDate="2019-01-06T00:00:00"/>
        <groupItems count="5">
          <s v="&lt;2017-01-04"/>
          <s v="2017년"/>
          <s v="2018년"/>
          <s v="2019년"/>
          <s v="&gt;2019-01-06"/>
        </groupItems>
      </fieldGroup>
    </cacheField>
    <cacheField name="가격_x000a_(단위:원)" numFmtId="41">
      <sharedItems containsSemiMixedTypes="0" containsString="0" containsNumber="1" containsInteger="1" minValue="13000" maxValue="55000"/>
    </cacheField>
    <cacheField name="전월 판매량" numFmtId="176">
      <sharedItems containsSemiMixedTypes="0" containsString="0" containsNumber="1" containsInteger="1" minValue="22" maxValue="54"/>
    </cacheField>
    <cacheField name="재고수량" numFmtId="176">
      <sharedItems containsSemiMixedTypes="0" containsString="0" containsNumber="1" containsInteger="1" minValue="10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H3-081"/>
    <s v="블랙체리"/>
    <x v="0"/>
    <x v="0"/>
    <n v="37000"/>
    <n v="54"/>
    <n v="27"/>
  </r>
  <r>
    <s v="B5-102"/>
    <s v="레몬 라벤더"/>
    <x v="1"/>
    <x v="1"/>
    <n v="14000"/>
    <n v="44"/>
    <n v="13"/>
  </r>
  <r>
    <s v="H7-028"/>
    <s v="핑크샌드"/>
    <x v="0"/>
    <x v="2"/>
    <n v="55000"/>
    <n v="46"/>
    <n v="14"/>
  </r>
  <r>
    <s v="N2-102"/>
    <s v="썸머비치"/>
    <x v="2"/>
    <x v="3"/>
    <n v="15000"/>
    <n v="36"/>
    <n v="19"/>
  </r>
  <r>
    <s v="B6-019"/>
    <s v="유칼립투스"/>
    <x v="1"/>
    <x v="0"/>
    <n v="13000"/>
    <n v="26"/>
    <n v="15"/>
  </r>
  <r>
    <s v="N7-093"/>
    <s v="클린코튼"/>
    <x v="2"/>
    <x v="4"/>
    <n v="14000"/>
    <n v="32"/>
    <n v="19"/>
  </r>
  <r>
    <s v="N4-077"/>
    <s v="가든스윗피"/>
    <x v="2"/>
    <x v="5"/>
    <n v="15000"/>
    <n v="28"/>
    <n v="17"/>
  </r>
  <r>
    <s v="H1-093"/>
    <s v="씨에어"/>
    <x v="0"/>
    <x v="0"/>
    <n v="32000"/>
    <n v="22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4" minRefreshableVersion="3" useAutoFormatting="1" colGrandTotals="0" itemPrintTitles="1" mergeItem="1" createdVersion="4" indent="0" outline="1" outlineData="1" multipleFieldFilters="0" rowHeaderCaption="상품입고일" colHeaderCaption="구분">
  <location ref="B2:H8" firstHeaderRow="1" firstDataRow="3" firstDataCol="1"/>
  <pivotFields count="7">
    <pivotField showAll="0"/>
    <pivotField dataField="1" showAll="0"/>
    <pivotField axis="axisCol" showAll="0">
      <items count="4">
        <item x="2"/>
        <item x="1"/>
        <item x="0"/>
        <item t="default"/>
      </items>
    </pivotField>
    <pivotField axis="axisRow" numFmtId="14" showAll="0">
      <items count="6">
        <item x="0"/>
        <item x="1"/>
        <item x="2"/>
        <item x="3"/>
        <item x="4"/>
        <item t="default"/>
      </items>
    </pivotField>
    <pivotField numFmtId="41" showAll="0"/>
    <pivotField dataField="1" numFmtId="176" showAll="0"/>
    <pivotField numFmtId="176" showAll="0"/>
  </pivotFields>
  <rowFields count="1">
    <field x="3"/>
  </rowFields>
  <rowItems count="4">
    <i>
      <x v="1"/>
    </i>
    <i>
      <x v="2"/>
    </i>
    <i>
      <x v="3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상품명" fld="1" subtotal="count" baseField="0" baseItem="0"/>
    <dataField name="평균 : 전월 판매량" fld="5" subtotal="average" baseField="3" baseItem="0"/>
  </dataFields>
  <formats count="8">
    <format dxfId="2">
      <pivotArea outline="0" collapsedLevelsAreSubtotals="1" fieldPosition="0"/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6">
      <pivotArea outline="0" collapsedLevelsAreSubtotals="1" fieldPosition="0"/>
    </format>
    <format dxfId="7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8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16" headerRowBorderDxfId="14" tableBorderDxfId="15">
  <autoFilter ref="B18:E22"/>
  <tableColumns count="4">
    <tableColumn id="1" name="상품명" dataDxfId="13"/>
    <tableColumn id="2" name="구분" dataDxfId="12"/>
    <tableColumn id="3" name="상품입고일" dataDxfId="11"/>
    <tableColumn id="4" name="전월 판매량" dataDxfId="1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workbookViewId="0">
      <selection activeCell="D12" sqref="D12"/>
    </sheetView>
  </sheetViews>
  <sheetFormatPr defaultRowHeight="13.5" x14ac:dyDescent="0.3"/>
  <cols>
    <col min="1" max="1" width="1.625" style="1" customWidth="1"/>
    <col min="2" max="2" width="11.625" style="1" customWidth="1"/>
    <col min="3" max="3" width="13.5" style="1" customWidth="1"/>
    <col min="4" max="4" width="12.75" style="1" customWidth="1"/>
    <col min="5" max="5" width="13.875" style="1" customWidth="1"/>
    <col min="6" max="8" width="11.625" style="1" customWidth="1"/>
    <col min="9" max="9" width="13" style="1" customWidth="1"/>
    <col min="10" max="10" width="11.125" style="1" customWidth="1"/>
    <col min="11" max="16384" width="9" style="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6" t="s">
        <v>0</v>
      </c>
      <c r="C4" s="17" t="s">
        <v>1</v>
      </c>
      <c r="D4" s="17" t="s">
        <v>2</v>
      </c>
      <c r="E4" s="17" t="s">
        <v>3</v>
      </c>
      <c r="F4" s="18" t="s">
        <v>14</v>
      </c>
      <c r="G4" s="17" t="s">
        <v>4</v>
      </c>
      <c r="H4" s="17" t="s">
        <v>5</v>
      </c>
      <c r="I4" s="18" t="s">
        <v>32</v>
      </c>
      <c r="J4" s="19" t="s">
        <v>29</v>
      </c>
    </row>
    <row r="5" spans="2:10" ht="21.95" customHeight="1" x14ac:dyDescent="0.3">
      <c r="B5" s="9" t="s">
        <v>6</v>
      </c>
      <c r="C5" s="10" t="s">
        <v>16</v>
      </c>
      <c r="D5" s="10" t="s">
        <v>24</v>
      </c>
      <c r="E5" s="11">
        <v>43470</v>
      </c>
      <c r="F5" s="21">
        <v>37000</v>
      </c>
      <c r="G5" s="26">
        <v>54</v>
      </c>
      <c r="H5" s="26">
        <v>27</v>
      </c>
      <c r="I5" s="10">
        <f>ROUNDUP(F5*G5,-4)</f>
        <v>2000000</v>
      </c>
      <c r="J5" s="12" t="str">
        <f>IF(YEAR(E5)=2019,"신상품",IF(YEAR(E5)=2018,"재고상품","이월상품"))</f>
        <v>신상품</v>
      </c>
    </row>
    <row r="6" spans="2:10" ht="21.95" customHeight="1" x14ac:dyDescent="0.3">
      <c r="B6" s="6" t="s">
        <v>7</v>
      </c>
      <c r="C6" s="2" t="s">
        <v>17</v>
      </c>
      <c r="D6" s="2" t="s">
        <v>25</v>
      </c>
      <c r="E6" s="3">
        <v>43439</v>
      </c>
      <c r="F6" s="22">
        <v>14000</v>
      </c>
      <c r="G6" s="27">
        <v>44</v>
      </c>
      <c r="H6" s="27">
        <v>13</v>
      </c>
      <c r="I6" s="24">
        <f t="shared" ref="I6:I12" si="0">ROUNDUP(F6*G6,-4)</f>
        <v>620000</v>
      </c>
      <c r="J6" s="25" t="str">
        <f t="shared" ref="J6:J12" si="1">IF(YEAR(E6)=2019,"신상품",IF(YEAR(E6)=2018,"재고상품","이월상품"))</f>
        <v>재고상품</v>
      </c>
    </row>
    <row r="7" spans="2:10" ht="21.95" customHeight="1" x14ac:dyDescent="0.3">
      <c r="B7" s="6" t="s">
        <v>8</v>
      </c>
      <c r="C7" s="2" t="s">
        <v>21</v>
      </c>
      <c r="D7" s="2" t="s">
        <v>24</v>
      </c>
      <c r="E7" s="3">
        <v>42739</v>
      </c>
      <c r="F7" s="22">
        <v>55000</v>
      </c>
      <c r="G7" s="27">
        <v>46</v>
      </c>
      <c r="H7" s="27">
        <v>14</v>
      </c>
      <c r="I7" s="24">
        <f t="shared" si="0"/>
        <v>2530000</v>
      </c>
      <c r="J7" s="25" t="str">
        <f t="shared" si="1"/>
        <v>이월상품</v>
      </c>
    </row>
    <row r="8" spans="2:10" ht="21.95" customHeight="1" x14ac:dyDescent="0.3">
      <c r="B8" s="6" t="s">
        <v>9</v>
      </c>
      <c r="C8" s="2" t="s">
        <v>23</v>
      </c>
      <c r="D8" s="2" t="s">
        <v>26</v>
      </c>
      <c r="E8" s="3">
        <v>43074</v>
      </c>
      <c r="F8" s="22">
        <v>15000</v>
      </c>
      <c r="G8" s="27">
        <v>36</v>
      </c>
      <c r="H8" s="27">
        <v>19</v>
      </c>
      <c r="I8" s="24">
        <f t="shared" si="0"/>
        <v>540000</v>
      </c>
      <c r="J8" s="25" t="str">
        <f t="shared" si="1"/>
        <v>이월상품</v>
      </c>
    </row>
    <row r="9" spans="2:10" ht="21.95" customHeight="1" x14ac:dyDescent="0.3">
      <c r="B9" s="6" t="s">
        <v>10</v>
      </c>
      <c r="C9" s="2" t="s">
        <v>18</v>
      </c>
      <c r="D9" s="2" t="s">
        <v>25</v>
      </c>
      <c r="E9" s="3">
        <v>43470</v>
      </c>
      <c r="F9" s="22">
        <v>13000</v>
      </c>
      <c r="G9" s="27">
        <v>26</v>
      </c>
      <c r="H9" s="27">
        <v>15</v>
      </c>
      <c r="I9" s="24">
        <f t="shared" si="0"/>
        <v>340000</v>
      </c>
      <c r="J9" s="25" t="str">
        <f t="shared" si="1"/>
        <v>신상품</v>
      </c>
    </row>
    <row r="10" spans="2:10" ht="21.95" customHeight="1" x14ac:dyDescent="0.3">
      <c r="B10" s="6" t="s">
        <v>11</v>
      </c>
      <c r="C10" s="2" t="s">
        <v>19</v>
      </c>
      <c r="D10" s="2" t="s">
        <v>26</v>
      </c>
      <c r="E10" s="3">
        <v>43453</v>
      </c>
      <c r="F10" s="22">
        <v>14000</v>
      </c>
      <c r="G10" s="27">
        <v>32</v>
      </c>
      <c r="H10" s="27">
        <v>19</v>
      </c>
      <c r="I10" s="24">
        <f t="shared" si="0"/>
        <v>450000</v>
      </c>
      <c r="J10" s="25" t="str">
        <f t="shared" si="1"/>
        <v>재고상품</v>
      </c>
    </row>
    <row r="11" spans="2:10" ht="21.95" customHeight="1" x14ac:dyDescent="0.3">
      <c r="B11" s="6" t="s">
        <v>12</v>
      </c>
      <c r="C11" s="2" t="s">
        <v>20</v>
      </c>
      <c r="D11" s="2" t="s">
        <v>26</v>
      </c>
      <c r="E11" s="3">
        <v>43054</v>
      </c>
      <c r="F11" s="22">
        <v>15000</v>
      </c>
      <c r="G11" s="27">
        <v>28</v>
      </c>
      <c r="H11" s="27">
        <v>17</v>
      </c>
      <c r="I11" s="24">
        <f t="shared" si="0"/>
        <v>420000</v>
      </c>
      <c r="J11" s="25" t="str">
        <f t="shared" si="1"/>
        <v>이월상품</v>
      </c>
    </row>
    <row r="12" spans="2:10" ht="21.95" customHeight="1" thickBot="1" x14ac:dyDescent="0.35">
      <c r="B12" s="13" t="s">
        <v>13</v>
      </c>
      <c r="C12" s="14" t="s">
        <v>22</v>
      </c>
      <c r="D12" s="14" t="s">
        <v>24</v>
      </c>
      <c r="E12" s="15">
        <v>43470</v>
      </c>
      <c r="F12" s="23">
        <v>32000</v>
      </c>
      <c r="G12" s="28">
        <v>22</v>
      </c>
      <c r="H12" s="28">
        <v>10</v>
      </c>
      <c r="I12" s="24">
        <f t="shared" si="0"/>
        <v>710000</v>
      </c>
      <c r="J12" s="25" t="str">
        <f t="shared" si="1"/>
        <v>신상품</v>
      </c>
    </row>
    <row r="13" spans="2:10" ht="21.95" customHeight="1" x14ac:dyDescent="0.3">
      <c r="B13" s="34" t="s">
        <v>27</v>
      </c>
      <c r="C13" s="29"/>
      <c r="D13" s="29"/>
      <c r="E13" s="4" t="str">
        <f>CHOOSE(WEEKDAY(E5,2),"월요일","화요일","수요일","목요일","금요일","토요일","일요일")</f>
        <v>토요일</v>
      </c>
      <c r="F13" s="30"/>
      <c r="G13" s="29" t="s">
        <v>30</v>
      </c>
      <c r="H13" s="29"/>
      <c r="I13" s="29"/>
      <c r="J13" s="5">
        <f>SMALL(G5:G12,1)</f>
        <v>22</v>
      </c>
    </row>
    <row r="14" spans="2:10" ht="21.95" customHeight="1" thickBot="1" x14ac:dyDescent="0.35">
      <c r="B14" s="32" t="s">
        <v>15</v>
      </c>
      <c r="C14" s="33"/>
      <c r="D14" s="33"/>
      <c r="E14" s="7">
        <f>SUMPRODUCT(F5:F12,G5:G12)</f>
        <v>7594000</v>
      </c>
      <c r="F14" s="31"/>
      <c r="G14" s="20" t="s">
        <v>28</v>
      </c>
      <c r="H14" s="7" t="s">
        <v>59</v>
      </c>
      <c r="I14" s="20" t="s">
        <v>31</v>
      </c>
      <c r="J14" s="8">
        <f>VLOOKUP(H14,$C$5:$H$12,6,0)</f>
        <v>27</v>
      </c>
    </row>
    <row r="19" ht="17.45" customHeight="1" x14ac:dyDescent="0.3"/>
  </sheetData>
  <mergeCells count="4">
    <mergeCell ref="G13:I13"/>
    <mergeCell ref="F13:F14"/>
    <mergeCell ref="B14:D14"/>
    <mergeCell ref="B13:D13"/>
  </mergeCells>
  <phoneticPr fontId="2" type="noConversion"/>
  <conditionalFormatting sqref="B5:J12">
    <cfRule type="expression" dxfId="1" priority="1">
      <formula>$G5&gt;=40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D34" sqref="D34"/>
    </sheetView>
  </sheetViews>
  <sheetFormatPr defaultRowHeight="16.5" x14ac:dyDescent="0.3"/>
  <cols>
    <col min="1" max="1" width="1.625" customWidth="1"/>
    <col min="2" max="2" width="11.625" customWidth="1"/>
    <col min="3" max="3" width="13.5" customWidth="1"/>
    <col min="4" max="4" width="15.875" bestFit="1" customWidth="1"/>
    <col min="5" max="5" width="16.75" bestFit="1" customWidth="1"/>
    <col min="6" max="8" width="11.625" customWidth="1"/>
  </cols>
  <sheetData>
    <row r="1" spans="2:8" ht="17.25" thickBot="1" x14ac:dyDescent="0.35"/>
    <row r="2" spans="2:8" ht="27.75" thickBot="1" x14ac:dyDescent="0.35">
      <c r="B2" s="16" t="s">
        <v>0</v>
      </c>
      <c r="C2" s="17" t="s">
        <v>1</v>
      </c>
      <c r="D2" s="17" t="s">
        <v>2</v>
      </c>
      <c r="E2" s="17" t="s">
        <v>3</v>
      </c>
      <c r="F2" s="18" t="s">
        <v>48</v>
      </c>
      <c r="G2" s="17" t="s">
        <v>4</v>
      </c>
      <c r="H2" s="17" t="s">
        <v>5</v>
      </c>
    </row>
    <row r="3" spans="2:8" x14ac:dyDescent="0.3">
      <c r="B3" s="9" t="s">
        <v>6</v>
      </c>
      <c r="C3" s="24" t="s">
        <v>39</v>
      </c>
      <c r="D3" s="24" t="s">
        <v>38</v>
      </c>
      <c r="E3" s="11">
        <v>43470</v>
      </c>
      <c r="F3" s="21">
        <v>37000</v>
      </c>
      <c r="G3" s="26">
        <v>54</v>
      </c>
      <c r="H3" s="26">
        <v>27</v>
      </c>
    </row>
    <row r="4" spans="2:8" x14ac:dyDescent="0.3">
      <c r="B4" s="6" t="s">
        <v>7</v>
      </c>
      <c r="C4" s="2" t="s">
        <v>47</v>
      </c>
      <c r="D4" s="2" t="s">
        <v>44</v>
      </c>
      <c r="E4" s="3">
        <v>43439</v>
      </c>
      <c r="F4" s="22">
        <v>14000</v>
      </c>
      <c r="G4" s="27">
        <v>44</v>
      </c>
      <c r="H4" s="27">
        <v>13</v>
      </c>
    </row>
    <row r="5" spans="2:8" x14ac:dyDescent="0.3">
      <c r="B5" s="6" t="s">
        <v>8</v>
      </c>
      <c r="C5" s="2" t="s">
        <v>46</v>
      </c>
      <c r="D5" s="2" t="s">
        <v>38</v>
      </c>
      <c r="E5" s="3">
        <v>42739</v>
      </c>
      <c r="F5" s="22">
        <v>55000</v>
      </c>
      <c r="G5" s="27">
        <v>46</v>
      </c>
      <c r="H5" s="27">
        <v>14</v>
      </c>
    </row>
    <row r="6" spans="2:8" x14ac:dyDescent="0.3">
      <c r="B6" s="6" t="s">
        <v>9</v>
      </c>
      <c r="C6" s="2" t="s">
        <v>45</v>
      </c>
      <c r="D6" s="2" t="s">
        <v>41</v>
      </c>
      <c r="E6" s="3">
        <v>43074</v>
      </c>
      <c r="F6" s="22">
        <v>15000</v>
      </c>
      <c r="G6" s="27">
        <v>36</v>
      </c>
      <c r="H6" s="27">
        <v>19</v>
      </c>
    </row>
    <row r="7" spans="2:8" x14ac:dyDescent="0.3">
      <c r="B7" s="6" t="s">
        <v>10</v>
      </c>
      <c r="C7" s="2" t="s">
        <v>35</v>
      </c>
      <c r="D7" s="2" t="s">
        <v>44</v>
      </c>
      <c r="E7" s="3">
        <v>43470</v>
      </c>
      <c r="F7" s="22">
        <v>13000</v>
      </c>
      <c r="G7" s="27">
        <v>26</v>
      </c>
      <c r="H7" s="27">
        <v>15</v>
      </c>
    </row>
    <row r="8" spans="2:8" x14ac:dyDescent="0.3">
      <c r="B8" s="6" t="s">
        <v>11</v>
      </c>
      <c r="C8" s="2" t="s">
        <v>43</v>
      </c>
      <c r="D8" s="2" t="s">
        <v>41</v>
      </c>
      <c r="E8" s="3">
        <v>43453</v>
      </c>
      <c r="F8" s="22">
        <v>14000</v>
      </c>
      <c r="G8" s="27">
        <v>32</v>
      </c>
      <c r="H8" s="27">
        <v>19</v>
      </c>
    </row>
    <row r="9" spans="2:8" x14ac:dyDescent="0.3">
      <c r="B9" s="6" t="s">
        <v>12</v>
      </c>
      <c r="C9" s="2" t="s">
        <v>42</v>
      </c>
      <c r="D9" s="2" t="s">
        <v>41</v>
      </c>
      <c r="E9" s="3">
        <v>43054</v>
      </c>
      <c r="F9" s="22">
        <v>15000</v>
      </c>
      <c r="G9" s="27">
        <v>28</v>
      </c>
      <c r="H9" s="27">
        <v>17</v>
      </c>
    </row>
    <row r="10" spans="2:8" x14ac:dyDescent="0.3">
      <c r="B10" s="13" t="s">
        <v>13</v>
      </c>
      <c r="C10" s="14" t="s">
        <v>34</v>
      </c>
      <c r="D10" s="14" t="s">
        <v>38</v>
      </c>
      <c r="E10" s="15">
        <v>43470</v>
      </c>
      <c r="F10" s="23">
        <v>32000</v>
      </c>
      <c r="G10" s="28">
        <v>22</v>
      </c>
      <c r="H10" s="28">
        <v>10</v>
      </c>
    </row>
    <row r="12" spans="2:8" ht="17.25" thickBot="1" x14ac:dyDescent="0.35"/>
    <row r="13" spans="2:8" ht="17.25" thickBot="1" x14ac:dyDescent="0.35">
      <c r="B13" s="17" t="s">
        <v>2</v>
      </c>
      <c r="C13" s="17" t="s">
        <v>3</v>
      </c>
    </row>
    <row r="14" spans="2:8" x14ac:dyDescent="0.3">
      <c r="B14" t="s">
        <v>38</v>
      </c>
    </row>
    <row r="15" spans="2:8" x14ac:dyDescent="0.3">
      <c r="C15" t="s">
        <v>40</v>
      </c>
    </row>
    <row r="18" spans="2:5" ht="17.25" thickBot="1" x14ac:dyDescent="0.35">
      <c r="B18" s="49" t="s">
        <v>1</v>
      </c>
      <c r="C18" s="48" t="s">
        <v>2</v>
      </c>
      <c r="D18" s="48" t="s">
        <v>3</v>
      </c>
      <c r="E18" s="47" t="s">
        <v>4</v>
      </c>
    </row>
    <row r="19" spans="2:5" x14ac:dyDescent="0.3">
      <c r="B19" s="46" t="s">
        <v>39</v>
      </c>
      <c r="C19" s="45" t="s">
        <v>38</v>
      </c>
      <c r="D19" s="44">
        <v>43470</v>
      </c>
      <c r="E19" s="43">
        <v>54</v>
      </c>
    </row>
    <row r="20" spans="2:5" x14ac:dyDescent="0.3">
      <c r="B20" s="42" t="s">
        <v>37</v>
      </c>
      <c r="C20" s="41" t="s">
        <v>36</v>
      </c>
      <c r="D20" s="40">
        <v>42739</v>
      </c>
      <c r="E20" s="39">
        <v>46</v>
      </c>
    </row>
    <row r="21" spans="2:5" x14ac:dyDescent="0.3">
      <c r="B21" s="42" t="s">
        <v>35</v>
      </c>
      <c r="C21" s="41" t="s">
        <v>25</v>
      </c>
      <c r="D21" s="40">
        <v>43470</v>
      </c>
      <c r="E21" s="39">
        <v>26</v>
      </c>
    </row>
    <row r="22" spans="2:5" x14ac:dyDescent="0.3">
      <c r="B22" s="38" t="s">
        <v>34</v>
      </c>
      <c r="C22" s="37" t="s">
        <v>33</v>
      </c>
      <c r="D22" s="36">
        <v>43470</v>
      </c>
      <c r="E22" s="35">
        <v>22</v>
      </c>
    </row>
  </sheetData>
  <phoneticPr fontId="2" type="noConversion"/>
  <conditionalFormatting sqref="B3:H10">
    <cfRule type="expression" dxfId="0" priority="1">
      <formula>$G3&gt;=40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F34" sqref="F34"/>
    </sheetView>
  </sheetViews>
  <sheetFormatPr defaultRowHeight="16.5" x14ac:dyDescent="0.3"/>
  <cols>
    <col min="1" max="1" width="1.625" customWidth="1"/>
    <col min="2" max="2" width="15.25" customWidth="1"/>
    <col min="3" max="3" width="13.125" bestFit="1" customWidth="1"/>
    <col min="4" max="4" width="18" customWidth="1"/>
    <col min="5" max="5" width="13.125" customWidth="1"/>
    <col min="6" max="6" width="18" customWidth="1"/>
    <col min="7" max="7" width="13.125" bestFit="1" customWidth="1"/>
    <col min="8" max="9" width="18" bestFit="1" customWidth="1"/>
    <col min="10" max="10" width="22.875" bestFit="1" customWidth="1"/>
  </cols>
  <sheetData>
    <row r="2" spans="2:8" x14ac:dyDescent="0.3">
      <c r="B2" s="56"/>
      <c r="C2" s="53" t="s">
        <v>2</v>
      </c>
      <c r="D2" s="56"/>
      <c r="E2" s="56"/>
      <c r="F2" s="56"/>
      <c r="G2" s="56"/>
      <c r="H2" s="56"/>
    </row>
    <row r="3" spans="2:8" x14ac:dyDescent="0.3">
      <c r="B3" s="56"/>
      <c r="C3" s="55" t="s">
        <v>58</v>
      </c>
      <c r="D3" s="54"/>
      <c r="E3" s="55" t="s">
        <v>57</v>
      </c>
      <c r="F3" s="54"/>
      <c r="G3" s="55" t="s">
        <v>56</v>
      </c>
      <c r="H3" s="54"/>
    </row>
    <row r="4" spans="2:8" x14ac:dyDescent="0.3">
      <c r="B4" s="53" t="s">
        <v>3</v>
      </c>
      <c r="C4" s="52" t="s">
        <v>55</v>
      </c>
      <c r="D4" s="52" t="s">
        <v>54</v>
      </c>
      <c r="E4" s="52" t="s">
        <v>55</v>
      </c>
      <c r="F4" s="52" t="s">
        <v>54</v>
      </c>
      <c r="G4" s="52" t="s">
        <v>55</v>
      </c>
      <c r="H4" s="52" t="s">
        <v>54</v>
      </c>
    </row>
    <row r="5" spans="2:8" x14ac:dyDescent="0.3">
      <c r="B5" s="51" t="s">
        <v>53</v>
      </c>
      <c r="C5" s="50">
        <v>2</v>
      </c>
      <c r="D5" s="50">
        <v>32</v>
      </c>
      <c r="E5" s="50" t="s">
        <v>50</v>
      </c>
      <c r="F5" s="50" t="s">
        <v>50</v>
      </c>
      <c r="G5" s="50">
        <v>1</v>
      </c>
      <c r="H5" s="50">
        <v>46</v>
      </c>
    </row>
    <row r="6" spans="2:8" x14ac:dyDescent="0.3">
      <c r="B6" s="51" t="s">
        <v>52</v>
      </c>
      <c r="C6" s="50">
        <v>1</v>
      </c>
      <c r="D6" s="50">
        <v>32</v>
      </c>
      <c r="E6" s="50">
        <v>1</v>
      </c>
      <c r="F6" s="50">
        <v>44</v>
      </c>
      <c r="G6" s="50" t="s">
        <v>50</v>
      </c>
      <c r="H6" s="50" t="s">
        <v>50</v>
      </c>
    </row>
    <row r="7" spans="2:8" x14ac:dyDescent="0.3">
      <c r="B7" s="51" t="s">
        <v>51</v>
      </c>
      <c r="C7" s="50" t="s">
        <v>50</v>
      </c>
      <c r="D7" s="50" t="s">
        <v>50</v>
      </c>
      <c r="E7" s="50">
        <v>1</v>
      </c>
      <c r="F7" s="50">
        <v>26</v>
      </c>
      <c r="G7" s="50">
        <v>2</v>
      </c>
      <c r="H7" s="50">
        <v>38</v>
      </c>
    </row>
    <row r="8" spans="2:8" x14ac:dyDescent="0.3">
      <c r="B8" s="51" t="s">
        <v>49</v>
      </c>
      <c r="C8" s="50">
        <v>3</v>
      </c>
      <c r="D8" s="50">
        <v>32</v>
      </c>
      <c r="E8" s="50">
        <v>2</v>
      </c>
      <c r="F8" s="50">
        <v>35</v>
      </c>
      <c r="G8" s="50">
        <v>3</v>
      </c>
      <c r="H8" s="50">
        <v>40.666666666666664</v>
      </c>
    </row>
  </sheetData>
  <mergeCells count="3">
    <mergeCell ref="E3:F3"/>
    <mergeCell ref="G3:H3"/>
    <mergeCell ref="C3:D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재고수량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HyungSub Lee</cp:lastModifiedBy>
  <dcterms:created xsi:type="dcterms:W3CDTF">2018-09-27T08:39:38Z</dcterms:created>
  <dcterms:modified xsi:type="dcterms:W3CDTF">2019-01-16T11:07:04Z</dcterms:modified>
</cp:coreProperties>
</file>