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9870" activeTab="3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공연장">제1작업!$D$5:$D$12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J14" i="1" l="1"/>
  <c r="J13" i="1"/>
  <c r="J6" i="1"/>
  <c r="J7" i="1"/>
  <c r="J8" i="1"/>
  <c r="J9" i="1"/>
  <c r="J10" i="1"/>
  <c r="J11" i="1"/>
  <c r="J12" i="1"/>
  <c r="J5" i="1"/>
  <c r="E14" i="1"/>
  <c r="E13" i="1"/>
  <c r="I5" i="1"/>
</calcChain>
</file>

<file path=xl/sharedStrings.xml><?xml version="1.0" encoding="utf-8"?>
<sst xmlns="http://schemas.openxmlformats.org/spreadsheetml/2006/main" count="141" uniqueCount="53">
  <si>
    <t>관리번호</t>
  </si>
  <si>
    <t>공연명</t>
  </si>
  <si>
    <t>공연장</t>
  </si>
  <si>
    <t>관람등급</t>
  </si>
  <si>
    <t>공연일</t>
  </si>
  <si>
    <t>예매수량</t>
  </si>
  <si>
    <t>예매순위</t>
  </si>
  <si>
    <t>JSM-03</t>
  </si>
  <si>
    <t>9세 이상</t>
  </si>
  <si>
    <t>GGM-02</t>
  </si>
  <si>
    <t>CHM-01</t>
  </si>
  <si>
    <t>SGM-02</t>
  </si>
  <si>
    <t>BPM-02</t>
  </si>
  <si>
    <t>7세 이상</t>
  </si>
  <si>
    <t>HJM-02</t>
  </si>
  <si>
    <t>AFM-03</t>
  </si>
  <si>
    <t>LOM-03</t>
  </si>
  <si>
    <t>공연명</t>
    <phoneticPr fontId="2" type="noConversion"/>
  </si>
  <si>
    <t>예매수량</t>
    <phoneticPr fontId="2" type="noConversion"/>
  </si>
  <si>
    <t>관람료
(단위:원)</t>
    <phoneticPr fontId="2" type="noConversion"/>
  </si>
  <si>
    <t>관람가능
좌석수</t>
    <phoneticPr fontId="2" type="noConversion"/>
  </si>
  <si>
    <t>호두까기 인형</t>
    <phoneticPr fontId="2" type="noConversion"/>
  </si>
  <si>
    <t>백조의 호수</t>
    <phoneticPr fontId="2" type="noConversion"/>
  </si>
  <si>
    <t>고양어울림누리</t>
    <phoneticPr fontId="2" type="noConversion"/>
  </si>
  <si>
    <t>킨텍스</t>
    <phoneticPr fontId="2" type="noConversion"/>
  </si>
  <si>
    <t>세종문화회관</t>
    <phoneticPr fontId="2" type="noConversion"/>
  </si>
  <si>
    <t>구두쇠 아저씨</t>
    <phoneticPr fontId="2" type="noConversion"/>
  </si>
  <si>
    <t>구름빵</t>
    <phoneticPr fontId="2" type="noConversion"/>
  </si>
  <si>
    <t>버블매직</t>
    <phoneticPr fontId="2" type="noConversion"/>
  </si>
  <si>
    <t>세종문화회관의 공연 개수</t>
    <phoneticPr fontId="2" type="noConversion"/>
  </si>
  <si>
    <t>9세 이상</t>
    <phoneticPr fontId="2" type="noConversion"/>
  </si>
  <si>
    <t>14세 이상</t>
    <phoneticPr fontId="2" type="noConversion"/>
  </si>
  <si>
    <t>14세 이상</t>
    <phoneticPr fontId="2" type="noConversion"/>
  </si>
  <si>
    <t>7세 이상</t>
    <phoneticPr fontId="2" type="noConversion"/>
  </si>
  <si>
    <t>무지개 물고기</t>
    <phoneticPr fontId="2" type="noConversion"/>
  </si>
  <si>
    <t>최고 관람료(단위:원)</t>
    <phoneticPr fontId="2" type="noConversion"/>
  </si>
  <si>
    <t>고양어울림누리의 관람료(단위:원) 평균</t>
    <phoneticPr fontId="2" type="noConversion"/>
  </si>
  <si>
    <t>가족</t>
  </si>
  <si>
    <t>가족</t>
    <phoneticPr fontId="2" type="noConversion"/>
  </si>
  <si>
    <t>크리스마스 선물</t>
    <phoneticPr fontId="2" type="noConversion"/>
  </si>
  <si>
    <t>9세 이상</t>
    <phoneticPr fontId="2" type="noConversion"/>
  </si>
  <si>
    <t>&gt;=2000</t>
    <phoneticPr fontId="2" type="noConversion"/>
  </si>
  <si>
    <t>14세 이상</t>
    <phoneticPr fontId="2" type="noConversion"/>
  </si>
  <si>
    <t>총합계</t>
  </si>
  <si>
    <t>고양어울림누리</t>
  </si>
  <si>
    <t>세종문화회관</t>
  </si>
  <si>
    <t>킨텍스</t>
  </si>
  <si>
    <t>개수 : 공연명</t>
  </si>
  <si>
    <t>최대값 : 관람료(단위:원)</t>
  </si>
  <si>
    <t>**</t>
  </si>
  <si>
    <t>1501-2000</t>
  </si>
  <si>
    <t>2501-3000</t>
  </si>
  <si>
    <t>3501-4000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</si>
</sst>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&quot;매&quot;"/>
    <numFmt numFmtId="177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1" xfId="1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right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176" fontId="1" fillId="0" borderId="18" xfId="1" applyNumberFormat="1" applyFont="1" applyBorder="1" applyAlignment="1">
      <alignment horizontal="right" vertical="center"/>
    </xf>
    <xf numFmtId="177" fontId="1" fillId="0" borderId="9" xfId="1" applyNumberFormat="1" applyFont="1" applyBorder="1" applyAlignment="1">
      <alignment horizontal="right" vertical="center"/>
    </xf>
    <xf numFmtId="177" fontId="1" fillId="0" borderId="1" xfId="1" applyNumberFormat="1" applyFont="1" applyBorder="1" applyAlignment="1">
      <alignment horizontal="right" vertical="center"/>
    </xf>
    <xf numFmtId="177" fontId="1" fillId="0" borderId="18" xfId="1" applyNumberFormat="1" applyFont="1" applyBorder="1" applyAlignment="1">
      <alignment horizontal="right" vertical="center"/>
    </xf>
    <xf numFmtId="0" fontId="1" fillId="0" borderId="9" xfId="0" applyFont="1" applyFill="1" applyBorder="1" applyAlignment="1">
      <alignment horizontal="center" vertical="center"/>
    </xf>
    <xf numFmtId="14" fontId="1" fillId="0" borderId="9" xfId="0" applyNumberFormat="1" applyFont="1" applyFill="1" applyBorder="1" applyAlignment="1">
      <alignment horizontal="center" vertical="center"/>
    </xf>
    <xf numFmtId="177" fontId="1" fillId="0" borderId="9" xfId="1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7" fontId="1" fillId="0" borderId="1" xfId="1" applyNumberFormat="1" applyFont="1" applyFill="1" applyBorder="1" applyAlignment="1">
      <alignment horizontal="right" vertical="center"/>
    </xf>
    <xf numFmtId="0" fontId="1" fillId="0" borderId="18" xfId="0" applyFont="1" applyFill="1" applyBorder="1" applyAlignment="1">
      <alignment horizontal="center" vertical="center"/>
    </xf>
    <xf numFmtId="14" fontId="1" fillId="0" borderId="18" xfId="0" applyNumberFormat="1" applyFont="1" applyFill="1" applyBorder="1" applyAlignment="1">
      <alignment horizontal="center" vertical="center"/>
    </xf>
    <xf numFmtId="177" fontId="1" fillId="0" borderId="18" xfId="1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6" fontId="1" fillId="0" borderId="22" xfId="1" applyNumberFormat="1" applyFont="1" applyFill="1" applyBorder="1" applyAlignment="1">
      <alignment horizontal="right" vertical="center"/>
    </xf>
    <xf numFmtId="176" fontId="1" fillId="0" borderId="23" xfId="1" applyNumberFormat="1" applyFont="1" applyFill="1" applyBorder="1" applyAlignment="1">
      <alignment horizontal="right" vertical="center"/>
    </xf>
    <xf numFmtId="176" fontId="1" fillId="0" borderId="24" xfId="1" applyNumberFormat="1" applyFont="1" applyFill="1" applyBorder="1" applyAlignment="1">
      <alignment horizontal="right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20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매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altLang="en-US" sz="2000"/>
              <a:t>고양어울림누리 및 세종문화회관 예매 현황</a:t>
            </a:r>
            <a:endParaRPr lang="ko-KR" sz="2000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예매수량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4106049295970588E-2"/>
                  <c:y val="-1.04319483758195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(제1작업!$C$5,제1작업!$C$7:$C$11)</c:f>
              <c:strCache>
                <c:ptCount val="6"/>
                <c:pt idx="0">
                  <c:v>가족</c:v>
                </c:pt>
                <c:pt idx="1">
                  <c:v>호두까기 인형</c:v>
                </c:pt>
                <c:pt idx="2">
                  <c:v>구름빵</c:v>
                </c:pt>
                <c:pt idx="3">
                  <c:v>버블매직</c:v>
                </c:pt>
                <c:pt idx="4">
                  <c:v>무지개 물고기</c:v>
                </c:pt>
                <c:pt idx="5">
                  <c:v>백조의 호수</c:v>
                </c:pt>
              </c:strCache>
            </c:strRef>
          </c:cat>
          <c:val>
            <c:numRef>
              <c:f>(제1작업!$H$5,제1작업!$H$7:$H$11)</c:f>
              <c:numCache>
                <c:formatCode>#,##0"매"</c:formatCode>
                <c:ptCount val="6"/>
                <c:pt idx="0">
                  <c:v>2954</c:v>
                </c:pt>
                <c:pt idx="1">
                  <c:v>1598</c:v>
                </c:pt>
                <c:pt idx="2">
                  <c:v>1800</c:v>
                </c:pt>
                <c:pt idx="3">
                  <c:v>1667</c:v>
                </c:pt>
                <c:pt idx="4">
                  <c:v>1705</c:v>
                </c:pt>
                <c:pt idx="5">
                  <c:v>1521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7215488"/>
        <c:axId val="167217024"/>
      </c:barChart>
      <c:lineChart>
        <c:grouping val="standard"/>
        <c:varyColors val="0"/>
        <c:ser>
          <c:idx val="0"/>
          <c:order val="0"/>
          <c:tx>
            <c:v>관람료(단위:원)</c:v>
          </c:tx>
          <c:cat>
            <c:strRef>
              <c:f>(제1작업!$C$5,제1작업!$C$7:$C$11)</c:f>
              <c:strCache>
                <c:ptCount val="6"/>
                <c:pt idx="0">
                  <c:v>가족</c:v>
                </c:pt>
                <c:pt idx="1">
                  <c:v>호두까기 인형</c:v>
                </c:pt>
                <c:pt idx="2">
                  <c:v>구름빵</c:v>
                </c:pt>
                <c:pt idx="3">
                  <c:v>버블매직</c:v>
                </c:pt>
                <c:pt idx="4">
                  <c:v>무지개 물고기</c:v>
                </c:pt>
                <c:pt idx="5">
                  <c:v>백조의 호수</c:v>
                </c:pt>
              </c:strCache>
            </c:strRef>
          </c:cat>
          <c:val>
            <c:numRef>
              <c:f>(제1작업!$G$5,제1작업!$G$7:$G$11)</c:f>
              <c:numCache>
                <c:formatCode>#,##0_ </c:formatCode>
                <c:ptCount val="6"/>
                <c:pt idx="0">
                  <c:v>5000</c:v>
                </c:pt>
                <c:pt idx="1">
                  <c:v>3000</c:v>
                </c:pt>
                <c:pt idx="2">
                  <c:v>6000</c:v>
                </c:pt>
                <c:pt idx="3">
                  <c:v>3000</c:v>
                </c:pt>
                <c:pt idx="4">
                  <c:v>5000</c:v>
                </c:pt>
                <c:pt idx="5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24448"/>
        <c:axId val="167218560"/>
      </c:lineChart>
      <c:catAx>
        <c:axId val="16721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217024"/>
        <c:crosses val="autoZero"/>
        <c:auto val="1"/>
        <c:lblAlgn val="ctr"/>
        <c:lblOffset val="100"/>
        <c:noMultiLvlLbl val="0"/>
      </c:catAx>
      <c:valAx>
        <c:axId val="1672170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&quot;매&quot;" sourceLinked="1"/>
        <c:majorTickMark val="none"/>
        <c:minorTickMark val="none"/>
        <c:tickLblPos val="nextTo"/>
        <c:crossAx val="167215488"/>
        <c:crosses val="autoZero"/>
        <c:crossBetween val="between"/>
      </c:valAx>
      <c:valAx>
        <c:axId val="167218560"/>
        <c:scaling>
          <c:orientation val="minMax"/>
        </c:scaling>
        <c:delete val="0"/>
        <c:axPos val="r"/>
        <c:numFmt formatCode="#,##0_ " sourceLinked="1"/>
        <c:majorTickMark val="out"/>
        <c:minorTickMark val="none"/>
        <c:tickLblPos val="nextTo"/>
        <c:crossAx val="167224448"/>
        <c:crosses val="max"/>
        <c:crossBetween val="between"/>
        <c:majorUnit val="2000"/>
      </c:valAx>
      <c:catAx>
        <c:axId val="16722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21856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57149</xdr:rowOff>
    </xdr:from>
    <xdr:to>
      <xdr:col>6</xdr:col>
      <xdr:colOff>390525</xdr:colOff>
      <xdr:row>2</xdr:row>
      <xdr:rowOff>285750</xdr:rowOff>
    </xdr:to>
    <xdr:sp macro="" textlink="">
      <xdr:nvSpPr>
        <xdr:cNvPr id="6" name="가로로 말린 두루마리 모양 5"/>
        <xdr:cNvSpPr/>
      </xdr:nvSpPr>
      <xdr:spPr>
        <a:xfrm>
          <a:off x="142875" y="57149"/>
          <a:ext cx="5943600" cy="933451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114300</xdr:rowOff>
    </xdr:from>
    <xdr:to>
      <xdr:col>10</xdr:col>
      <xdr:colOff>9525</xdr:colOff>
      <xdr:row>2</xdr:row>
      <xdr:rowOff>205831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114300"/>
          <a:ext cx="2428875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0.23567</cdr:x>
      <cdr:y>0.19905</cdr:y>
    </cdr:from>
    <cdr:to>
      <cdr:x>0.34466</cdr:x>
      <cdr:y>0.26337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193925" y="1211659"/>
          <a:ext cx="1014610" cy="391468"/>
        </a:xfrm>
        <a:prstGeom xmlns:a="http://schemas.openxmlformats.org/drawingml/2006/main" prst="wedgeRoundRectCallout">
          <a:avLst>
            <a:gd name="adj1" fmla="val -89249"/>
            <a:gd name="adj2" fmla="val 12758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+mn-ea"/>
              <a:ea typeface="+mn-ea"/>
            </a:rPr>
            <a:t>최다 예매</a:t>
          </a:r>
          <a:endParaRPr lang="ko-KR">
            <a:solidFill>
              <a:sysClr val="windowText" lastClr="000000"/>
            </a:solidFill>
            <a:latin typeface="+mn-ea"/>
            <a:ea typeface="+mn-ea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375.733902546293" createdVersion="4" refreshedVersion="4" minRefreshableVersion="3" recordCount="8">
  <cacheSource type="worksheet">
    <worksheetSource ref="B4:H12" sheet="제1작업"/>
  </cacheSource>
  <cacheFields count="7">
    <cacheField name="관리번호" numFmtId="0">
      <sharedItems/>
    </cacheField>
    <cacheField name="공연명" numFmtId="0">
      <sharedItems/>
    </cacheField>
    <cacheField name="공연장" numFmtId="0">
      <sharedItems count="3">
        <s v="고양어울림누리"/>
        <s v="킨텍스"/>
        <s v="세종문화회관"/>
      </sharedItems>
    </cacheField>
    <cacheField name="관람등급" numFmtId="0">
      <sharedItems count="3">
        <s v="9세 이상"/>
        <s v="14세 이상"/>
        <s v="7세 이상"/>
      </sharedItems>
    </cacheField>
    <cacheField name="공연일" numFmtId="14">
      <sharedItems containsSemiMixedTypes="0" containsNonDate="0" containsDate="1" containsString="0" minDate="2019-12-24T00:00:00" maxDate="2019-12-27T00:00:00" count="3">
        <d v="2019-12-25T00:00:00"/>
        <d v="2019-12-24T00:00:00"/>
        <d v="2019-12-26T00:00:00"/>
      </sharedItems>
    </cacheField>
    <cacheField name="관람료_x000a_(단위:원)" numFmtId="177">
      <sharedItems containsSemiMixedTypes="0" containsString="0" containsNumber="1" containsInteger="1" minValue="3000" maxValue="6000"/>
    </cacheField>
    <cacheField name="예매수량" numFmtId="176">
      <sharedItems containsSemiMixedTypes="0" containsString="0" containsNumber="1" containsInteger="1" minValue="1521" maxValue="3752" count="8">
        <n v="2954"/>
        <n v="2719"/>
        <n v="1598"/>
        <n v="1800"/>
        <n v="1667"/>
        <n v="1705"/>
        <n v="1521"/>
        <n v="3752"/>
      </sharedItems>
      <fieldGroup base="6">
        <rangePr autoStart="0" autoEnd="0" startNum="1501" endNum="4000" groupInterval="500"/>
        <groupItems count="7">
          <s v="&lt;1501"/>
          <s v="1501-2000"/>
          <s v="2001-2500"/>
          <s v="2501-3000"/>
          <s v="3001-3500"/>
          <s v="3501-4000"/>
          <s v="&gt;4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SM-03"/>
    <s v="가족"/>
    <x v="0"/>
    <x v="0"/>
    <x v="0"/>
    <n v="5000"/>
    <x v="0"/>
  </r>
  <r>
    <s v="GGM-02"/>
    <s v="크리스마스 선물"/>
    <x v="1"/>
    <x v="0"/>
    <x v="0"/>
    <n v="3000"/>
    <x v="1"/>
  </r>
  <r>
    <s v="CHM-01"/>
    <s v="호두까기 인형"/>
    <x v="0"/>
    <x v="1"/>
    <x v="1"/>
    <n v="3000"/>
    <x v="2"/>
  </r>
  <r>
    <s v="SGM-02"/>
    <s v="구름빵"/>
    <x v="2"/>
    <x v="2"/>
    <x v="0"/>
    <n v="6000"/>
    <x v="3"/>
  </r>
  <r>
    <s v="BPM-02"/>
    <s v="버블매직"/>
    <x v="2"/>
    <x v="2"/>
    <x v="1"/>
    <n v="3000"/>
    <x v="4"/>
  </r>
  <r>
    <s v="HJM-02"/>
    <s v="무지개 물고기"/>
    <x v="2"/>
    <x v="1"/>
    <x v="2"/>
    <n v="5000"/>
    <x v="5"/>
  </r>
  <r>
    <s v="AFM-03"/>
    <s v="백조의 호수"/>
    <x v="0"/>
    <x v="0"/>
    <x v="2"/>
    <n v="5000"/>
    <x v="6"/>
  </r>
  <r>
    <s v="LOM-03"/>
    <s v="구두쇠 아저씨"/>
    <x v="1"/>
    <x v="1"/>
    <x v="1"/>
    <n v="50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rowHeaderCaption="예매수량" colHeaderCaption="공연장">
  <location ref="B2:H8" firstHeaderRow="1" firstDataRow="3" firstDataCol="1"/>
  <pivotFields count="7"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4">
        <item x="1"/>
        <item x="0"/>
        <item x="2"/>
        <item t="default"/>
      </items>
    </pivotField>
    <pivotField dataField="1" numFmtId="177" showAll="0"/>
    <pivotField axis="axisRow" numFmtId="176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4">
    <i>
      <x v="1"/>
    </i>
    <i>
      <x v="3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공연명" fld="1" subtotal="count" baseField="0" baseItem="0"/>
    <dataField name="최대값 : 관람료(단위:원)" fld="5" subtotal="max" baseField="4" baseItem="0"/>
  </dataFields>
  <formats count="8">
    <format dxfId="7">
      <pivotArea outline="0" collapsedLevelsAreSubtotals="1" fieldPosition="0"/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3" totalsRowShown="0" headerRowDxfId="17" headerRowBorderDxfId="16" tableBorderDxfId="15">
  <autoFilter ref="B18:H23"/>
  <tableColumns count="7">
    <tableColumn id="1" name="관리번호" dataDxfId="14"/>
    <tableColumn id="2" name="공연명" dataDxfId="13"/>
    <tableColumn id="3" name="공연장" dataDxfId="12"/>
    <tableColumn id="4" name="관람등급" dataDxfId="11"/>
    <tableColumn id="5" name="공연일" dataDxfId="10"/>
    <tableColumn id="6" name="관람료_x000a_(단위:원)" dataDxfId="9" dataCellStyle="쉼표 [0]"/>
    <tableColumn id="7" name="예매수량" dataDxfId="8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/>
  </sheetViews>
  <sheetFormatPr defaultRowHeight="13.5" x14ac:dyDescent="0.3"/>
  <cols>
    <col min="1" max="1" width="1.625" style="1" customWidth="1"/>
    <col min="2" max="2" width="11.625" style="1" customWidth="1"/>
    <col min="3" max="4" width="17.625" style="1" customWidth="1"/>
    <col min="5" max="5" width="12.625" style="1" customWidth="1"/>
    <col min="6" max="6" width="13.625" style="1" customWidth="1"/>
    <col min="7" max="10" width="10.625" style="1" customWidth="1"/>
    <col min="11" max="16384" width="9" style="1"/>
  </cols>
  <sheetData>
    <row r="1" spans="2:10" ht="27.95" customHeight="1" x14ac:dyDescent="0.3"/>
    <row r="2" spans="2:10" ht="27.95" customHeight="1" x14ac:dyDescent="0.3"/>
    <row r="3" spans="2:10" ht="27.95" customHeight="1" thickBot="1" x14ac:dyDescent="0.35"/>
    <row r="4" spans="2:10" ht="32.1" customHeight="1" thickBot="1" x14ac:dyDescent="0.35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6" t="s">
        <v>19</v>
      </c>
      <c r="H4" s="5" t="s">
        <v>5</v>
      </c>
      <c r="I4" s="6" t="s">
        <v>20</v>
      </c>
      <c r="J4" s="7" t="s">
        <v>6</v>
      </c>
    </row>
    <row r="5" spans="2:10" ht="21.95" customHeight="1" x14ac:dyDescent="0.3">
      <c r="B5" s="15" t="s">
        <v>7</v>
      </c>
      <c r="C5" s="10" t="s">
        <v>38</v>
      </c>
      <c r="D5" s="10" t="s">
        <v>23</v>
      </c>
      <c r="E5" s="10" t="s">
        <v>30</v>
      </c>
      <c r="F5" s="16">
        <v>43824</v>
      </c>
      <c r="G5" s="24">
        <v>5000</v>
      </c>
      <c r="H5" s="17">
        <v>2954</v>
      </c>
      <c r="I5" s="18">
        <f>RIGHT(B5,1)*2000</f>
        <v>6000</v>
      </c>
      <c r="J5" s="19" t="str">
        <f>IF(RANK(H5,$H$5:$H$12)&lt;=3,RANK(H5,$H$5:$H$12)&amp;"위","")</f>
        <v>2위</v>
      </c>
    </row>
    <row r="6" spans="2:10" ht="21.95" customHeight="1" x14ac:dyDescent="0.3">
      <c r="B6" s="3" t="s">
        <v>9</v>
      </c>
      <c r="C6" s="14" t="s">
        <v>39</v>
      </c>
      <c r="D6" s="14" t="s">
        <v>24</v>
      </c>
      <c r="E6" s="14" t="s">
        <v>30</v>
      </c>
      <c r="F6" s="2">
        <v>43824</v>
      </c>
      <c r="G6" s="25">
        <v>3000</v>
      </c>
      <c r="H6" s="9">
        <v>2719</v>
      </c>
      <c r="I6" s="18">
        <f t="shared" ref="I6:I12" si="0">RIGHT(B6,1)*2000</f>
        <v>4000</v>
      </c>
      <c r="J6" s="19" t="str">
        <f t="shared" ref="J6:J12" si="1">IF(RANK(H6,$H$5:$H$12)&lt;=3,RANK(H6,$H$5:$H$12)&amp;"위","")</f>
        <v>3위</v>
      </c>
    </row>
    <row r="7" spans="2:10" ht="21.95" customHeight="1" x14ac:dyDescent="0.3">
      <c r="B7" s="3" t="s">
        <v>10</v>
      </c>
      <c r="C7" s="14" t="s">
        <v>21</v>
      </c>
      <c r="D7" s="14" t="s">
        <v>23</v>
      </c>
      <c r="E7" s="14" t="s">
        <v>32</v>
      </c>
      <c r="F7" s="2">
        <v>43823</v>
      </c>
      <c r="G7" s="25">
        <v>3000</v>
      </c>
      <c r="H7" s="9">
        <v>1598</v>
      </c>
      <c r="I7" s="18">
        <f t="shared" si="0"/>
        <v>2000</v>
      </c>
      <c r="J7" s="19" t="str">
        <f t="shared" si="1"/>
        <v/>
      </c>
    </row>
    <row r="8" spans="2:10" ht="21.95" customHeight="1" x14ac:dyDescent="0.3">
      <c r="B8" s="3" t="s">
        <v>11</v>
      </c>
      <c r="C8" s="14" t="s">
        <v>27</v>
      </c>
      <c r="D8" s="14" t="s">
        <v>25</v>
      </c>
      <c r="E8" s="14" t="s">
        <v>33</v>
      </c>
      <c r="F8" s="2">
        <v>43824</v>
      </c>
      <c r="G8" s="25">
        <v>6000</v>
      </c>
      <c r="H8" s="9">
        <v>1800</v>
      </c>
      <c r="I8" s="18">
        <f t="shared" si="0"/>
        <v>4000</v>
      </c>
      <c r="J8" s="19" t="str">
        <f t="shared" si="1"/>
        <v/>
      </c>
    </row>
    <row r="9" spans="2:10" ht="21.95" customHeight="1" x14ac:dyDescent="0.3">
      <c r="B9" s="3" t="s">
        <v>12</v>
      </c>
      <c r="C9" s="14" t="s">
        <v>28</v>
      </c>
      <c r="D9" s="14" t="s">
        <v>25</v>
      </c>
      <c r="E9" s="14" t="s">
        <v>13</v>
      </c>
      <c r="F9" s="2">
        <v>43823</v>
      </c>
      <c r="G9" s="25">
        <v>3000</v>
      </c>
      <c r="H9" s="9">
        <v>1667</v>
      </c>
      <c r="I9" s="18">
        <f t="shared" si="0"/>
        <v>4000</v>
      </c>
      <c r="J9" s="19" t="str">
        <f t="shared" si="1"/>
        <v/>
      </c>
    </row>
    <row r="10" spans="2:10" ht="21.95" customHeight="1" x14ac:dyDescent="0.3">
      <c r="B10" s="3" t="s">
        <v>14</v>
      </c>
      <c r="C10" s="14" t="s">
        <v>34</v>
      </c>
      <c r="D10" s="14" t="s">
        <v>25</v>
      </c>
      <c r="E10" s="14" t="s">
        <v>31</v>
      </c>
      <c r="F10" s="2">
        <v>43825</v>
      </c>
      <c r="G10" s="25">
        <v>5000</v>
      </c>
      <c r="H10" s="9">
        <v>1705</v>
      </c>
      <c r="I10" s="18">
        <f t="shared" si="0"/>
        <v>4000</v>
      </c>
      <c r="J10" s="19" t="str">
        <f t="shared" si="1"/>
        <v/>
      </c>
    </row>
    <row r="11" spans="2:10" ht="21.95" customHeight="1" x14ac:dyDescent="0.3">
      <c r="B11" s="3" t="s">
        <v>15</v>
      </c>
      <c r="C11" s="14" t="s">
        <v>22</v>
      </c>
      <c r="D11" s="14" t="s">
        <v>23</v>
      </c>
      <c r="E11" s="14" t="s">
        <v>8</v>
      </c>
      <c r="F11" s="2">
        <v>43825</v>
      </c>
      <c r="G11" s="25">
        <v>5000</v>
      </c>
      <c r="H11" s="9">
        <v>1521</v>
      </c>
      <c r="I11" s="18">
        <f t="shared" si="0"/>
        <v>6000</v>
      </c>
      <c r="J11" s="19" t="str">
        <f t="shared" si="1"/>
        <v/>
      </c>
    </row>
    <row r="12" spans="2:10" ht="21.95" customHeight="1" thickBot="1" x14ac:dyDescent="0.35">
      <c r="B12" s="20" t="s">
        <v>16</v>
      </c>
      <c r="C12" s="21" t="s">
        <v>26</v>
      </c>
      <c r="D12" s="21" t="s">
        <v>24</v>
      </c>
      <c r="E12" s="21" t="s">
        <v>31</v>
      </c>
      <c r="F12" s="22">
        <v>43823</v>
      </c>
      <c r="G12" s="26">
        <v>5000</v>
      </c>
      <c r="H12" s="23">
        <v>3752</v>
      </c>
      <c r="I12" s="18">
        <f t="shared" si="0"/>
        <v>6000</v>
      </c>
      <c r="J12" s="19" t="str">
        <f t="shared" si="1"/>
        <v>1위</v>
      </c>
    </row>
    <row r="13" spans="2:10" ht="21.95" customHeight="1" x14ac:dyDescent="0.3">
      <c r="B13" s="52" t="s">
        <v>36</v>
      </c>
      <c r="C13" s="53"/>
      <c r="D13" s="53"/>
      <c r="E13" s="12">
        <f>ROUND(DAVERAGE(B4:H12,6,D4:D5),-2)</f>
        <v>4300</v>
      </c>
      <c r="F13" s="56"/>
      <c r="G13" s="53" t="s">
        <v>35</v>
      </c>
      <c r="H13" s="53"/>
      <c r="I13" s="53"/>
      <c r="J13" s="51">
        <f>MAX(G5:G12)</f>
        <v>6000</v>
      </c>
    </row>
    <row r="14" spans="2:10" ht="21.95" customHeight="1" thickBot="1" x14ac:dyDescent="0.35">
      <c r="B14" s="54" t="s">
        <v>29</v>
      </c>
      <c r="C14" s="55"/>
      <c r="D14" s="55"/>
      <c r="E14" s="13" t="str">
        <f>COUNTIF(공연장,"세종문화회관")&amp;"개"</f>
        <v>3개</v>
      </c>
      <c r="F14" s="57"/>
      <c r="G14" s="8" t="s">
        <v>17</v>
      </c>
      <c r="H14" s="13" t="s">
        <v>37</v>
      </c>
      <c r="I14" s="8" t="s">
        <v>18</v>
      </c>
      <c r="J14" s="11">
        <f>VLOOKUP(H14,C5:H12,6,0)</f>
        <v>2954</v>
      </c>
    </row>
    <row r="19" ht="17.45" customHeight="1" x14ac:dyDescent="0.3"/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19" priority="1">
      <formula>$H5&lt;=1600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/>
  </sheetViews>
  <sheetFormatPr defaultRowHeight="16.5" x14ac:dyDescent="0.3"/>
  <cols>
    <col min="1" max="1" width="1.625" customWidth="1"/>
    <col min="2" max="2" width="11.625" customWidth="1"/>
    <col min="3" max="4" width="17.625" customWidth="1"/>
    <col min="5" max="5" width="12.625" customWidth="1"/>
    <col min="6" max="6" width="13.625" customWidth="1"/>
    <col min="7" max="8" width="10.625" customWidth="1"/>
  </cols>
  <sheetData>
    <row r="1" spans="2:8" ht="17.25" thickBot="1" x14ac:dyDescent="0.35"/>
    <row r="2" spans="2:8" ht="27.75" thickBot="1" x14ac:dyDescent="0.3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19</v>
      </c>
      <c r="H2" s="5" t="s">
        <v>5</v>
      </c>
    </row>
    <row r="3" spans="2:8" x14ac:dyDescent="0.3">
      <c r="B3" s="15" t="s">
        <v>7</v>
      </c>
      <c r="C3" s="10" t="s">
        <v>38</v>
      </c>
      <c r="D3" s="10" t="s">
        <v>23</v>
      </c>
      <c r="E3" s="10" t="s">
        <v>30</v>
      </c>
      <c r="F3" s="16">
        <v>43824</v>
      </c>
      <c r="G3" s="24">
        <v>5000</v>
      </c>
      <c r="H3" s="17">
        <v>2954</v>
      </c>
    </row>
    <row r="4" spans="2:8" x14ac:dyDescent="0.3">
      <c r="B4" s="3" t="s">
        <v>9</v>
      </c>
      <c r="C4" s="14" t="s">
        <v>39</v>
      </c>
      <c r="D4" s="14" t="s">
        <v>24</v>
      </c>
      <c r="E4" s="14" t="s">
        <v>30</v>
      </c>
      <c r="F4" s="2">
        <v>43824</v>
      </c>
      <c r="G4" s="25">
        <v>3000</v>
      </c>
      <c r="H4" s="9">
        <v>2719</v>
      </c>
    </row>
    <row r="5" spans="2:8" x14ac:dyDescent="0.3">
      <c r="B5" s="3" t="s">
        <v>10</v>
      </c>
      <c r="C5" s="14" t="s">
        <v>21</v>
      </c>
      <c r="D5" s="14" t="s">
        <v>23</v>
      </c>
      <c r="E5" s="14" t="s">
        <v>31</v>
      </c>
      <c r="F5" s="2">
        <v>43823</v>
      </c>
      <c r="G5" s="25">
        <v>3000</v>
      </c>
      <c r="H5" s="9">
        <v>1598</v>
      </c>
    </row>
    <row r="6" spans="2:8" x14ac:dyDescent="0.3">
      <c r="B6" s="3" t="s">
        <v>11</v>
      </c>
      <c r="C6" s="14" t="s">
        <v>27</v>
      </c>
      <c r="D6" s="14" t="s">
        <v>25</v>
      </c>
      <c r="E6" s="14" t="s">
        <v>33</v>
      </c>
      <c r="F6" s="2">
        <v>43824</v>
      </c>
      <c r="G6" s="25">
        <v>6000</v>
      </c>
      <c r="H6" s="9">
        <v>1800</v>
      </c>
    </row>
    <row r="7" spans="2:8" x14ac:dyDescent="0.3">
      <c r="B7" s="3" t="s">
        <v>12</v>
      </c>
      <c r="C7" s="14" t="s">
        <v>28</v>
      </c>
      <c r="D7" s="14" t="s">
        <v>25</v>
      </c>
      <c r="E7" s="14" t="s">
        <v>13</v>
      </c>
      <c r="F7" s="2">
        <v>43823</v>
      </c>
      <c r="G7" s="25">
        <v>3000</v>
      </c>
      <c r="H7" s="9">
        <v>1667</v>
      </c>
    </row>
    <row r="8" spans="2:8" x14ac:dyDescent="0.3">
      <c r="B8" s="3" t="s">
        <v>14</v>
      </c>
      <c r="C8" s="14" t="s">
        <v>34</v>
      </c>
      <c r="D8" s="14" t="s">
        <v>25</v>
      </c>
      <c r="E8" s="14" t="s">
        <v>31</v>
      </c>
      <c r="F8" s="2">
        <v>43825</v>
      </c>
      <c r="G8" s="25">
        <v>5000</v>
      </c>
      <c r="H8" s="9">
        <v>1705</v>
      </c>
    </row>
    <row r="9" spans="2:8" x14ac:dyDescent="0.3">
      <c r="B9" s="3" t="s">
        <v>15</v>
      </c>
      <c r="C9" s="14" t="s">
        <v>22</v>
      </c>
      <c r="D9" s="14" t="s">
        <v>23</v>
      </c>
      <c r="E9" s="14" t="s">
        <v>8</v>
      </c>
      <c r="F9" s="2">
        <v>43825</v>
      </c>
      <c r="G9" s="25">
        <v>5000</v>
      </c>
      <c r="H9" s="9">
        <v>1521</v>
      </c>
    </row>
    <row r="10" spans="2:8" x14ac:dyDescent="0.3">
      <c r="B10" s="20" t="s">
        <v>16</v>
      </c>
      <c r="C10" s="21" t="s">
        <v>26</v>
      </c>
      <c r="D10" s="21" t="s">
        <v>24</v>
      </c>
      <c r="E10" s="21" t="s">
        <v>31</v>
      </c>
      <c r="F10" s="22">
        <v>43823</v>
      </c>
      <c r="G10" s="26">
        <v>5000</v>
      </c>
      <c r="H10" s="23">
        <v>3752</v>
      </c>
    </row>
    <row r="12" spans="2:8" ht="17.25" thickBot="1" x14ac:dyDescent="0.35"/>
    <row r="13" spans="2:8" ht="17.25" thickBot="1" x14ac:dyDescent="0.35">
      <c r="B13" s="5" t="s">
        <v>3</v>
      </c>
      <c r="C13" s="5" t="s">
        <v>5</v>
      </c>
    </row>
    <row r="14" spans="2:8" x14ac:dyDescent="0.3">
      <c r="B14" t="s">
        <v>40</v>
      </c>
      <c r="C14" t="s">
        <v>41</v>
      </c>
    </row>
    <row r="15" spans="2:8" x14ac:dyDescent="0.3">
      <c r="B15" t="s">
        <v>42</v>
      </c>
    </row>
    <row r="18" spans="2:8" ht="27.75" thickBot="1" x14ac:dyDescent="0.35">
      <c r="B18" s="42" t="s">
        <v>0</v>
      </c>
      <c r="C18" s="43" t="s">
        <v>1</v>
      </c>
      <c r="D18" s="43" t="s">
        <v>2</v>
      </c>
      <c r="E18" s="43" t="s">
        <v>3</v>
      </c>
      <c r="F18" s="43" t="s">
        <v>4</v>
      </c>
      <c r="G18" s="44" t="s">
        <v>19</v>
      </c>
      <c r="H18" s="45" t="s">
        <v>5</v>
      </c>
    </row>
    <row r="19" spans="2:8" x14ac:dyDescent="0.3">
      <c r="B19" s="36" t="s">
        <v>7</v>
      </c>
      <c r="C19" s="27" t="s">
        <v>38</v>
      </c>
      <c r="D19" s="27" t="s">
        <v>23</v>
      </c>
      <c r="E19" s="27" t="s">
        <v>30</v>
      </c>
      <c r="F19" s="28">
        <v>43824</v>
      </c>
      <c r="G19" s="29">
        <v>5000</v>
      </c>
      <c r="H19" s="39">
        <v>2954</v>
      </c>
    </row>
    <row r="20" spans="2:8" x14ac:dyDescent="0.3">
      <c r="B20" s="37" t="s">
        <v>9</v>
      </c>
      <c r="C20" s="30" t="s">
        <v>39</v>
      </c>
      <c r="D20" s="30" t="s">
        <v>24</v>
      </c>
      <c r="E20" s="30" t="s">
        <v>30</v>
      </c>
      <c r="F20" s="31">
        <v>43824</v>
      </c>
      <c r="G20" s="32">
        <v>3000</v>
      </c>
      <c r="H20" s="40">
        <v>2719</v>
      </c>
    </row>
    <row r="21" spans="2:8" x14ac:dyDescent="0.3">
      <c r="B21" s="37" t="s">
        <v>10</v>
      </c>
      <c r="C21" s="30" t="s">
        <v>21</v>
      </c>
      <c r="D21" s="30" t="s">
        <v>23</v>
      </c>
      <c r="E21" s="30" t="s">
        <v>31</v>
      </c>
      <c r="F21" s="31">
        <v>43823</v>
      </c>
      <c r="G21" s="32">
        <v>3000</v>
      </c>
      <c r="H21" s="40">
        <v>1598</v>
      </c>
    </row>
    <row r="22" spans="2:8" x14ac:dyDescent="0.3">
      <c r="B22" s="37" t="s">
        <v>14</v>
      </c>
      <c r="C22" s="30" t="s">
        <v>34</v>
      </c>
      <c r="D22" s="30" t="s">
        <v>25</v>
      </c>
      <c r="E22" s="30" t="s">
        <v>31</v>
      </c>
      <c r="F22" s="31">
        <v>43825</v>
      </c>
      <c r="G22" s="32">
        <v>5000</v>
      </c>
      <c r="H22" s="40">
        <v>1705</v>
      </c>
    </row>
    <row r="23" spans="2:8" x14ac:dyDescent="0.3">
      <c r="B23" s="38" t="s">
        <v>16</v>
      </c>
      <c r="C23" s="33" t="s">
        <v>26</v>
      </c>
      <c r="D23" s="33" t="s">
        <v>24</v>
      </c>
      <c r="E23" s="33" t="s">
        <v>31</v>
      </c>
      <c r="F23" s="34">
        <v>43823</v>
      </c>
      <c r="G23" s="35">
        <v>5000</v>
      </c>
      <c r="H23" s="41">
        <v>3752</v>
      </c>
    </row>
  </sheetData>
  <phoneticPr fontId="2" type="noConversion"/>
  <conditionalFormatting sqref="B3:H10">
    <cfRule type="expression" dxfId="18" priority="1">
      <formula>$H3&lt;=1600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/>
  </sheetViews>
  <sheetFormatPr defaultRowHeight="16.5" x14ac:dyDescent="0.3"/>
  <cols>
    <col min="1" max="1" width="1.625" customWidth="1"/>
    <col min="2" max="2" width="13.25" bestFit="1" customWidth="1"/>
    <col min="3" max="3" width="13.25" customWidth="1"/>
    <col min="4" max="4" width="23.375" customWidth="1"/>
    <col min="5" max="5" width="13.125" customWidth="1"/>
    <col min="6" max="6" width="23.375" customWidth="1"/>
    <col min="7" max="7" width="15.375" customWidth="1"/>
    <col min="8" max="8" width="23.375" customWidth="1"/>
    <col min="9" max="9" width="18" customWidth="1"/>
    <col min="10" max="10" width="28.25" bestFit="1" customWidth="1"/>
  </cols>
  <sheetData>
    <row r="2" spans="2:8" x14ac:dyDescent="0.3">
      <c r="B2" s="50"/>
      <c r="C2" s="47" t="s">
        <v>2</v>
      </c>
      <c r="D2" s="50"/>
      <c r="E2" s="50"/>
      <c r="F2" s="50"/>
      <c r="G2" s="50"/>
      <c r="H2" s="50"/>
    </row>
    <row r="3" spans="2:8" x14ac:dyDescent="0.3">
      <c r="B3" s="50"/>
      <c r="C3" s="58" t="s">
        <v>45</v>
      </c>
      <c r="D3" s="59"/>
      <c r="E3" s="58" t="s">
        <v>46</v>
      </c>
      <c r="F3" s="59"/>
      <c r="G3" s="58" t="s">
        <v>44</v>
      </c>
      <c r="H3" s="59"/>
    </row>
    <row r="4" spans="2:8" x14ac:dyDescent="0.3">
      <c r="B4" s="47" t="s">
        <v>5</v>
      </c>
      <c r="C4" s="48" t="s">
        <v>47</v>
      </c>
      <c r="D4" s="48" t="s">
        <v>48</v>
      </c>
      <c r="E4" s="48" t="s">
        <v>47</v>
      </c>
      <c r="F4" s="48" t="s">
        <v>48</v>
      </c>
      <c r="G4" s="48" t="s">
        <v>47</v>
      </c>
      <c r="H4" s="48" t="s">
        <v>48</v>
      </c>
    </row>
    <row r="5" spans="2:8" x14ac:dyDescent="0.3">
      <c r="B5" s="46" t="s">
        <v>50</v>
      </c>
      <c r="C5" s="49">
        <v>3</v>
      </c>
      <c r="D5" s="49">
        <v>6000</v>
      </c>
      <c r="E5" s="49" t="s">
        <v>49</v>
      </c>
      <c r="F5" s="49" t="s">
        <v>49</v>
      </c>
      <c r="G5" s="49">
        <v>2</v>
      </c>
      <c r="H5" s="49">
        <v>5000</v>
      </c>
    </row>
    <row r="6" spans="2:8" x14ac:dyDescent="0.3">
      <c r="B6" s="46" t="s">
        <v>51</v>
      </c>
      <c r="C6" s="49" t="s">
        <v>49</v>
      </c>
      <c r="D6" s="49" t="s">
        <v>49</v>
      </c>
      <c r="E6" s="49">
        <v>1</v>
      </c>
      <c r="F6" s="49">
        <v>3000</v>
      </c>
      <c r="G6" s="49">
        <v>1</v>
      </c>
      <c r="H6" s="49">
        <v>5000</v>
      </c>
    </row>
    <row r="7" spans="2:8" x14ac:dyDescent="0.3">
      <c r="B7" s="46" t="s">
        <v>52</v>
      </c>
      <c r="C7" s="49" t="s">
        <v>49</v>
      </c>
      <c r="D7" s="49" t="s">
        <v>49</v>
      </c>
      <c r="E7" s="49">
        <v>1</v>
      </c>
      <c r="F7" s="49">
        <v>5000</v>
      </c>
      <c r="G7" s="49" t="s">
        <v>49</v>
      </c>
      <c r="H7" s="49" t="s">
        <v>49</v>
      </c>
    </row>
    <row r="8" spans="2:8" x14ac:dyDescent="0.3">
      <c r="B8" s="46" t="s">
        <v>43</v>
      </c>
      <c r="C8" s="49">
        <v>3</v>
      </c>
      <c r="D8" s="49">
        <v>6000</v>
      </c>
      <c r="E8" s="49">
        <v>2</v>
      </c>
      <c r="F8" s="49">
        <v>5000</v>
      </c>
      <c r="G8" s="49">
        <v>3</v>
      </c>
      <c r="H8" s="49">
        <v>5000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공연장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world_home</cp:lastModifiedBy>
  <dcterms:created xsi:type="dcterms:W3CDTF">2018-09-22T06:30:49Z</dcterms:created>
  <dcterms:modified xsi:type="dcterms:W3CDTF">2018-11-25T21:42:36Z</dcterms:modified>
</cp:coreProperties>
</file>