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535d2bee64759d5/Documentos/03 - Financeiro/BD de Investimentos/desenvolvimento/"/>
    </mc:Choice>
  </mc:AlternateContent>
  <xr:revisionPtr revIDLastSave="1" documentId="8_{96559E89-6BC0-4F9C-832D-3A137D713256}" xr6:coauthVersionLast="47" xr6:coauthVersionMax="47" xr10:uidLastSave="{538958D7-1098-40B8-A32E-7346A6F1597C}"/>
  <bookViews>
    <workbookView xWindow="14400" yWindow="0" windowWidth="14400" windowHeight="15600" xr2:uid="{F46FF182-A208-4382-BA0D-595B2947EC12}"/>
  </bookViews>
  <sheets>
    <sheet name="Planilha1" sheetId="1" r:id="rId1"/>
    <sheet name="Inicial" sheetId="3" r:id="rId2"/>
    <sheet name="Compras" sheetId="2" r:id="rId3"/>
    <sheet name="Venda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2" i="1"/>
  <c r="K3" i="1"/>
  <c r="K4" i="1"/>
  <c r="K5" i="1"/>
  <c r="K2" i="1"/>
  <c r="I3" i="1"/>
  <c r="J3" i="1" s="1"/>
  <c r="I4" i="1"/>
  <c r="I5" i="1"/>
  <c r="I2" i="1"/>
  <c r="J4" i="1"/>
  <c r="F2" i="1"/>
  <c r="H2" i="1" s="1"/>
  <c r="F3" i="1"/>
  <c r="F4" i="1"/>
  <c r="H4" i="1" s="1"/>
  <c r="F5" i="1"/>
  <c r="H5" i="1" s="1"/>
  <c r="B5" i="1"/>
  <c r="J5" i="1" s="1"/>
  <c r="B2" i="1"/>
  <c r="G5" i="1"/>
  <c r="G4" i="1"/>
  <c r="G3" i="1"/>
  <c r="G2" i="1"/>
  <c r="H3" i="1" l="1"/>
  <c r="J2" i="1"/>
</calcChain>
</file>

<file path=xl/sharedStrings.xml><?xml version="1.0" encoding="utf-8"?>
<sst xmlns="http://schemas.openxmlformats.org/spreadsheetml/2006/main" count="199" uniqueCount="73">
  <si>
    <t>Ativo</t>
  </si>
  <si>
    <t>Ultima att</t>
  </si>
  <si>
    <t>Ref 1m</t>
  </si>
  <si>
    <t>Ref 1a</t>
  </si>
  <si>
    <t>T. IPCA+</t>
  </si>
  <si>
    <t>PTR</t>
  </si>
  <si>
    <t>Bitcoin</t>
  </si>
  <si>
    <t>FII</t>
  </si>
  <si>
    <t>Compras 1a</t>
  </si>
  <si>
    <t>Vendas 1a</t>
  </si>
  <si>
    <t>Rent 1m abs</t>
  </si>
  <si>
    <t>Rent 1m %</t>
  </si>
  <si>
    <t>Rent 1a abs</t>
  </si>
  <si>
    <t>Rent 1a %</t>
  </si>
  <si>
    <t>Nome</t>
  </si>
  <si>
    <t>Classe</t>
  </si>
  <si>
    <t>Subclasse</t>
  </si>
  <si>
    <t>Banco</t>
  </si>
  <si>
    <t>Valor Inicial</t>
  </si>
  <si>
    <t>Data de Aquisição</t>
  </si>
  <si>
    <t>Observações</t>
  </si>
  <si>
    <t>Ações</t>
  </si>
  <si>
    <t>Tesouro IPCA+</t>
  </si>
  <si>
    <t>Renda Fixa</t>
  </si>
  <si>
    <t>Tesouro Direto</t>
  </si>
  <si>
    <t>Banco do Brasil</t>
  </si>
  <si>
    <t>29 de Janeiro de 2024</t>
  </si>
  <si>
    <r>
      <t>Editar</t>
    </r>
    <r>
      <rPr>
        <sz val="12"/>
        <color rgb="FF212529"/>
        <rFont val="Segoe UI"/>
        <family val="2"/>
      </rPr>
      <t> </t>
    </r>
    <r>
      <rPr>
        <sz val="12"/>
        <color rgb="FF212529"/>
        <rFont val="Aptos Narrow"/>
        <family val="2"/>
        <scheme val="minor"/>
      </rPr>
      <t>Excluir</t>
    </r>
  </si>
  <si>
    <t>Ações Petrobras</t>
  </si>
  <si>
    <t>Renda Variável</t>
  </si>
  <si>
    <t>XP Investimentos</t>
  </si>
  <si>
    <t>2 de Janeiro de 2024</t>
  </si>
  <si>
    <t>Criptomoeda Bitcoin</t>
  </si>
  <si>
    <t>Criptomoeda</t>
  </si>
  <si>
    <t>Binance</t>
  </si>
  <si>
    <t>22 de Janeiro de 2024</t>
  </si>
  <si>
    <t>Fundo Imobiliário XPML11</t>
  </si>
  <si>
    <t>Rico</t>
  </si>
  <si>
    <t>17 de Janeiro de 2024</t>
  </si>
  <si>
    <t>Tipo</t>
  </si>
  <si>
    <t>Data</t>
  </si>
  <si>
    <t>Valor</t>
  </si>
  <si>
    <t>compra</t>
  </si>
  <si>
    <t>14 de Fevereiro de 2024</t>
  </si>
  <si>
    <t>25 de Abril de 2024</t>
  </si>
  <si>
    <t>22 de Março de 2024</t>
  </si>
  <si>
    <t>28 de Abril de 2024</t>
  </si>
  <si>
    <t>4 de Fevereiro de 2025</t>
  </si>
  <si>
    <t>19 de Fevereiro de 2024</t>
  </si>
  <si>
    <t>25 de Março de 2024</t>
  </si>
  <si>
    <t>12 de Janeiro de 2024</t>
  </si>
  <si>
    <t>9 de Abril de 2024</t>
  </si>
  <si>
    <t>23 de Abril de 2024</t>
  </si>
  <si>
    <t>5 de Abril de 2024</t>
  </si>
  <si>
    <t>3 de Abril de 2024</t>
  </si>
  <si>
    <t>19 de Abril de 2024</t>
  </si>
  <si>
    <t>9 de Fevereiro de 2024</t>
  </si>
  <si>
    <t>13 de Fevereiro de 2024</t>
  </si>
  <si>
    <t>venda</t>
  </si>
  <si>
    <t>2 de Fevereiro de 2024</t>
  </si>
  <si>
    <t>28 de Março de 2024</t>
  </si>
  <si>
    <t>6 de Abril de 2024</t>
  </si>
  <si>
    <t>12 de Março de 2024</t>
  </si>
  <si>
    <t>8 de Fevereiro de 2024</t>
  </si>
  <si>
    <t>1 de Março de 2024</t>
  </si>
  <si>
    <t>9 de Janeiro de 2024</t>
  </si>
  <si>
    <t>15 de Março de 2024</t>
  </si>
  <si>
    <t>26 de Janeiro de 2024</t>
  </si>
  <si>
    <t>26 de Março de 2024</t>
  </si>
  <si>
    <t>18 de Abril de 2024</t>
  </si>
  <si>
    <t>2 de Março de 2024</t>
  </si>
  <si>
    <t>Att 1a</t>
  </si>
  <si>
    <t>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</si>
</sst>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rgb="FF212529"/>
      <name val="Segoe UI"/>
      <family val="2"/>
    </font>
    <font>
      <sz val="12"/>
      <color rgb="FF212529"/>
      <name val="Segoe UI"/>
      <family val="2"/>
    </font>
    <font>
      <sz val="12"/>
      <color rgb="FF212529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44" fontId="0" fillId="0" borderId="0" xfId="1" applyFont="1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8" fontId="3" fillId="2" borderId="1" xfId="0" applyNumberFormat="1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8" fontId="0" fillId="0" borderId="0" xfId="0" applyNumberFormat="1"/>
    <xf numFmtId="44" fontId="0" fillId="0" borderId="0" xfId="0" applyNumberFormat="1"/>
    <xf numFmtId="10" fontId="0" fillId="0" borderId="0" xfId="2" applyNumberFormat="1" applyFon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37AAF-673D-4D05-86A2-341210C97E6F}">
  <dimension ref="A1:M13"/>
  <sheetViews>
    <sheetView tabSelected="1" topLeftCell="D1" workbookViewId="0">
      <selection activeCell="K5" sqref="K5"/>
    </sheetView>
  </sheetViews>
  <sheetFormatPr defaultRowHeight="15" x14ac:dyDescent="0.25"/>
  <cols>
    <col min="2" max="2" width="14.140625" customWidth="1"/>
    <col min="3" max="3" width="13.140625" bestFit="1" customWidth="1"/>
    <col min="4" max="4" width="13.140625" customWidth="1"/>
    <col min="5" max="5" width="14.28515625" bestFit="1" customWidth="1"/>
    <col min="6" max="7" width="12.7109375" bestFit="1" customWidth="1"/>
    <col min="8" max="9" width="13.28515625" bestFit="1" customWidth="1"/>
    <col min="10" max="10" width="11.7109375" bestFit="1" customWidth="1"/>
    <col min="11" max="11" width="13.28515625" bestFit="1" customWidth="1"/>
    <col min="12" max="12" width="10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8</v>
      </c>
      <c r="G1" t="s">
        <v>9</v>
      </c>
      <c r="H1" t="s">
        <v>71</v>
      </c>
      <c r="I1" t="s">
        <v>10</v>
      </c>
      <c r="J1" t="s">
        <v>11</v>
      </c>
      <c r="K1" t="s">
        <v>12</v>
      </c>
      <c r="L1" t="s">
        <v>13</v>
      </c>
    </row>
    <row r="2" spans="1:13" x14ac:dyDescent="0.25">
      <c r="A2" t="s">
        <v>4</v>
      </c>
      <c r="B2" s="1">
        <f>1126.32+20</f>
        <v>1146.32</v>
      </c>
      <c r="C2" s="1">
        <v>1121.1099999999999</v>
      </c>
      <c r="D2" s="1">
        <v>1000</v>
      </c>
      <c r="E2" s="1">
        <v>1000</v>
      </c>
      <c r="F2" s="6">
        <f>SUM(Compras!D2:D5)</f>
        <v>4021.61</v>
      </c>
      <c r="G2" s="6">
        <f>SUM(Vendas!D2:D5)</f>
        <v>3978.41</v>
      </c>
      <c r="H2" s="7">
        <f>E2+F2-G2</f>
        <v>1043.2000000000007</v>
      </c>
      <c r="I2" s="7">
        <f>B2-C2</f>
        <v>25.210000000000036</v>
      </c>
      <c r="J2" s="8">
        <f>I2/C2</f>
        <v>2.2486642702321841E-2</v>
      </c>
      <c r="K2" s="7">
        <f>B2-H2</f>
        <v>103.11999999999921</v>
      </c>
      <c r="L2" s="8">
        <f>K2/H2</f>
        <v>9.8849693251532908E-2</v>
      </c>
    </row>
    <row r="3" spans="1:13" x14ac:dyDescent="0.25">
      <c r="A3" t="s">
        <v>5</v>
      </c>
      <c r="B3" s="1">
        <v>5049.75</v>
      </c>
      <c r="C3" s="1">
        <v>4944.3900000000003</v>
      </c>
      <c r="D3" s="1">
        <v>5000</v>
      </c>
      <c r="E3" s="1">
        <v>5000</v>
      </c>
      <c r="F3" s="6">
        <f>SUM(Compras!D8:D11)</f>
        <v>20951.850000000002</v>
      </c>
      <c r="G3" s="6">
        <f>SUM(Vendas!D6:D9)</f>
        <v>21319.79</v>
      </c>
      <c r="H3" s="7">
        <f t="shared" ref="H3:H5" si="0">E3+F3-G3</f>
        <v>4632.0600000000013</v>
      </c>
      <c r="I3" s="7">
        <f t="shared" ref="I3:I5" si="1">B3-C3</f>
        <v>105.35999999999967</v>
      </c>
      <c r="J3" s="8">
        <f>I3/C3</f>
        <v>2.1308998683356221E-2</v>
      </c>
      <c r="K3" s="7">
        <f t="shared" ref="K3:K5" si="2">B3-H3</f>
        <v>417.68999999999869</v>
      </c>
      <c r="L3" s="8">
        <f t="shared" ref="L3:L5" si="3">K3/H3</f>
        <v>9.0173702413180873E-2</v>
      </c>
    </row>
    <row r="4" spans="1:13" x14ac:dyDescent="0.25">
      <c r="A4" t="s">
        <v>6</v>
      </c>
      <c r="B4" s="1">
        <v>24674.68</v>
      </c>
      <c r="C4" s="1">
        <v>24554.09</v>
      </c>
      <c r="D4" s="1">
        <v>30000</v>
      </c>
      <c r="E4" s="1">
        <v>30000</v>
      </c>
      <c r="F4" s="6">
        <f>SUM(Compras!D12:D15)</f>
        <v>121588.79999999999</v>
      </c>
      <c r="G4" s="6">
        <f>SUM(Vendas!D10:D13)</f>
        <v>115475.24</v>
      </c>
      <c r="H4" s="7">
        <f t="shared" si="0"/>
        <v>36113.559999999983</v>
      </c>
      <c r="I4" s="7">
        <f t="shared" si="1"/>
        <v>120.59000000000015</v>
      </c>
      <c r="J4" s="8">
        <f>I4/C4</f>
        <v>4.9111980936780856E-3</v>
      </c>
      <c r="K4" s="7">
        <f t="shared" si="2"/>
        <v>-11438.879999999983</v>
      </c>
      <c r="L4" s="8">
        <f t="shared" si="3"/>
        <v>-0.31674750426155684</v>
      </c>
    </row>
    <row r="5" spans="1:13" x14ac:dyDescent="0.25">
      <c r="A5" t="s">
        <v>7</v>
      </c>
      <c r="B5" s="1">
        <f>1525.19-10</f>
        <v>1515.19</v>
      </c>
      <c r="C5" s="1">
        <v>1469.7</v>
      </c>
      <c r="D5" s="1">
        <v>1500</v>
      </c>
      <c r="E5" s="1">
        <v>1500</v>
      </c>
      <c r="F5" s="6">
        <f>SUM(Compras!D16:D19)</f>
        <v>6062.05</v>
      </c>
      <c r="G5" s="6">
        <f>SUM(Vendas!D14:D17)</f>
        <v>6139.69</v>
      </c>
      <c r="H5" s="7">
        <f t="shared" si="0"/>
        <v>1422.3600000000006</v>
      </c>
      <c r="I5" s="7">
        <f t="shared" si="1"/>
        <v>45.490000000000009</v>
      </c>
      <c r="J5" s="8">
        <f>I5/C5</f>
        <v>3.0951894944546511E-2</v>
      </c>
      <c r="K5" s="7">
        <f t="shared" si="2"/>
        <v>92.829999999999472</v>
      </c>
      <c r="L5" s="8">
        <f t="shared" si="3"/>
        <v>6.5264771225287149E-2</v>
      </c>
    </row>
    <row r="6" spans="1:13" x14ac:dyDescent="0.25">
      <c r="F6" s="6"/>
    </row>
    <row r="13" spans="1:13" x14ac:dyDescent="0.25">
      <c r="M13" t="s">
        <v>72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6F713-AA7E-493F-8E0B-6222153BE09D}">
  <dimension ref="A1:H5"/>
  <sheetViews>
    <sheetView workbookViewId="0"/>
  </sheetViews>
  <sheetFormatPr defaultRowHeight="15" x14ac:dyDescent="0.25"/>
  <cols>
    <col min="5" max="5" width="14.5703125" bestFit="1" customWidth="1"/>
    <col min="6" max="6" width="8.42578125" bestFit="1" customWidth="1"/>
    <col min="8" max="8" width="13.42578125" bestFit="1" customWidth="1"/>
  </cols>
  <sheetData>
    <row r="1" spans="1:8" ht="69.75" thickBot="1" x14ac:dyDescent="0.3">
      <c r="A1" s="2" t="s">
        <v>14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</row>
    <row r="2" spans="1:8" ht="69.75" thickBot="1" x14ac:dyDescent="0.3">
      <c r="A2" s="3" t="s">
        <v>22</v>
      </c>
      <c r="B2" s="3" t="s">
        <v>23</v>
      </c>
      <c r="C2" s="3" t="s">
        <v>24</v>
      </c>
      <c r="D2" s="3" t="s">
        <v>25</v>
      </c>
      <c r="E2" s="4">
        <v>1000</v>
      </c>
      <c r="F2" s="3" t="s">
        <v>26</v>
      </c>
      <c r="G2" s="3"/>
      <c r="H2" s="5" t="s">
        <v>27</v>
      </c>
    </row>
    <row r="3" spans="1:8" ht="69.75" thickBot="1" x14ac:dyDescent="0.3">
      <c r="A3" s="3" t="s">
        <v>28</v>
      </c>
      <c r="B3" s="3" t="s">
        <v>29</v>
      </c>
      <c r="C3" s="3" t="s">
        <v>21</v>
      </c>
      <c r="D3" s="3" t="s">
        <v>30</v>
      </c>
      <c r="E3" s="4">
        <v>5000</v>
      </c>
      <c r="F3" s="3" t="s">
        <v>31</v>
      </c>
      <c r="G3" s="3"/>
      <c r="H3" s="5" t="s">
        <v>27</v>
      </c>
    </row>
    <row r="4" spans="1:8" ht="69.75" thickBot="1" x14ac:dyDescent="0.3">
      <c r="A4" s="3" t="s">
        <v>32</v>
      </c>
      <c r="B4" s="3" t="s">
        <v>29</v>
      </c>
      <c r="C4" s="3" t="s">
        <v>33</v>
      </c>
      <c r="D4" s="3" t="s">
        <v>34</v>
      </c>
      <c r="E4" s="4">
        <v>30000</v>
      </c>
      <c r="F4" s="3" t="s">
        <v>35</v>
      </c>
      <c r="G4" s="3"/>
      <c r="H4" s="5" t="s">
        <v>27</v>
      </c>
    </row>
    <row r="5" spans="1:8" ht="87" thickBot="1" x14ac:dyDescent="0.3">
      <c r="A5" s="3" t="s">
        <v>36</v>
      </c>
      <c r="B5" s="3" t="s">
        <v>29</v>
      </c>
      <c r="C5" s="3" t="s">
        <v>7</v>
      </c>
      <c r="D5" s="3" t="s">
        <v>37</v>
      </c>
      <c r="E5" s="4">
        <v>1500</v>
      </c>
      <c r="F5" s="3" t="s">
        <v>38</v>
      </c>
      <c r="G5" s="3"/>
      <c r="H5" s="5" t="s">
        <v>27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F2831-41FC-466C-BDEF-23A6AC12DCC7}">
  <dimension ref="A1:E19"/>
  <sheetViews>
    <sheetView topLeftCell="A14" workbookViewId="0">
      <selection activeCell="D12" sqref="D12:D15"/>
    </sheetView>
  </sheetViews>
  <sheetFormatPr defaultRowHeight="15" x14ac:dyDescent="0.25"/>
  <cols>
    <col min="2" max="2" width="8.85546875" bestFit="1" customWidth="1"/>
    <col min="3" max="3" width="9" bestFit="1" customWidth="1"/>
    <col min="4" max="4" width="14.5703125" bestFit="1" customWidth="1"/>
  </cols>
  <sheetData>
    <row r="1" spans="1:5" ht="18" thickBot="1" x14ac:dyDescent="0.3">
      <c r="A1" s="2" t="s">
        <v>0</v>
      </c>
      <c r="B1" s="2" t="s">
        <v>39</v>
      </c>
      <c r="C1" s="2" t="s">
        <v>40</v>
      </c>
      <c r="D1" s="2" t="s">
        <v>41</v>
      </c>
      <c r="E1" s="2" t="s">
        <v>21</v>
      </c>
    </row>
    <row r="2" spans="1:5" ht="69.75" thickBot="1" x14ac:dyDescent="0.3">
      <c r="A2" s="3" t="s">
        <v>22</v>
      </c>
      <c r="B2" s="3" t="s">
        <v>42</v>
      </c>
      <c r="C2" s="3" t="s">
        <v>43</v>
      </c>
      <c r="D2" s="4">
        <v>998.59</v>
      </c>
      <c r="E2" s="5" t="s">
        <v>27</v>
      </c>
    </row>
    <row r="3" spans="1:5" ht="52.5" thickBot="1" x14ac:dyDescent="0.3">
      <c r="A3" s="3" t="s">
        <v>22</v>
      </c>
      <c r="B3" s="3" t="s">
        <v>42</v>
      </c>
      <c r="C3" s="3" t="s">
        <v>44</v>
      </c>
      <c r="D3" s="4">
        <v>1002.11</v>
      </c>
      <c r="E3" s="5" t="s">
        <v>27</v>
      </c>
    </row>
    <row r="4" spans="1:5" ht="69.75" thickBot="1" x14ac:dyDescent="0.3">
      <c r="A4" s="3" t="s">
        <v>22</v>
      </c>
      <c r="B4" s="3" t="s">
        <v>42</v>
      </c>
      <c r="C4" s="3" t="s">
        <v>45</v>
      </c>
      <c r="D4" s="4">
        <v>1005.06</v>
      </c>
      <c r="E4" s="5" t="s">
        <v>27</v>
      </c>
    </row>
    <row r="5" spans="1:5" ht="52.5" thickBot="1" x14ac:dyDescent="0.3">
      <c r="A5" s="3" t="s">
        <v>22</v>
      </c>
      <c r="B5" s="3" t="s">
        <v>42</v>
      </c>
      <c r="C5" s="3" t="s">
        <v>46</v>
      </c>
      <c r="D5" s="4">
        <v>1015.85</v>
      </c>
      <c r="E5" s="5" t="s">
        <v>27</v>
      </c>
    </row>
    <row r="6" spans="1:5" ht="69.75" thickBot="1" x14ac:dyDescent="0.3">
      <c r="A6" s="3" t="s">
        <v>22</v>
      </c>
      <c r="B6" s="3" t="s">
        <v>42</v>
      </c>
      <c r="C6" s="3" t="s">
        <v>47</v>
      </c>
      <c r="D6" s="4">
        <v>10</v>
      </c>
      <c r="E6" s="5" t="s">
        <v>27</v>
      </c>
    </row>
    <row r="7" spans="1:5" ht="69.75" thickBot="1" x14ac:dyDescent="0.3">
      <c r="A7" s="3" t="s">
        <v>22</v>
      </c>
      <c r="B7" s="3" t="s">
        <v>42</v>
      </c>
      <c r="C7" s="3" t="s">
        <v>47</v>
      </c>
      <c r="D7" s="4">
        <v>10</v>
      </c>
      <c r="E7" s="5" t="s">
        <v>27</v>
      </c>
    </row>
    <row r="8" spans="1:5" ht="69.75" thickBot="1" x14ac:dyDescent="0.3">
      <c r="A8" s="3" t="s">
        <v>28</v>
      </c>
      <c r="B8" s="3" t="s">
        <v>42</v>
      </c>
      <c r="C8" s="3" t="s">
        <v>48</v>
      </c>
      <c r="D8" s="4">
        <v>4984.0600000000004</v>
      </c>
      <c r="E8" s="5" t="s">
        <v>27</v>
      </c>
    </row>
    <row r="9" spans="1:5" ht="69.75" thickBot="1" x14ac:dyDescent="0.3">
      <c r="A9" s="3" t="s">
        <v>28</v>
      </c>
      <c r="B9" s="3" t="s">
        <v>42</v>
      </c>
      <c r="C9" s="3" t="s">
        <v>49</v>
      </c>
      <c r="D9" s="4">
        <v>5064.97</v>
      </c>
      <c r="E9" s="5" t="s">
        <v>27</v>
      </c>
    </row>
    <row r="10" spans="1:5" ht="69.75" thickBot="1" x14ac:dyDescent="0.3">
      <c r="A10" s="3" t="s">
        <v>28</v>
      </c>
      <c r="B10" s="3" t="s">
        <v>42</v>
      </c>
      <c r="C10" s="3" t="s">
        <v>50</v>
      </c>
      <c r="D10" s="4">
        <v>5308.77</v>
      </c>
      <c r="E10" s="5" t="s">
        <v>27</v>
      </c>
    </row>
    <row r="11" spans="1:5" ht="69.75" thickBot="1" x14ac:dyDescent="0.3">
      <c r="A11" s="3" t="s">
        <v>28</v>
      </c>
      <c r="B11" s="3" t="s">
        <v>42</v>
      </c>
      <c r="C11" s="3" t="s">
        <v>49</v>
      </c>
      <c r="D11" s="4">
        <v>5594.05</v>
      </c>
      <c r="E11" s="5" t="s">
        <v>27</v>
      </c>
    </row>
    <row r="12" spans="1:5" ht="52.5" thickBot="1" x14ac:dyDescent="0.3">
      <c r="A12" s="3" t="s">
        <v>32</v>
      </c>
      <c r="B12" s="3" t="s">
        <v>42</v>
      </c>
      <c r="C12" s="3" t="s">
        <v>51</v>
      </c>
      <c r="D12" s="4">
        <v>26810.69</v>
      </c>
      <c r="E12" s="5" t="s">
        <v>27</v>
      </c>
    </row>
    <row r="13" spans="1:5" ht="52.5" thickBot="1" x14ac:dyDescent="0.3">
      <c r="A13" s="3" t="s">
        <v>32</v>
      </c>
      <c r="B13" s="3" t="s">
        <v>42</v>
      </c>
      <c r="C13" s="3" t="s">
        <v>52</v>
      </c>
      <c r="D13" s="4">
        <v>30028.14</v>
      </c>
      <c r="E13" s="5" t="s">
        <v>27</v>
      </c>
    </row>
    <row r="14" spans="1:5" ht="52.5" thickBot="1" x14ac:dyDescent="0.3">
      <c r="A14" s="3" t="s">
        <v>32</v>
      </c>
      <c r="B14" s="3" t="s">
        <v>42</v>
      </c>
      <c r="C14" s="3" t="s">
        <v>46</v>
      </c>
      <c r="D14" s="4">
        <v>30030.62</v>
      </c>
      <c r="E14" s="5" t="s">
        <v>27</v>
      </c>
    </row>
    <row r="15" spans="1:5" ht="52.5" thickBot="1" x14ac:dyDescent="0.3">
      <c r="A15" s="3" t="s">
        <v>32</v>
      </c>
      <c r="B15" s="3" t="s">
        <v>42</v>
      </c>
      <c r="C15" s="3" t="s">
        <v>53</v>
      </c>
      <c r="D15" s="4">
        <v>34719.35</v>
      </c>
      <c r="E15" s="5" t="s">
        <v>27</v>
      </c>
    </row>
    <row r="16" spans="1:5" ht="87" thickBot="1" x14ac:dyDescent="0.3">
      <c r="A16" s="3" t="s">
        <v>36</v>
      </c>
      <c r="B16" s="3" t="s">
        <v>42</v>
      </c>
      <c r="C16" s="3" t="s">
        <v>54</v>
      </c>
      <c r="D16" s="4">
        <v>1477.32</v>
      </c>
      <c r="E16" s="5" t="s">
        <v>27</v>
      </c>
    </row>
    <row r="17" spans="1:5" ht="87" thickBot="1" x14ac:dyDescent="0.3">
      <c r="A17" s="3" t="s">
        <v>36</v>
      </c>
      <c r="B17" s="3" t="s">
        <v>42</v>
      </c>
      <c r="C17" s="3" t="s">
        <v>55</v>
      </c>
      <c r="D17" s="4">
        <v>1494.93</v>
      </c>
      <c r="E17" s="5" t="s">
        <v>27</v>
      </c>
    </row>
    <row r="18" spans="1:5" ht="87" thickBot="1" x14ac:dyDescent="0.3">
      <c r="A18" s="3" t="s">
        <v>36</v>
      </c>
      <c r="B18" s="3" t="s">
        <v>42</v>
      </c>
      <c r="C18" s="3" t="s">
        <v>56</v>
      </c>
      <c r="D18" s="4">
        <v>1556.08</v>
      </c>
      <c r="E18" s="5" t="s">
        <v>27</v>
      </c>
    </row>
    <row r="19" spans="1:5" ht="87" thickBot="1" x14ac:dyDescent="0.3">
      <c r="A19" s="3" t="s">
        <v>36</v>
      </c>
      <c r="B19" s="3" t="s">
        <v>42</v>
      </c>
      <c r="C19" s="3" t="s">
        <v>57</v>
      </c>
      <c r="D19" s="4">
        <v>1533.72</v>
      </c>
      <c r="E19" s="5" t="s">
        <v>27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3C491-C2D3-4EA1-8A76-1C28032EFDE7}">
  <dimension ref="A1:E18"/>
  <sheetViews>
    <sheetView topLeftCell="A13" workbookViewId="0"/>
  </sheetViews>
  <sheetFormatPr defaultRowHeight="15" x14ac:dyDescent="0.25"/>
  <cols>
    <col min="4" max="4" width="14.5703125" bestFit="1" customWidth="1"/>
  </cols>
  <sheetData>
    <row r="1" spans="1:5" ht="18" thickBot="1" x14ac:dyDescent="0.3">
      <c r="A1" s="2" t="s">
        <v>0</v>
      </c>
      <c r="B1" s="2" t="s">
        <v>39</v>
      </c>
      <c r="C1" s="2" t="s">
        <v>40</v>
      </c>
      <c r="D1" s="2" t="s">
        <v>41</v>
      </c>
      <c r="E1" s="2" t="s">
        <v>21</v>
      </c>
    </row>
    <row r="2" spans="1:5" ht="69.75" thickBot="1" x14ac:dyDescent="0.3">
      <c r="A2" s="3" t="s">
        <v>22</v>
      </c>
      <c r="B2" s="3" t="s">
        <v>58</v>
      </c>
      <c r="C2" s="3" t="s">
        <v>59</v>
      </c>
      <c r="D2" s="4">
        <v>1000.99</v>
      </c>
      <c r="E2" s="5" t="s">
        <v>27</v>
      </c>
    </row>
    <row r="3" spans="1:5" ht="69.75" thickBot="1" x14ac:dyDescent="0.3">
      <c r="A3" s="3" t="s">
        <v>22</v>
      </c>
      <c r="B3" s="3" t="s">
        <v>58</v>
      </c>
      <c r="C3" s="3" t="s">
        <v>60</v>
      </c>
      <c r="D3" s="4">
        <v>1001.66</v>
      </c>
      <c r="E3" s="5" t="s">
        <v>27</v>
      </c>
    </row>
    <row r="4" spans="1:5" ht="52.5" thickBot="1" x14ac:dyDescent="0.3">
      <c r="A4" s="3" t="s">
        <v>22</v>
      </c>
      <c r="B4" s="3" t="s">
        <v>58</v>
      </c>
      <c r="C4" s="3" t="s">
        <v>61</v>
      </c>
      <c r="D4" s="4">
        <v>991.96</v>
      </c>
      <c r="E4" s="5" t="s">
        <v>27</v>
      </c>
    </row>
    <row r="5" spans="1:5" ht="69.75" thickBot="1" x14ac:dyDescent="0.3">
      <c r="A5" s="3" t="s">
        <v>22</v>
      </c>
      <c r="B5" s="3" t="s">
        <v>58</v>
      </c>
      <c r="C5" s="3" t="s">
        <v>62</v>
      </c>
      <c r="D5" s="4">
        <v>983.8</v>
      </c>
      <c r="E5" s="5" t="s">
        <v>27</v>
      </c>
    </row>
    <row r="6" spans="1:5" ht="69.75" thickBot="1" x14ac:dyDescent="0.3">
      <c r="A6" s="3" t="s">
        <v>28</v>
      </c>
      <c r="B6" s="3" t="s">
        <v>58</v>
      </c>
      <c r="C6" s="3" t="s">
        <v>63</v>
      </c>
      <c r="D6" s="4">
        <v>5273.11</v>
      </c>
      <c r="E6" s="5" t="s">
        <v>27</v>
      </c>
    </row>
    <row r="7" spans="1:5" ht="69.75" thickBot="1" x14ac:dyDescent="0.3">
      <c r="A7" s="3" t="s">
        <v>28</v>
      </c>
      <c r="B7" s="3" t="s">
        <v>58</v>
      </c>
      <c r="C7" s="3" t="s">
        <v>59</v>
      </c>
      <c r="D7" s="4">
        <v>5352.33</v>
      </c>
      <c r="E7" s="5" t="s">
        <v>27</v>
      </c>
    </row>
    <row r="8" spans="1:5" ht="69.75" thickBot="1" x14ac:dyDescent="0.3">
      <c r="A8" s="3" t="s">
        <v>28</v>
      </c>
      <c r="B8" s="3" t="s">
        <v>58</v>
      </c>
      <c r="C8" s="3" t="s">
        <v>64</v>
      </c>
      <c r="D8" s="4">
        <v>5339</v>
      </c>
      <c r="E8" s="5" t="s">
        <v>27</v>
      </c>
    </row>
    <row r="9" spans="1:5" ht="69.75" thickBot="1" x14ac:dyDescent="0.3">
      <c r="A9" s="3" t="s">
        <v>28</v>
      </c>
      <c r="B9" s="3" t="s">
        <v>58</v>
      </c>
      <c r="C9" s="3" t="s">
        <v>65</v>
      </c>
      <c r="D9" s="4">
        <v>5355.35</v>
      </c>
      <c r="E9" s="5" t="s">
        <v>27</v>
      </c>
    </row>
    <row r="10" spans="1:5" ht="69.75" thickBot="1" x14ac:dyDescent="0.3">
      <c r="A10" s="3" t="s">
        <v>32</v>
      </c>
      <c r="B10" s="3" t="s">
        <v>58</v>
      </c>
      <c r="C10" s="3" t="s">
        <v>66</v>
      </c>
      <c r="D10" s="4">
        <v>32622.63</v>
      </c>
      <c r="E10" s="5" t="s">
        <v>27</v>
      </c>
    </row>
    <row r="11" spans="1:5" ht="69.75" thickBot="1" x14ac:dyDescent="0.3">
      <c r="A11" s="3" t="s">
        <v>32</v>
      </c>
      <c r="B11" s="3" t="s">
        <v>58</v>
      </c>
      <c r="C11" s="3" t="s">
        <v>67</v>
      </c>
      <c r="D11" s="4">
        <v>30183.72</v>
      </c>
      <c r="E11" s="5" t="s">
        <v>27</v>
      </c>
    </row>
    <row r="12" spans="1:5" ht="69.75" thickBot="1" x14ac:dyDescent="0.3">
      <c r="A12" s="3" t="s">
        <v>32</v>
      </c>
      <c r="B12" s="3" t="s">
        <v>58</v>
      </c>
      <c r="C12" s="3" t="s">
        <v>68</v>
      </c>
      <c r="D12" s="4">
        <v>27831.94</v>
      </c>
      <c r="E12" s="5" t="s">
        <v>27</v>
      </c>
    </row>
    <row r="13" spans="1:5" ht="52.5" thickBot="1" x14ac:dyDescent="0.3">
      <c r="A13" s="3" t="s">
        <v>32</v>
      </c>
      <c r="B13" s="3" t="s">
        <v>58</v>
      </c>
      <c r="C13" s="3" t="s">
        <v>69</v>
      </c>
      <c r="D13" s="4">
        <v>24836.95</v>
      </c>
      <c r="E13" s="5" t="s">
        <v>27</v>
      </c>
    </row>
    <row r="14" spans="1:5" ht="87" thickBot="1" x14ac:dyDescent="0.3">
      <c r="A14" s="3" t="s">
        <v>36</v>
      </c>
      <c r="B14" s="3" t="s">
        <v>58</v>
      </c>
      <c r="C14" s="3" t="s">
        <v>55</v>
      </c>
      <c r="D14" s="4">
        <v>1551.77</v>
      </c>
      <c r="E14" s="5" t="s">
        <v>27</v>
      </c>
    </row>
    <row r="15" spans="1:5" ht="87" thickBot="1" x14ac:dyDescent="0.3">
      <c r="A15" s="3" t="s">
        <v>36</v>
      </c>
      <c r="B15" s="3" t="s">
        <v>58</v>
      </c>
      <c r="C15" s="3" t="s">
        <v>70</v>
      </c>
      <c r="D15" s="4">
        <v>1521.51</v>
      </c>
      <c r="E15" s="5" t="s">
        <v>27</v>
      </c>
    </row>
    <row r="16" spans="1:5" ht="87" thickBot="1" x14ac:dyDescent="0.3">
      <c r="A16" s="3" t="s">
        <v>36</v>
      </c>
      <c r="B16" s="3" t="s">
        <v>58</v>
      </c>
      <c r="C16" s="3" t="s">
        <v>61</v>
      </c>
      <c r="D16" s="4">
        <v>1558.62</v>
      </c>
      <c r="E16" s="5" t="s">
        <v>27</v>
      </c>
    </row>
    <row r="17" spans="1:5" ht="87" thickBot="1" x14ac:dyDescent="0.3">
      <c r="A17" s="3" t="s">
        <v>36</v>
      </c>
      <c r="B17" s="3" t="s">
        <v>58</v>
      </c>
      <c r="C17" s="3" t="s">
        <v>26</v>
      </c>
      <c r="D17" s="4">
        <v>1507.79</v>
      </c>
      <c r="E17" s="5" t="s">
        <v>27</v>
      </c>
    </row>
    <row r="18" spans="1:5" ht="87" thickBot="1" x14ac:dyDescent="0.3">
      <c r="A18" s="3" t="s">
        <v>36</v>
      </c>
      <c r="B18" s="3" t="s">
        <v>58</v>
      </c>
      <c r="C18" s="3" t="s">
        <v>47</v>
      </c>
      <c r="D18" s="4">
        <v>10</v>
      </c>
      <c r="E18" s="5" t="s">
        <v>27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Inicial</vt:lpstr>
      <vt:lpstr>Compras</vt:lpstr>
      <vt:lpstr>Vendas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Henrique Souza Caldas</dc:creator>
  <cp:lastModifiedBy>Luiz Henrique Souza Caldas</cp:lastModifiedBy>
  <dcterms:created xsi:type="dcterms:W3CDTF">2025-02-07T20:14:18Z</dcterms:created>
  <dcterms:modified xsi:type="dcterms:W3CDTF">2025-02-10T17:11:03Z</dcterms:modified>
</cp:coreProperties>
</file>