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B9523149-9240-4575-AD90-B31B4439843A}" xr6:coauthVersionLast="47" xr6:coauthVersionMax="47" xr10:uidLastSave="{00000000-0000-0000-0000-000000000000}"/>
  <bookViews>
    <workbookView xWindow="975" yWindow="3120" windowWidth="30645" windowHeight="17760" xr2:uid="{00000000-000D-0000-FFFF-FFFF00000000}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Table!$C$6:$D$18</definedName>
    <definedName name="_xlnm.Print_Area" localSheetId="1">Table!$A$1:$AI$21</definedName>
    <definedName name="_xlnm.Print_Area" localSheetId="0">WBS!$A$1:$M$32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E22" i="1"/>
  <c r="E21" i="1"/>
  <c r="K16" i="1"/>
  <c r="E16" i="1"/>
  <c r="E15" i="1"/>
  <c r="E14" i="1"/>
  <c r="K15" i="1"/>
  <c r="K14" i="1"/>
  <c r="E31" i="1"/>
  <c r="K19" i="1"/>
  <c r="K20" i="1"/>
  <c r="K23" i="1"/>
  <c r="K24" i="1"/>
  <c r="K25" i="1"/>
  <c r="E24" i="1"/>
  <c r="E19" i="1"/>
  <c r="K10" i="1"/>
  <c r="K11" i="1"/>
  <c r="K12" i="1"/>
  <c r="K13" i="1"/>
  <c r="E23" i="1"/>
  <c r="E10" i="1"/>
  <c r="E12" i="1"/>
  <c r="E13" i="1"/>
  <c r="F7" i="1"/>
  <c r="K30" i="1"/>
  <c r="K31" i="1"/>
  <c r="K29" i="1"/>
  <c r="K27" i="1"/>
  <c r="K18" i="1"/>
  <c r="K9" i="1"/>
  <c r="K8" i="1"/>
  <c r="J28" i="1"/>
  <c r="J26" i="1"/>
  <c r="J17" i="1"/>
  <c r="J7" i="1"/>
  <c r="J2" i="1"/>
  <c r="L8" i="1" s="1"/>
  <c r="E9" i="1"/>
  <c r="E11" i="1"/>
  <c r="E30" i="1"/>
  <c r="G28" i="1"/>
  <c r="F28" i="1"/>
  <c r="G26" i="1"/>
  <c r="F26" i="1"/>
  <c r="G17" i="1"/>
  <c r="F17" i="1"/>
  <c r="G7" i="1"/>
  <c r="E29" i="1"/>
  <c r="E27" i="1"/>
  <c r="E25" i="1"/>
  <c r="E20" i="1"/>
  <c r="E18" i="1"/>
  <c r="E8" i="1"/>
  <c r="L22" i="1" l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K28" i="1"/>
  <c r="E7" i="1"/>
  <c r="K17" i="1"/>
  <c r="J6" i="1"/>
  <c r="K7" i="1"/>
  <c r="E17" i="1"/>
  <c r="L30" i="1"/>
  <c r="L28" i="1"/>
  <c r="L27" i="1"/>
  <c r="L31" i="1"/>
  <c r="L29" i="1"/>
  <c r="L25" i="1"/>
  <c r="L9" i="1"/>
  <c r="G6" i="1"/>
  <c r="E28" i="1"/>
  <c r="L26" i="1"/>
  <c r="L17" i="1"/>
  <c r="L7" i="1"/>
  <c r="L18" i="1"/>
  <c r="I6" i="1" l="1"/>
  <c r="K6" i="1"/>
  <c r="L2" i="1" s="1"/>
  <c r="E6" i="1"/>
  <c r="L6" i="1"/>
</calcChain>
</file>

<file path=xl/sharedStrings.xml><?xml version="1.0" encoding="utf-8"?>
<sst xmlns="http://schemas.openxmlformats.org/spreadsheetml/2006/main" count="135" uniqueCount="78">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</sst>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11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slantDashDot">
        <color rgb="FFFF0000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slantDashDot">
        <color rgb="FFFF0000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slantDashDot">
        <color rgb="FFFF0000"/>
      </bottom>
      <diagonal/>
    </border>
  </borders>
  <cellStyleXfs count="1">
    <xf numFmtId="0" fontId="0" fillId="0" borderId="0">
      <alignment vertical="center"/>
    </xf>
  </cellStyleXfs>
  <cellXfs count="234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0" fillId="17" borderId="30" xfId="0" applyFill="1" applyBorder="1">
      <alignment vertical="center"/>
    </xf>
    <xf numFmtId="0" fontId="0" fillId="17" borderId="65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9" fontId="1" fillId="0" borderId="64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70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6" xfId="0" applyNumberFormat="1" applyFont="1" applyBorder="1">
      <alignment vertical="center"/>
    </xf>
    <xf numFmtId="14" fontId="3" fillId="0" borderId="86" xfId="0" applyNumberFormat="1" applyFont="1" applyBorder="1" applyAlignment="1">
      <alignment horizontal="left" vertical="center"/>
    </xf>
    <xf numFmtId="49" fontId="1" fillId="0" borderId="86" xfId="0" applyNumberFormat="1" applyFont="1" applyBorder="1" applyAlignment="1">
      <alignment horizontal="right" vertical="center"/>
    </xf>
    <xf numFmtId="177" fontId="3" fillId="0" borderId="87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0" fillId="0" borderId="94" xfId="0" applyBorder="1">
      <alignment vertical="center"/>
    </xf>
    <xf numFmtId="0" fontId="0" fillId="0" borderId="95" xfId="0" applyBorder="1">
      <alignment vertical="center"/>
    </xf>
    <xf numFmtId="0" fontId="0" fillId="0" borderId="96" xfId="0" applyBorder="1">
      <alignment vertical="center"/>
    </xf>
    <xf numFmtId="0" fontId="0" fillId="21" borderId="92" xfId="0" applyFill="1" applyBorder="1">
      <alignment vertical="center"/>
    </xf>
    <xf numFmtId="0" fontId="0" fillId="21" borderId="93" xfId="0" applyFill="1" applyBorder="1">
      <alignment vertical="center"/>
    </xf>
    <xf numFmtId="49" fontId="6" fillId="0" borderId="85" xfId="0" applyNumberFormat="1" applyFont="1" applyBorder="1" applyAlignment="1">
      <alignment horizontal="center" vertical="center"/>
    </xf>
    <xf numFmtId="49" fontId="6" fillId="0" borderId="86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7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80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8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1"/>
  <sheetViews>
    <sheetView tabSelected="1" zoomScale="115" zoomScaleNormal="115" zoomScaleSheetLayoutView="75" workbookViewId="0">
      <selection activeCell="S8" sqref="S8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85"/>
      <c r="B1" s="4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3" ht="42" customHeight="1" thickBot="1" x14ac:dyDescent="0.35">
      <c r="A2" s="55"/>
      <c r="B2" s="144" t="s">
        <v>43</v>
      </c>
      <c r="C2" s="145"/>
      <c r="D2" s="145"/>
      <c r="E2" s="145"/>
      <c r="F2" s="106"/>
      <c r="G2" s="106"/>
      <c r="H2" s="106"/>
      <c r="I2" s="106" t="s">
        <v>47</v>
      </c>
      <c r="J2" s="107">
        <f ca="1">TODAY()</f>
        <v>45278</v>
      </c>
      <c r="K2" s="108" t="s">
        <v>31</v>
      </c>
      <c r="L2" s="109">
        <f>K6</f>
        <v>0</v>
      </c>
      <c r="M2" s="30"/>
    </row>
    <row r="3" spans="1:13" ht="24" customHeight="1" x14ac:dyDescent="0.3">
      <c r="A3" s="87"/>
      <c r="B3" s="156" t="s">
        <v>22</v>
      </c>
      <c r="C3" s="158" t="s">
        <v>29</v>
      </c>
      <c r="D3" s="160" t="s">
        <v>19</v>
      </c>
      <c r="E3" s="162" t="s">
        <v>6</v>
      </c>
      <c r="F3" s="163"/>
      <c r="G3" s="163"/>
      <c r="H3" s="163"/>
      <c r="I3" s="164"/>
      <c r="J3" s="175" t="s">
        <v>1</v>
      </c>
      <c r="K3" s="149" t="s">
        <v>27</v>
      </c>
      <c r="L3" s="150"/>
      <c r="M3" s="30"/>
    </row>
    <row r="4" spans="1:13" x14ac:dyDescent="0.3">
      <c r="A4" s="87"/>
      <c r="B4" s="157"/>
      <c r="C4" s="159"/>
      <c r="D4" s="161"/>
      <c r="E4" s="165"/>
      <c r="F4" s="166"/>
      <c r="G4" s="166"/>
      <c r="H4" s="166"/>
      <c r="I4" s="167"/>
      <c r="J4" s="176"/>
      <c r="K4" s="151"/>
      <c r="L4" s="152"/>
    </row>
    <row r="5" spans="1:13" ht="17.25" thickBot="1" x14ac:dyDescent="0.35">
      <c r="A5" s="87"/>
      <c r="B5" s="88" t="s">
        <v>26</v>
      </c>
      <c r="C5" s="82"/>
      <c r="D5" s="83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177"/>
      <c r="K5" s="84" t="s">
        <v>6</v>
      </c>
      <c r="L5" s="10" t="s">
        <v>9</v>
      </c>
    </row>
    <row r="6" spans="1:13" x14ac:dyDescent="0.3">
      <c r="A6" s="87"/>
      <c r="B6" s="170" t="s">
        <v>30</v>
      </c>
      <c r="C6" s="171"/>
      <c r="D6" s="16"/>
      <c r="E6" s="17" t="str">
        <f>CONCATENATE(NETWORKDAYS(F6,G6),"일")</f>
        <v>30일</v>
      </c>
      <c r="F6" s="18">
        <f>MIN(F7:F31)</f>
        <v>45250</v>
      </c>
      <c r="G6" s="18">
        <f>MAX(G7:G31)</f>
        <v>45289</v>
      </c>
      <c r="H6" s="18" t="s">
        <v>2</v>
      </c>
      <c r="I6" s="19">
        <f>SUM(K7, K17, K26, K28)</f>
        <v>0</v>
      </c>
      <c r="J6" s="64">
        <f>SUM(J7, J17, J26, J28)</f>
        <v>0.99999999999999989</v>
      </c>
      <c r="K6" s="57">
        <f>SUM(K7, K17, K26, K28)</f>
        <v>0</v>
      </c>
      <c r="L6" s="31">
        <f t="shared" ref="L6:L28" ca="1" si="0">IF(G6-$J$2&lt;=0,0,G6-$J$2)</f>
        <v>11</v>
      </c>
    </row>
    <row r="7" spans="1:13" x14ac:dyDescent="0.3">
      <c r="A7" s="87"/>
      <c r="B7" s="178" t="s">
        <v>10</v>
      </c>
      <c r="C7" s="179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5">
        <f>I7</f>
        <v>0.1</v>
      </c>
      <c r="K7" s="58">
        <f>SUM(K8:K11)</f>
        <v>0</v>
      </c>
      <c r="L7" s="32">
        <f t="shared" ca="1" si="0"/>
        <v>11</v>
      </c>
      <c r="M7" s="36"/>
    </row>
    <row r="8" spans="1:13" x14ac:dyDescent="0.3">
      <c r="A8" s="87"/>
      <c r="B8" s="180" t="s">
        <v>10</v>
      </c>
      <c r="C8" s="54" t="s">
        <v>20</v>
      </c>
      <c r="D8" s="6" t="s">
        <v>11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6"/>
      <c r="K8" s="59">
        <f>I8*J8</f>
        <v>0</v>
      </c>
      <c r="L8" s="33">
        <f t="shared" ca="1" si="0"/>
        <v>11</v>
      </c>
    </row>
    <row r="9" spans="1:13" x14ac:dyDescent="0.3">
      <c r="A9" s="87"/>
      <c r="B9" s="181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1</v>
      </c>
      <c r="J9" s="66"/>
      <c r="K9" s="59">
        <f t="shared" ref="K9:K16" si="2">I9*J9</f>
        <v>0</v>
      </c>
      <c r="L9" s="33">
        <f t="shared" ca="1" si="0"/>
        <v>0</v>
      </c>
    </row>
    <row r="10" spans="1:13" x14ac:dyDescent="0.3">
      <c r="A10" s="87"/>
      <c r="B10" s="181"/>
      <c r="C10" s="3" t="s">
        <v>35</v>
      </c>
      <c r="D10" s="6" t="s">
        <v>32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1</v>
      </c>
      <c r="J10" s="66"/>
      <c r="K10" s="59">
        <f t="shared" si="2"/>
        <v>0</v>
      </c>
      <c r="L10" s="33">
        <f t="shared" ca="1" si="0"/>
        <v>0</v>
      </c>
    </row>
    <row r="11" spans="1:13" x14ac:dyDescent="0.3">
      <c r="A11" s="87"/>
      <c r="B11" s="181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0.8</v>
      </c>
      <c r="J11" s="66"/>
      <c r="K11" s="59">
        <f t="shared" si="2"/>
        <v>0</v>
      </c>
      <c r="L11" s="33">
        <f t="shared" ca="1" si="0"/>
        <v>0</v>
      </c>
    </row>
    <row r="12" spans="1:13" x14ac:dyDescent="0.3">
      <c r="A12" s="87"/>
      <c r="B12" s="181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7"/>
      <c r="K12" s="59">
        <f t="shared" si="2"/>
        <v>0</v>
      </c>
      <c r="L12" s="33">
        <f t="shared" ca="1" si="0"/>
        <v>0</v>
      </c>
    </row>
    <row r="13" spans="1:13" x14ac:dyDescent="0.3">
      <c r="A13" s="87"/>
      <c r="B13" s="181"/>
      <c r="C13" s="94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0.7</v>
      </c>
      <c r="J13" s="68"/>
      <c r="K13" s="59">
        <f t="shared" si="2"/>
        <v>0</v>
      </c>
      <c r="L13" s="33">
        <f t="shared" ca="1" si="0"/>
        <v>0</v>
      </c>
    </row>
    <row r="14" spans="1:13" x14ac:dyDescent="0.3">
      <c r="A14" s="87"/>
      <c r="B14" s="181"/>
      <c r="C14" s="3" t="s">
        <v>48</v>
      </c>
      <c r="D14" s="90" t="s">
        <v>11</v>
      </c>
      <c r="E14" s="90" t="str">
        <f t="shared" si="1"/>
        <v>4일</v>
      </c>
      <c r="F14" s="20">
        <v>45253</v>
      </c>
      <c r="G14" s="20">
        <v>45258</v>
      </c>
      <c r="H14" s="183" t="s">
        <v>2</v>
      </c>
      <c r="I14" s="91">
        <v>0.7</v>
      </c>
      <c r="J14" s="68"/>
      <c r="K14" s="92">
        <f t="shared" si="2"/>
        <v>0</v>
      </c>
      <c r="L14" s="93">
        <f t="shared" ca="1" si="0"/>
        <v>0</v>
      </c>
    </row>
    <row r="15" spans="1:13" x14ac:dyDescent="0.3">
      <c r="A15" s="87"/>
      <c r="B15" s="181"/>
      <c r="C15" s="94" t="s">
        <v>67</v>
      </c>
      <c r="D15" s="90" t="s">
        <v>32</v>
      </c>
      <c r="E15" s="90" t="str">
        <f t="shared" si="1"/>
        <v>2일</v>
      </c>
      <c r="F15" s="20">
        <v>45257</v>
      </c>
      <c r="G15" s="20">
        <v>45258</v>
      </c>
      <c r="H15" s="184"/>
      <c r="I15" s="91">
        <v>1</v>
      </c>
      <c r="J15" s="68"/>
      <c r="K15" s="92">
        <f t="shared" si="2"/>
        <v>0</v>
      </c>
      <c r="L15" s="93">
        <f t="shared" ca="1" si="0"/>
        <v>0</v>
      </c>
    </row>
    <row r="16" spans="1:13" x14ac:dyDescent="0.3">
      <c r="A16" s="87"/>
      <c r="B16" s="182"/>
      <c r="C16" s="53" t="s">
        <v>68</v>
      </c>
      <c r="D16" s="90" t="s">
        <v>11</v>
      </c>
      <c r="E16" s="90" t="str">
        <f t="shared" si="1"/>
        <v>2일</v>
      </c>
      <c r="F16" s="20">
        <v>45257</v>
      </c>
      <c r="G16" s="20">
        <v>45258</v>
      </c>
      <c r="H16" s="185"/>
      <c r="I16" s="91">
        <v>0.9</v>
      </c>
      <c r="J16" s="68"/>
      <c r="K16" s="92">
        <f t="shared" si="2"/>
        <v>0</v>
      </c>
      <c r="L16" s="93">
        <f t="shared" ca="1" si="0"/>
        <v>0</v>
      </c>
    </row>
    <row r="17" spans="1:12" x14ac:dyDescent="0.3">
      <c r="A17" s="87"/>
      <c r="B17" s="178" t="s">
        <v>4</v>
      </c>
      <c r="C17" s="179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69">
        <f>I17</f>
        <v>0.7</v>
      </c>
      <c r="K17" s="60">
        <f>SUM(K18:K25)</f>
        <v>0</v>
      </c>
      <c r="L17" s="34">
        <f t="shared" ca="1" si="0"/>
        <v>2</v>
      </c>
    </row>
    <row r="18" spans="1:12" ht="16.5" customHeight="1" x14ac:dyDescent="0.3">
      <c r="A18" s="87"/>
      <c r="B18" s="153" t="s">
        <v>4</v>
      </c>
      <c r="C18" s="172" t="s">
        <v>74</v>
      </c>
      <c r="D18" s="52" t="s">
        <v>11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0.8</v>
      </c>
      <c r="J18" s="66"/>
      <c r="K18" s="59">
        <f>I18*J18</f>
        <v>0</v>
      </c>
      <c r="L18" s="33">
        <f t="shared" ca="1" si="0"/>
        <v>0</v>
      </c>
    </row>
    <row r="19" spans="1:12" x14ac:dyDescent="0.3">
      <c r="A19" s="87"/>
      <c r="B19" s="154"/>
      <c r="C19" s="173"/>
      <c r="D19" s="52" t="s">
        <v>11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1</v>
      </c>
      <c r="J19" s="66"/>
      <c r="K19" s="59">
        <f t="shared" ref="K19:K25" si="3">I19*J19</f>
        <v>0</v>
      </c>
      <c r="L19" s="33">
        <f t="shared" ca="1" si="0"/>
        <v>0</v>
      </c>
    </row>
    <row r="20" spans="1:12" x14ac:dyDescent="0.3">
      <c r="A20" s="87"/>
      <c r="B20" s="154"/>
      <c r="C20" s="173"/>
      <c r="D20" s="49" t="s">
        <v>11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66"/>
      <c r="K20" s="59">
        <f t="shared" si="3"/>
        <v>0</v>
      </c>
      <c r="L20" s="33">
        <f t="shared" ca="1" si="0"/>
        <v>0</v>
      </c>
    </row>
    <row r="21" spans="1:12" x14ac:dyDescent="0.3">
      <c r="A21" s="87"/>
      <c r="B21" s="154"/>
      <c r="C21" s="174"/>
      <c r="D21" s="49" t="s">
        <v>11</v>
      </c>
      <c r="E21" s="5" t="str">
        <f t="shared" si="1"/>
        <v>13일</v>
      </c>
      <c r="F21" s="1">
        <v>45259</v>
      </c>
      <c r="G21" s="1">
        <v>45275</v>
      </c>
      <c r="H21" s="20" t="s">
        <v>38</v>
      </c>
      <c r="I21" s="11">
        <v>0.8</v>
      </c>
      <c r="J21" s="66"/>
      <c r="K21" s="59">
        <f t="shared" si="3"/>
        <v>0</v>
      </c>
      <c r="L21" s="33">
        <f t="shared" ca="1" si="0"/>
        <v>0</v>
      </c>
    </row>
    <row r="22" spans="1:12" ht="24" x14ac:dyDescent="0.3">
      <c r="A22" s="87"/>
      <c r="B22" s="154"/>
      <c r="C22" s="128" t="s">
        <v>75</v>
      </c>
      <c r="D22" s="49" t="s">
        <v>11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66"/>
      <c r="K22" s="59">
        <f t="shared" si="3"/>
        <v>0</v>
      </c>
      <c r="L22" s="33">
        <f t="shared" ca="1" si="0"/>
        <v>0</v>
      </c>
    </row>
    <row r="23" spans="1:12" x14ac:dyDescent="0.3">
      <c r="A23" s="87"/>
      <c r="B23" s="154"/>
      <c r="C23" s="168" t="s">
        <v>46</v>
      </c>
      <c r="D23" s="49" t="s">
        <v>11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0.4</v>
      </c>
      <c r="J23" s="66"/>
      <c r="K23" s="59">
        <f t="shared" si="3"/>
        <v>0</v>
      </c>
      <c r="L23" s="33">
        <f t="shared" ca="1" si="0"/>
        <v>2</v>
      </c>
    </row>
    <row r="24" spans="1:12" x14ac:dyDescent="0.3">
      <c r="A24" s="87"/>
      <c r="B24" s="154"/>
      <c r="C24" s="169"/>
      <c r="D24" s="6" t="s">
        <v>11</v>
      </c>
      <c r="E24" s="5" t="str">
        <f t="shared" si="1"/>
        <v>16일</v>
      </c>
      <c r="F24" s="1">
        <v>45259</v>
      </c>
      <c r="G24" s="1">
        <v>45280</v>
      </c>
      <c r="H24" s="20" t="s">
        <v>38</v>
      </c>
      <c r="I24" s="11">
        <v>0.4</v>
      </c>
      <c r="J24" s="66"/>
      <c r="K24" s="59">
        <f t="shared" si="3"/>
        <v>0</v>
      </c>
      <c r="L24" s="33">
        <f t="shared" ca="1" si="0"/>
        <v>2</v>
      </c>
    </row>
    <row r="25" spans="1:12" x14ac:dyDescent="0.3">
      <c r="A25" s="87"/>
      <c r="B25" s="155"/>
      <c r="C25" s="53" t="s">
        <v>77</v>
      </c>
      <c r="D25" s="6" t="s">
        <v>11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0.2</v>
      </c>
      <c r="J25" s="66"/>
      <c r="K25" s="59">
        <f t="shared" si="3"/>
        <v>0</v>
      </c>
      <c r="L25" s="33">
        <f t="shared" ca="1" si="0"/>
        <v>2</v>
      </c>
    </row>
    <row r="26" spans="1:12" x14ac:dyDescent="0.3">
      <c r="A26" s="87"/>
      <c r="B26" s="89" t="s">
        <v>0</v>
      </c>
      <c r="C26" s="38" t="s">
        <v>16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69">
        <f>I26</f>
        <v>0.1</v>
      </c>
      <c r="K26" s="60">
        <f>SUM(K27:K27)</f>
        <v>0</v>
      </c>
      <c r="L26" s="34">
        <f t="shared" ca="1" si="0"/>
        <v>4</v>
      </c>
    </row>
    <row r="27" spans="1:12" ht="16.5" customHeight="1" x14ac:dyDescent="0.3">
      <c r="A27" s="87"/>
      <c r="B27" s="39" t="s">
        <v>44</v>
      </c>
      <c r="C27" s="50" t="s">
        <v>76</v>
      </c>
      <c r="D27" s="6" t="s">
        <v>6</v>
      </c>
      <c r="E27" s="6" t="str">
        <f t="shared" si="1"/>
        <v>5일</v>
      </c>
      <c r="F27" s="1">
        <v>45278</v>
      </c>
      <c r="G27" s="1">
        <v>45282</v>
      </c>
      <c r="H27" s="1" t="s">
        <v>10</v>
      </c>
      <c r="I27" s="12">
        <v>0</v>
      </c>
      <c r="J27" s="70"/>
      <c r="K27" s="61">
        <f t="shared" ref="K27" si="4">I27*J27</f>
        <v>0</v>
      </c>
      <c r="L27" s="35">
        <f t="shared" ca="1" si="0"/>
        <v>4</v>
      </c>
    </row>
    <row r="28" spans="1:12" x14ac:dyDescent="0.3">
      <c r="A28" s="87"/>
      <c r="B28" s="89" t="s">
        <v>25</v>
      </c>
      <c r="C28" s="38" t="s">
        <v>25</v>
      </c>
      <c r="D28" s="24"/>
      <c r="E28" s="21" t="str">
        <f>CONCATENATE(NETWORKDAYS(F28,G28),"일")</f>
        <v>5일</v>
      </c>
      <c r="F28" s="22">
        <f>MIN(F29:F31)</f>
        <v>45285</v>
      </c>
      <c r="G28" s="22">
        <f>MAX(G29:G31)</f>
        <v>45289</v>
      </c>
      <c r="H28" s="22"/>
      <c r="I28" s="23">
        <v>0.1</v>
      </c>
      <c r="J28" s="69">
        <f>I28</f>
        <v>0.1</v>
      </c>
      <c r="K28" s="60">
        <f>SUM(K29:K31)</f>
        <v>0</v>
      </c>
      <c r="L28" s="34">
        <f t="shared" ca="1" si="0"/>
        <v>11</v>
      </c>
    </row>
    <row r="29" spans="1:12" x14ac:dyDescent="0.3">
      <c r="A29" s="87"/>
      <c r="B29" s="146" t="s">
        <v>25</v>
      </c>
      <c r="C29" s="50" t="s">
        <v>28</v>
      </c>
      <c r="D29" s="26" t="s">
        <v>6</v>
      </c>
      <c r="E29" s="26" t="str">
        <f>CONCATENATE(NETWORKDAYS(F30,G30),"일")</f>
        <v>5일</v>
      </c>
      <c r="F29" s="56">
        <v>45285</v>
      </c>
      <c r="G29" s="56">
        <v>45289</v>
      </c>
      <c r="H29" s="56" t="s">
        <v>10</v>
      </c>
      <c r="I29" s="29">
        <v>0</v>
      </c>
      <c r="J29" s="71"/>
      <c r="K29" s="62">
        <f>I29*J29</f>
        <v>0</v>
      </c>
      <c r="L29" s="37">
        <f ca="1">IF(G30-$J$2&lt;=0,0,G30-$J$2)</f>
        <v>11</v>
      </c>
    </row>
    <row r="30" spans="1:12" x14ac:dyDescent="0.3">
      <c r="A30" s="87"/>
      <c r="B30" s="147"/>
      <c r="C30" s="51" t="s">
        <v>23</v>
      </c>
      <c r="D30" s="6" t="s">
        <v>6</v>
      </c>
      <c r="E30" s="6" t="str">
        <f>CONCATENATE(NETWORKDAYS(F31,G31),"일")</f>
        <v>1일</v>
      </c>
      <c r="F30" s="1">
        <v>45285</v>
      </c>
      <c r="G30" s="1">
        <v>45289</v>
      </c>
      <c r="H30" s="4" t="s">
        <v>10</v>
      </c>
      <c r="I30" s="12">
        <v>0</v>
      </c>
      <c r="J30" s="72"/>
      <c r="K30" s="63">
        <f t="shared" ref="K30:K31" si="5">I30*J30</f>
        <v>0</v>
      </c>
      <c r="L30" s="33">
        <f ca="1">IF(G31-$J$2&lt;=0,0,G31-$J$2)</f>
        <v>11</v>
      </c>
    </row>
    <row r="31" spans="1:12" ht="17.25" thickBot="1" x14ac:dyDescent="0.35">
      <c r="A31" s="55"/>
      <c r="B31" s="148"/>
      <c r="C31" s="73" t="s">
        <v>7</v>
      </c>
      <c r="D31" s="74" t="s">
        <v>6</v>
      </c>
      <c r="E31" s="75" t="str">
        <f>CONCATENATE(NETWORKDAYS(F31,G31),"일")</f>
        <v>1일</v>
      </c>
      <c r="F31" s="76">
        <v>45289</v>
      </c>
      <c r="G31" s="76">
        <v>45289</v>
      </c>
      <c r="H31" s="77" t="s">
        <v>10</v>
      </c>
      <c r="I31" s="78">
        <v>0</v>
      </c>
      <c r="J31" s="79"/>
      <c r="K31" s="80">
        <f t="shared" si="5"/>
        <v>0</v>
      </c>
      <c r="L31" s="81">
        <f ca="1">IF(G31-$J$2&lt;=0,0,G31-$J$2)</f>
        <v>11</v>
      </c>
    </row>
  </sheetData>
  <mergeCells count="16">
    <mergeCell ref="B2:E2"/>
    <mergeCell ref="B29:B31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1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1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1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1" xr:uid="{A15ED28A-F900-44C7-B573-44B919FDAFCD}">
      <formula1>"공통, 김민수, 이찬녕, 이형석, 임유하, 전혁선"</formula1>
    </dataValidation>
    <dataValidation type="list" allowBlank="1" showInputMessage="1" showErrorMessage="1" sqref="D6:D31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19"/>
  <sheetViews>
    <sheetView zoomScale="130" zoomScaleNormal="130" zoomScaleSheetLayoutView="100" workbookViewId="0">
      <selection activeCell="AL13" sqref="AL13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210" t="s">
        <v>13</v>
      </c>
      <c r="C3" s="212" t="s">
        <v>3</v>
      </c>
      <c r="D3" s="212"/>
      <c r="E3" s="190" t="s">
        <v>8</v>
      </c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</row>
    <row r="4" spans="2:34" x14ac:dyDescent="0.3">
      <c r="B4" s="211"/>
      <c r="C4" s="213"/>
      <c r="D4" s="214"/>
      <c r="E4" s="193" t="s">
        <v>34</v>
      </c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5"/>
    </row>
    <row r="5" spans="2:34" ht="17.25" thickBot="1" x14ac:dyDescent="0.35">
      <c r="B5" s="220" t="s">
        <v>33</v>
      </c>
      <c r="C5" s="221"/>
      <c r="D5" s="222"/>
      <c r="E5" s="199">
        <v>1</v>
      </c>
      <c r="F5" s="200"/>
      <c r="G5" s="200"/>
      <c r="H5" s="200"/>
      <c r="I5" s="201"/>
      <c r="J5" s="202">
        <v>2</v>
      </c>
      <c r="K5" s="194"/>
      <c r="L5" s="194"/>
      <c r="M5" s="194"/>
      <c r="N5" s="195"/>
      <c r="O5" s="203">
        <v>3</v>
      </c>
      <c r="P5" s="194"/>
      <c r="Q5" s="194"/>
      <c r="R5" s="194"/>
      <c r="S5" s="195"/>
      <c r="T5" s="196">
        <v>4</v>
      </c>
      <c r="U5" s="197"/>
      <c r="V5" s="197"/>
      <c r="W5" s="197"/>
      <c r="X5" s="198"/>
      <c r="Y5" s="196">
        <v>5</v>
      </c>
      <c r="Z5" s="197"/>
      <c r="AA5" s="197"/>
      <c r="AB5" s="197"/>
      <c r="AC5" s="198"/>
      <c r="AD5" s="204">
        <v>6</v>
      </c>
      <c r="AE5" s="200"/>
      <c r="AF5" s="200"/>
      <c r="AG5" s="200"/>
      <c r="AH5" s="201"/>
    </row>
    <row r="6" spans="2:34" x14ac:dyDescent="0.3">
      <c r="B6" s="42" t="s">
        <v>20</v>
      </c>
      <c r="C6" s="188" t="s">
        <v>5</v>
      </c>
      <c r="D6" s="189"/>
      <c r="E6" s="47"/>
      <c r="F6" s="47"/>
      <c r="G6" s="47"/>
      <c r="H6" s="47"/>
      <c r="I6" s="48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129"/>
      <c r="Y6" s="134"/>
      <c r="Z6" s="135"/>
      <c r="AA6" s="135"/>
      <c r="AB6" s="135"/>
      <c r="AC6" s="136"/>
      <c r="AD6" s="40"/>
      <c r="AE6" s="27"/>
      <c r="AF6" s="27"/>
      <c r="AG6" s="27"/>
      <c r="AH6" s="27"/>
    </row>
    <row r="7" spans="2:34" x14ac:dyDescent="0.3">
      <c r="B7" s="43" t="s">
        <v>21</v>
      </c>
      <c r="C7" s="188" t="s">
        <v>10</v>
      </c>
      <c r="D7" s="189"/>
      <c r="E7" s="110"/>
      <c r="F7" s="110"/>
      <c r="G7" s="110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129"/>
      <c r="Y7" s="137"/>
      <c r="Z7" s="27"/>
      <c r="AA7" s="27"/>
      <c r="AB7" s="27"/>
      <c r="AC7" s="138"/>
      <c r="AD7" s="40"/>
      <c r="AE7" s="27"/>
      <c r="AF7" s="27"/>
      <c r="AG7" s="27"/>
      <c r="AH7" s="27"/>
    </row>
    <row r="8" spans="2:34" x14ac:dyDescent="0.3">
      <c r="B8" s="44" t="s">
        <v>35</v>
      </c>
      <c r="C8" s="188" t="s">
        <v>10</v>
      </c>
      <c r="D8" s="189"/>
      <c r="E8" s="27"/>
      <c r="F8" s="27"/>
      <c r="G8" s="110"/>
      <c r="H8" s="110"/>
      <c r="I8" s="111"/>
      <c r="J8" s="112"/>
      <c r="K8" s="110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129"/>
      <c r="Y8" s="137"/>
      <c r="Z8" s="27"/>
      <c r="AA8" s="27"/>
      <c r="AB8" s="27"/>
      <c r="AC8" s="138"/>
      <c r="AD8" s="40"/>
      <c r="AE8" s="27"/>
      <c r="AF8" s="27"/>
      <c r="AG8" s="27"/>
      <c r="AH8" s="27"/>
    </row>
    <row r="9" spans="2:34" x14ac:dyDescent="0.3">
      <c r="B9" s="46" t="s">
        <v>39</v>
      </c>
      <c r="C9" s="188" t="s">
        <v>10</v>
      </c>
      <c r="D9" s="189"/>
      <c r="E9" s="27"/>
      <c r="F9" s="27"/>
      <c r="G9" s="110"/>
      <c r="H9" s="110"/>
      <c r="I9" s="111"/>
      <c r="J9" s="112"/>
      <c r="K9" s="110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129"/>
      <c r="Y9" s="137"/>
      <c r="Z9" s="27"/>
      <c r="AA9" s="27"/>
      <c r="AB9" s="27"/>
      <c r="AC9" s="138"/>
      <c r="AD9" s="40"/>
      <c r="AE9" s="27"/>
      <c r="AF9" s="27"/>
      <c r="AG9" s="27"/>
      <c r="AH9" s="27"/>
    </row>
    <row r="10" spans="2:34" x14ac:dyDescent="0.3">
      <c r="B10" s="205" t="s">
        <v>69</v>
      </c>
      <c r="C10" s="215" t="s">
        <v>37</v>
      </c>
      <c r="D10" s="216"/>
      <c r="E10" s="27"/>
      <c r="F10" s="27"/>
      <c r="G10" s="27"/>
      <c r="H10" s="125"/>
      <c r="I10" s="126"/>
      <c r="J10" s="127"/>
      <c r="K10" s="125"/>
      <c r="L10" s="125"/>
      <c r="M10" s="125"/>
      <c r="N10" s="126"/>
      <c r="O10" s="125"/>
      <c r="P10" s="125"/>
      <c r="Q10" s="125"/>
      <c r="R10" s="125"/>
      <c r="S10" s="126"/>
      <c r="T10" s="127"/>
      <c r="U10" s="125"/>
      <c r="V10" s="125"/>
      <c r="W10" s="125"/>
      <c r="X10" s="130"/>
      <c r="Y10" s="137"/>
      <c r="Z10" s="27"/>
      <c r="AA10" s="27"/>
      <c r="AB10" s="27"/>
      <c r="AC10" s="138"/>
      <c r="AD10" s="40"/>
      <c r="AE10" s="27"/>
      <c r="AF10" s="27"/>
      <c r="AG10" s="27"/>
      <c r="AH10" s="27"/>
    </row>
    <row r="11" spans="2:34" x14ac:dyDescent="0.3">
      <c r="B11" s="206"/>
      <c r="C11" s="199" t="s">
        <v>12</v>
      </c>
      <c r="D11" s="217"/>
      <c r="E11" s="27"/>
      <c r="F11" s="27"/>
      <c r="G11" s="27"/>
      <c r="H11" s="122"/>
      <c r="I11" s="123"/>
      <c r="J11" s="124"/>
      <c r="K11" s="122"/>
      <c r="L11" s="122"/>
      <c r="M11" s="122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129"/>
      <c r="Y11" s="137"/>
      <c r="Z11" s="27"/>
      <c r="AA11" s="27"/>
      <c r="AB11" s="27"/>
      <c r="AC11" s="138"/>
      <c r="AD11" s="40"/>
      <c r="AE11" s="27"/>
      <c r="AF11" s="27"/>
      <c r="AG11" s="27"/>
      <c r="AH11" s="27"/>
    </row>
    <row r="12" spans="2:34" x14ac:dyDescent="0.3">
      <c r="B12" s="206"/>
      <c r="C12" s="218" t="s">
        <v>5</v>
      </c>
      <c r="D12" s="219"/>
      <c r="E12" s="27"/>
      <c r="F12" s="27"/>
      <c r="G12" s="27"/>
      <c r="H12" s="119"/>
      <c r="I12" s="120"/>
      <c r="J12" s="121"/>
      <c r="K12" s="119"/>
      <c r="L12" s="119"/>
      <c r="M12" s="119"/>
      <c r="N12" s="120"/>
      <c r="O12" s="121"/>
      <c r="P12" s="119"/>
      <c r="Q12" s="119"/>
      <c r="R12" s="119"/>
      <c r="S12" s="120"/>
      <c r="T12" s="121"/>
      <c r="U12" s="119"/>
      <c r="V12" s="119"/>
      <c r="W12" s="119"/>
      <c r="X12" s="131"/>
      <c r="Y12" s="137"/>
      <c r="Z12" s="27"/>
      <c r="AA12" s="27"/>
      <c r="AB12" s="27"/>
      <c r="AC12" s="138"/>
      <c r="AD12" s="40"/>
      <c r="AE12" s="27"/>
      <c r="AF12" s="27"/>
      <c r="AG12" s="27"/>
      <c r="AH12" s="27"/>
    </row>
    <row r="13" spans="2:34" x14ac:dyDescent="0.3">
      <c r="B13" s="206"/>
      <c r="C13" s="208" t="s">
        <v>2</v>
      </c>
      <c r="D13" s="209"/>
      <c r="E13" s="27"/>
      <c r="F13" s="27"/>
      <c r="G13" s="27"/>
      <c r="H13" s="113"/>
      <c r="I13" s="114"/>
      <c r="J13" s="115"/>
      <c r="K13" s="113"/>
      <c r="L13" s="113"/>
      <c r="M13" s="113"/>
      <c r="N13" s="114"/>
      <c r="O13" s="115"/>
      <c r="P13" s="113"/>
      <c r="Q13" s="113"/>
      <c r="R13" s="113"/>
      <c r="S13" s="114"/>
      <c r="T13" s="40"/>
      <c r="U13" s="27"/>
      <c r="V13" s="27"/>
      <c r="W13" s="27"/>
      <c r="X13" s="129"/>
      <c r="Y13" s="137"/>
      <c r="Z13" s="27"/>
      <c r="AA13" s="27"/>
      <c r="AB13" s="27"/>
      <c r="AC13" s="138"/>
      <c r="AD13" s="40"/>
      <c r="AE13" s="27"/>
      <c r="AF13" s="27"/>
      <c r="AG13" s="27"/>
      <c r="AH13" s="27"/>
    </row>
    <row r="14" spans="2:34" x14ac:dyDescent="0.3">
      <c r="B14" s="207"/>
      <c r="C14" s="208" t="s">
        <v>38</v>
      </c>
      <c r="D14" s="209"/>
      <c r="E14" s="27"/>
      <c r="G14" s="27"/>
      <c r="H14" s="116"/>
      <c r="I14" s="117"/>
      <c r="J14" s="118"/>
      <c r="K14" s="116"/>
      <c r="L14" s="116"/>
      <c r="M14" s="116"/>
      <c r="N14" s="117"/>
      <c r="O14" s="118"/>
      <c r="P14" s="116"/>
      <c r="Q14" s="116"/>
      <c r="R14" s="27"/>
      <c r="S14" s="41"/>
      <c r="T14" s="40"/>
      <c r="U14" s="27"/>
      <c r="V14" s="27"/>
      <c r="W14" s="27"/>
      <c r="X14" s="129"/>
      <c r="Y14" s="137"/>
      <c r="Z14" s="27"/>
      <c r="AA14" s="27"/>
      <c r="AB14" s="27"/>
      <c r="AC14" s="138"/>
      <c r="AD14" s="40"/>
      <c r="AE14" s="27"/>
      <c r="AF14" s="27"/>
      <c r="AG14" s="27"/>
      <c r="AH14" s="27"/>
    </row>
    <row r="15" spans="2:34" x14ac:dyDescent="0.3">
      <c r="B15" s="223" t="s">
        <v>36</v>
      </c>
      <c r="C15" s="225" t="s">
        <v>2</v>
      </c>
      <c r="D15" s="226"/>
      <c r="E15" s="27"/>
      <c r="F15" s="27"/>
      <c r="G15" s="27"/>
      <c r="H15" s="27"/>
      <c r="I15" s="41"/>
      <c r="J15" s="40"/>
      <c r="K15" s="27"/>
      <c r="L15" s="27"/>
      <c r="M15" s="27"/>
      <c r="N15" s="41"/>
      <c r="O15" s="27"/>
      <c r="P15" s="27"/>
      <c r="Q15" s="27"/>
      <c r="R15" s="27"/>
      <c r="S15" s="41"/>
      <c r="T15" s="115"/>
      <c r="U15" s="113"/>
      <c r="V15" s="113"/>
      <c r="W15" s="113"/>
      <c r="X15" s="132"/>
      <c r="Y15" s="137"/>
      <c r="Z15" s="27"/>
      <c r="AA15" s="27"/>
      <c r="AB15" s="27"/>
      <c r="AC15" s="138"/>
      <c r="AD15" s="40"/>
      <c r="AE15" s="27"/>
      <c r="AF15" s="27"/>
      <c r="AG15" s="27"/>
      <c r="AH15" s="27"/>
    </row>
    <row r="16" spans="2:34" x14ac:dyDescent="0.3">
      <c r="B16" s="224"/>
      <c r="C16" s="186" t="s">
        <v>38</v>
      </c>
      <c r="D16" s="187"/>
      <c r="E16" s="27"/>
      <c r="F16" s="27"/>
      <c r="G16" s="27"/>
      <c r="H16" s="27"/>
      <c r="I16" s="41"/>
      <c r="J16" s="40"/>
      <c r="K16" s="27"/>
      <c r="L16" s="27"/>
      <c r="M16" s="27"/>
      <c r="N16" s="41"/>
      <c r="O16" s="27"/>
      <c r="P16" s="27"/>
      <c r="Q16" s="27"/>
      <c r="R16" s="116"/>
      <c r="S16" s="117"/>
      <c r="T16" s="118"/>
      <c r="U16" s="116"/>
      <c r="V16" s="116"/>
      <c r="W16" s="116"/>
      <c r="X16" s="133"/>
      <c r="Y16" s="137"/>
      <c r="Z16" s="27"/>
      <c r="AA16" s="27"/>
      <c r="AB16" s="27"/>
      <c r="AC16" s="138"/>
      <c r="AD16" s="40"/>
      <c r="AE16" s="27"/>
      <c r="AF16" s="27"/>
      <c r="AG16" s="27"/>
      <c r="AH16" s="27"/>
    </row>
    <row r="17" spans="2:34" x14ac:dyDescent="0.3">
      <c r="B17" s="43" t="s">
        <v>24</v>
      </c>
      <c r="C17" s="188" t="s">
        <v>10</v>
      </c>
      <c r="D17" s="189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129"/>
      <c r="Y17" s="142"/>
      <c r="Z17" s="110"/>
      <c r="AA17" s="110"/>
      <c r="AB17" s="110"/>
      <c r="AC17" s="143"/>
      <c r="AD17" s="40"/>
      <c r="AE17" s="27"/>
      <c r="AF17" s="27"/>
      <c r="AG17" s="27"/>
      <c r="AH17" s="27"/>
    </row>
    <row r="18" spans="2:34" ht="17.25" thickBot="1" x14ac:dyDescent="0.35">
      <c r="B18" s="44" t="s">
        <v>40</v>
      </c>
      <c r="C18" s="186" t="s">
        <v>10</v>
      </c>
      <c r="D18" s="187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129"/>
      <c r="Y18" s="139"/>
      <c r="Z18" s="140"/>
      <c r="AA18" s="140"/>
      <c r="AB18" s="140"/>
      <c r="AC18" s="141"/>
      <c r="AD18" s="112"/>
      <c r="AE18" s="110"/>
      <c r="AF18" s="110"/>
      <c r="AG18" s="110"/>
      <c r="AH18" s="110"/>
    </row>
    <row r="19" spans="2:34" x14ac:dyDescent="0.3">
      <c r="C19" s="28"/>
      <c r="D19" s="28"/>
    </row>
  </sheetData>
  <mergeCells count="26">
    <mergeCell ref="B10:B14"/>
    <mergeCell ref="C13:D13"/>
    <mergeCell ref="C14:D14"/>
    <mergeCell ref="C18:D18"/>
    <mergeCell ref="B3:B4"/>
    <mergeCell ref="C3:D4"/>
    <mergeCell ref="C6:D6"/>
    <mergeCell ref="C7:D7"/>
    <mergeCell ref="C17:D17"/>
    <mergeCell ref="C10:D10"/>
    <mergeCell ref="C11:D11"/>
    <mergeCell ref="C12:D12"/>
    <mergeCell ref="B5:D5"/>
    <mergeCell ref="C8:D8"/>
    <mergeCell ref="B15:B16"/>
    <mergeCell ref="C15:D15"/>
    <mergeCell ref="C16:D16"/>
    <mergeCell ref="C9:D9"/>
    <mergeCell ref="E3:AH3"/>
    <mergeCell ref="E4:AH4"/>
    <mergeCell ref="T5:X5"/>
    <mergeCell ref="Y5:AC5"/>
    <mergeCell ref="E5:I5"/>
    <mergeCell ref="J5:N5"/>
    <mergeCell ref="O5:S5"/>
    <mergeCell ref="AD5:AH5"/>
  </mergeCells>
  <phoneticPr fontId="7" type="noConversion"/>
  <conditionalFormatting sqref="C6:D12 C13:C14 C15:D18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disablePrompts="1" count="2">
    <dataValidation type="list" operator="equal" allowBlank="1" showInputMessage="1" showErrorMessage="1" sqref="C19:D19" xr:uid="{00000000-0002-0000-0100-000000000000}">
      <formula1>$V$6:$V$16</formula1>
    </dataValidation>
    <dataValidation type="list" operator="equal" allowBlank="1" showInputMessage="1" showErrorMessage="1" sqref="D6:D7 C6:C18 D17:D18 D10:D12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zoomScaleNormal="100" workbookViewId="0">
      <selection activeCell="E24" sqref="E24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99" t="s">
        <v>49</v>
      </c>
      <c r="C3" s="98" t="s">
        <v>50</v>
      </c>
      <c r="D3" s="99" t="s">
        <v>51</v>
      </c>
    </row>
    <row r="4" spans="2:4" x14ac:dyDescent="0.3">
      <c r="B4" s="227" t="s">
        <v>52</v>
      </c>
      <c r="C4" s="102" t="s">
        <v>63</v>
      </c>
      <c r="D4" s="96" t="s">
        <v>58</v>
      </c>
    </row>
    <row r="5" spans="2:4" x14ac:dyDescent="0.3">
      <c r="B5" s="227"/>
      <c r="C5" s="102" t="s">
        <v>53</v>
      </c>
      <c r="D5" s="104" t="s">
        <v>55</v>
      </c>
    </row>
    <row r="6" spans="2:4" x14ac:dyDescent="0.3">
      <c r="B6" s="228"/>
      <c r="C6" s="103" t="s">
        <v>56</v>
      </c>
      <c r="D6" s="95" t="s">
        <v>57</v>
      </c>
    </row>
    <row r="7" spans="2:4" x14ac:dyDescent="0.3">
      <c r="B7" s="229" t="s">
        <v>54</v>
      </c>
      <c r="C7" s="100" t="s">
        <v>62</v>
      </c>
      <c r="D7" s="105" t="s">
        <v>64</v>
      </c>
    </row>
    <row r="8" spans="2:4" x14ac:dyDescent="0.3">
      <c r="B8" s="230"/>
      <c r="C8" s="101" t="s">
        <v>59</v>
      </c>
      <c r="D8" s="104" t="s">
        <v>73</v>
      </c>
    </row>
    <row r="9" spans="2:4" x14ac:dyDescent="0.3">
      <c r="B9" s="230"/>
      <c r="C9" s="101" t="s">
        <v>66</v>
      </c>
      <c r="D9" s="104" t="s">
        <v>71</v>
      </c>
    </row>
    <row r="10" spans="2:4" x14ac:dyDescent="0.3">
      <c r="B10" s="230"/>
      <c r="C10" s="232" t="s">
        <v>60</v>
      </c>
      <c r="D10" s="104" t="s">
        <v>65</v>
      </c>
    </row>
    <row r="11" spans="2:4" x14ac:dyDescent="0.3">
      <c r="B11" s="230"/>
      <c r="C11" s="233"/>
      <c r="D11" s="104" t="s">
        <v>72</v>
      </c>
    </row>
    <row r="12" spans="2:4" x14ac:dyDescent="0.3">
      <c r="B12" s="231"/>
      <c r="C12" s="97" t="s">
        <v>61</v>
      </c>
      <c r="D12" s="95" t="s">
        <v>70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423-7150-45C7-9442-999712603200}">
  <dimension ref="A1"/>
  <sheetViews>
    <sheetView workbookViewId="0">
      <selection activeCell="F31" sqref="F31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WBS</vt:lpstr>
      <vt:lpstr>Table</vt:lpstr>
      <vt:lpstr>기능 정의서</vt:lpstr>
      <vt:lpstr>테이블 정의서</vt:lpstr>
      <vt:lpstr>Table!Print_Area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2023-11-23T06:46:54Z</cp:lastPrinted>
  <dcterms:created xsi:type="dcterms:W3CDTF">2015-11-09T07:39:26Z</dcterms:created>
  <dcterms:modified xsi:type="dcterms:W3CDTF">2023-12-18T01:46:44Z</dcterms:modified>
  <cp:version>1200.0100.01</cp:version>
</cp:coreProperties>
</file>