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is.hreis\Desktop\Transfer Learning\Programação Linear\"/>
    </mc:Choice>
  </mc:AlternateContent>
  <xr:revisionPtr revIDLastSave="0" documentId="13_ncr:1_{A0F988B7-C20F-4EB9-8DA7-CF5540760524}" xr6:coauthVersionLast="47" xr6:coauthVersionMax="47" xr10:uidLastSave="{00000000-0000-0000-0000-000000000000}"/>
  <bookViews>
    <workbookView xWindow="-120" yWindow="-120" windowWidth="20730" windowHeight="11160" activeTab="1" xr2:uid="{6F7E2320-D529-457E-9DA8-3E93868C3595}"/>
  </bookViews>
  <sheets>
    <sheet name="Planilha1" sheetId="1" r:id="rId1"/>
    <sheet name="Planilh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2" l="1"/>
  <c r="G4" i="2"/>
  <c r="G2" i="2"/>
  <c r="H2" i="2" s="1"/>
  <c r="I2" i="2" s="1"/>
  <c r="G11" i="2"/>
  <c r="G10" i="2"/>
  <c r="G9" i="2"/>
  <c r="G8" i="2"/>
  <c r="G7" i="2"/>
  <c r="G6" i="2"/>
  <c r="G3" i="2"/>
  <c r="J2" i="2" l="1"/>
  <c r="H3" i="2"/>
  <c r="I3" i="2" s="1"/>
  <c r="H5" i="2"/>
  <c r="I5" i="2" s="1"/>
  <c r="H6" i="2"/>
  <c r="I6" i="2" s="1"/>
  <c r="H8" i="2"/>
  <c r="H9" i="2"/>
  <c r="H10" i="2"/>
  <c r="I10" i="2" s="1"/>
  <c r="H11" i="2"/>
  <c r="I11" i="2" s="1"/>
  <c r="H4" i="2"/>
  <c r="H7" i="2"/>
  <c r="I7" i="2" s="1"/>
  <c r="I4" i="2" l="1"/>
  <c r="J4" i="2"/>
  <c r="J11" i="2"/>
  <c r="J10" i="2"/>
  <c r="I8" i="2"/>
  <c r="J8" i="2"/>
  <c r="I9" i="2"/>
  <c r="J9" i="2"/>
  <c r="J3" i="2"/>
  <c r="J6" i="2"/>
  <c r="J5" i="2"/>
  <c r="J7" i="2"/>
  <c r="H15" i="2"/>
  <c r="I15" i="2" l="1"/>
  <c r="L11" i="2"/>
  <c r="J15" i="2" l="1"/>
</calcChain>
</file>

<file path=xl/sharedStrings.xml><?xml version="1.0" encoding="utf-8"?>
<sst xmlns="http://schemas.openxmlformats.org/spreadsheetml/2006/main" count="19" uniqueCount="14">
  <si>
    <t>Cliente</t>
  </si>
  <si>
    <t>VLRIMV</t>
  </si>
  <si>
    <t>Margem</t>
  </si>
  <si>
    <t>Prob_inad</t>
  </si>
  <si>
    <t>Risco_min_compra</t>
  </si>
  <si>
    <t>Risco</t>
  </si>
  <si>
    <t>Compra</t>
  </si>
  <si>
    <t>VLRFNC</t>
  </si>
  <si>
    <t>Perda_esperada</t>
  </si>
  <si>
    <t>Lucro Esperado</t>
  </si>
  <si>
    <t>margem total</t>
  </si>
  <si>
    <t>Lucro</t>
  </si>
  <si>
    <t>Carteira</t>
  </si>
  <si>
    <t>Perda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</si>
</sst>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_-&quot;R$&quot;\ * #,##0_-;\-&quot;R$&quot;\ * #,##0_-;_-&quot;R$&quot;\ * &quot;-&quot;??_-;_-@_-"/>
    <numFmt numFmtId="165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Avenir Next LT Pro"/>
      <family val="2"/>
    </font>
    <font>
      <sz val="11"/>
      <color theme="1"/>
      <name val="Avenir Next LT Pro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2" fillId="2" borderId="1" xfId="0" applyFont="1" applyFill="1" applyBorder="1" applyAlignment="1">
      <alignment horizontal="center"/>
    </xf>
    <xf numFmtId="164" fontId="2" fillId="2" borderId="1" xfId="1" applyNumberFormat="1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164" fontId="3" fillId="0" borderId="0" xfId="1" applyNumberFormat="1" applyFont="1" applyAlignment="1">
      <alignment horizontal="center"/>
    </xf>
    <xf numFmtId="9" fontId="3" fillId="0" borderId="0" xfId="2" applyFont="1" applyAlignment="1">
      <alignment horizontal="center"/>
    </xf>
    <xf numFmtId="164" fontId="3" fillId="0" borderId="0" xfId="0" applyNumberFormat="1" applyFont="1" applyAlignment="1">
      <alignment horizontal="center"/>
    </xf>
    <xf numFmtId="0" fontId="3" fillId="0" borderId="1" xfId="0" applyFont="1" applyBorder="1" applyAlignment="1">
      <alignment horizontal="center"/>
    </xf>
    <xf numFmtId="164" fontId="3" fillId="0" borderId="1" xfId="1" applyNumberFormat="1" applyFont="1" applyBorder="1" applyAlignment="1">
      <alignment horizontal="center"/>
    </xf>
    <xf numFmtId="9" fontId="3" fillId="0" borderId="1" xfId="2" applyFon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165" fontId="0" fillId="0" borderId="0" xfId="2" applyNumberFormat="1" applyFont="1"/>
    <xf numFmtId="164" fontId="0" fillId="0" borderId="0" xfId="0" applyNumberFormat="1"/>
    <xf numFmtId="164" fontId="3" fillId="0" borderId="0" xfId="1" applyNumberFormat="1" applyFont="1" applyBorder="1" applyAlignment="1">
      <alignment horizontal="center"/>
    </xf>
    <xf numFmtId="9" fontId="3" fillId="0" borderId="0" xfId="2" applyFont="1" applyBorder="1" applyAlignment="1">
      <alignment horizontal="center"/>
    </xf>
    <xf numFmtId="0" fontId="4" fillId="0" borderId="0" xfId="0" applyFont="1"/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18D49-C65A-4488-A3D7-CC62C1D5ED50}">
  <dimension ref="A1:E27"/>
  <sheetViews>
    <sheetView workbookViewId="0">
      <selection activeCell="E13" sqref="E13"/>
    </sheetView>
  </sheetViews>
  <sheetFormatPr defaultRowHeight="15" x14ac:dyDescent="0.25"/>
  <cols>
    <col min="1" max="1" width="8.5703125" bestFit="1" customWidth="1"/>
    <col min="2" max="2" width="14.28515625" bestFit="1" customWidth="1"/>
    <col min="3" max="3" width="11.42578125" bestFit="1" customWidth="1"/>
    <col min="4" max="4" width="11.85546875" bestFit="1" customWidth="1"/>
    <col min="5" max="5" width="21" bestFit="1" customWidth="1"/>
  </cols>
  <sheetData>
    <row r="1" spans="1:5" x14ac:dyDescent="0.25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</row>
    <row r="2" spans="1:5" x14ac:dyDescent="0.25">
      <c r="A2" s="3">
        <v>1</v>
      </c>
      <c r="B2" s="4">
        <v>254144</v>
      </c>
      <c r="C2" s="5">
        <v>0.37</v>
      </c>
      <c r="D2" s="5">
        <v>0.44</v>
      </c>
      <c r="E2" s="5">
        <v>0.01</v>
      </c>
    </row>
    <row r="3" spans="1:5" x14ac:dyDescent="0.25">
      <c r="A3" s="3">
        <v>2</v>
      </c>
      <c r="B3" s="4">
        <v>287788</v>
      </c>
      <c r="C3" s="5">
        <v>0.34</v>
      </c>
      <c r="D3" s="5">
        <v>0.12</v>
      </c>
      <c r="E3" s="5">
        <v>0.02</v>
      </c>
    </row>
    <row r="4" spans="1:5" x14ac:dyDescent="0.25">
      <c r="A4" s="3">
        <v>3</v>
      </c>
      <c r="B4" s="4">
        <v>255676</v>
      </c>
      <c r="C4" s="5">
        <v>0.35</v>
      </c>
      <c r="D4" s="5">
        <v>0.17</v>
      </c>
      <c r="E4" s="5">
        <v>0.03</v>
      </c>
    </row>
    <row r="5" spans="1:5" x14ac:dyDescent="0.25">
      <c r="A5" s="3">
        <v>4</v>
      </c>
      <c r="B5" s="4">
        <v>224552</v>
      </c>
      <c r="C5" s="5">
        <v>0.4</v>
      </c>
      <c r="D5" s="5">
        <v>0.11</v>
      </c>
      <c r="E5" s="5">
        <v>0.18</v>
      </c>
    </row>
    <row r="6" spans="1:5" x14ac:dyDescent="0.25">
      <c r="A6" s="3">
        <v>5</v>
      </c>
      <c r="B6" s="4">
        <v>221604</v>
      </c>
      <c r="C6" s="5">
        <v>0.34</v>
      </c>
      <c r="D6" s="5">
        <v>0.3</v>
      </c>
      <c r="E6" s="5">
        <v>0.05</v>
      </c>
    </row>
    <row r="7" spans="1:5" x14ac:dyDescent="0.25">
      <c r="A7" s="3">
        <v>6</v>
      </c>
      <c r="B7" s="4">
        <v>265227</v>
      </c>
      <c r="C7" s="5">
        <v>0.4</v>
      </c>
      <c r="D7" s="5">
        <v>0.11</v>
      </c>
      <c r="E7" s="5">
        <v>0.15</v>
      </c>
    </row>
    <row r="8" spans="1:5" x14ac:dyDescent="0.25">
      <c r="A8" s="3">
        <v>7</v>
      </c>
      <c r="B8" s="4">
        <v>251343</v>
      </c>
      <c r="C8" s="5">
        <v>0.34</v>
      </c>
      <c r="D8" s="5">
        <v>0.11</v>
      </c>
      <c r="E8" s="5">
        <v>0.05</v>
      </c>
    </row>
    <row r="9" spans="1:5" x14ac:dyDescent="0.25">
      <c r="A9" s="3">
        <v>8</v>
      </c>
      <c r="B9" s="4">
        <v>236892</v>
      </c>
      <c r="C9" s="5">
        <v>0.34</v>
      </c>
      <c r="D9" s="5">
        <v>0.38</v>
      </c>
      <c r="E9" s="5">
        <v>0.08</v>
      </c>
    </row>
    <row r="10" spans="1:5" x14ac:dyDescent="0.25">
      <c r="A10" s="3">
        <v>9</v>
      </c>
      <c r="B10" s="4">
        <v>190423</v>
      </c>
      <c r="C10" s="5">
        <v>0.34</v>
      </c>
      <c r="D10" s="5">
        <v>0.23</v>
      </c>
      <c r="E10" s="5">
        <v>0.19</v>
      </c>
    </row>
    <row r="11" spans="1:5" x14ac:dyDescent="0.25">
      <c r="A11" s="3">
        <v>10</v>
      </c>
      <c r="B11" s="13">
        <v>241605</v>
      </c>
      <c r="C11" s="14">
        <v>0.34</v>
      </c>
      <c r="D11" s="14">
        <v>0.28000000000000003</v>
      </c>
      <c r="E11" s="14">
        <v>0.11</v>
      </c>
    </row>
    <row r="12" spans="1:5" x14ac:dyDescent="0.25">
      <c r="A12" s="3">
        <v>11</v>
      </c>
      <c r="B12" s="13">
        <v>297298</v>
      </c>
      <c r="C12" s="14">
        <v>0.36</v>
      </c>
      <c r="D12" s="14">
        <v>0.17</v>
      </c>
      <c r="E12" s="14">
        <v>0.16</v>
      </c>
    </row>
    <row r="13" spans="1:5" x14ac:dyDescent="0.25">
      <c r="A13" s="3">
        <v>12</v>
      </c>
      <c r="B13" s="13">
        <v>237271</v>
      </c>
      <c r="C13" s="14">
        <v>0.37</v>
      </c>
      <c r="D13" s="14">
        <v>0.1</v>
      </c>
      <c r="E13" s="14">
        <v>0.03</v>
      </c>
    </row>
    <row r="14" spans="1:5" x14ac:dyDescent="0.25">
      <c r="A14" s="3">
        <v>13</v>
      </c>
      <c r="B14" s="13">
        <v>187700</v>
      </c>
      <c r="C14" s="14">
        <v>0.34</v>
      </c>
      <c r="D14" s="14">
        <v>0.19</v>
      </c>
      <c r="E14" s="14">
        <v>0.11</v>
      </c>
    </row>
    <row r="15" spans="1:5" x14ac:dyDescent="0.25">
      <c r="A15" s="3">
        <v>14</v>
      </c>
      <c r="B15" s="13">
        <v>186534</v>
      </c>
      <c r="C15" s="14">
        <v>0.38</v>
      </c>
      <c r="D15" s="14">
        <v>0.11</v>
      </c>
      <c r="E15" s="14">
        <v>0.08</v>
      </c>
    </row>
    <row r="16" spans="1:5" x14ac:dyDescent="0.25">
      <c r="A16" s="3">
        <v>15</v>
      </c>
      <c r="B16" s="13">
        <v>185325</v>
      </c>
      <c r="C16" s="14">
        <v>0.34</v>
      </c>
      <c r="D16" s="14">
        <v>0.2</v>
      </c>
      <c r="E16" s="14">
        <v>7.0000000000000007E-2</v>
      </c>
    </row>
    <row r="17" spans="1:5" x14ac:dyDescent="0.25">
      <c r="A17" s="3">
        <v>16</v>
      </c>
      <c r="B17" s="13">
        <v>213800</v>
      </c>
      <c r="C17" s="14">
        <v>0.37</v>
      </c>
      <c r="D17" s="14">
        <v>0.19</v>
      </c>
      <c r="E17" s="14">
        <v>0.14000000000000001</v>
      </c>
    </row>
    <row r="18" spans="1:5" x14ac:dyDescent="0.25">
      <c r="A18" s="3">
        <v>17</v>
      </c>
      <c r="B18" s="13">
        <v>230254</v>
      </c>
      <c r="C18" s="14">
        <v>0.35</v>
      </c>
      <c r="D18" s="14">
        <v>0.31</v>
      </c>
      <c r="E18" s="14">
        <v>0.05</v>
      </c>
    </row>
    <row r="19" spans="1:5" x14ac:dyDescent="0.25">
      <c r="A19" s="3">
        <v>18</v>
      </c>
      <c r="B19" s="13">
        <v>291114</v>
      </c>
      <c r="C19" s="14">
        <v>0.38</v>
      </c>
      <c r="D19" s="14">
        <v>0.09</v>
      </c>
      <c r="E19" s="14">
        <v>7.0000000000000007E-2</v>
      </c>
    </row>
    <row r="20" spans="1:5" x14ac:dyDescent="0.25">
      <c r="A20" s="3"/>
      <c r="B20" s="13"/>
      <c r="C20" s="14"/>
      <c r="D20" s="14"/>
      <c r="E20" s="14"/>
    </row>
    <row r="21" spans="1:5" x14ac:dyDescent="0.25">
      <c r="A21" s="3"/>
      <c r="B21" s="13"/>
      <c r="C21" s="14"/>
      <c r="D21" s="14"/>
      <c r="E21" s="14"/>
    </row>
    <row r="22" spans="1:5" x14ac:dyDescent="0.25">
      <c r="A22" s="3"/>
      <c r="B22" s="13"/>
      <c r="C22" s="14"/>
      <c r="D22" s="14"/>
      <c r="E22" s="14"/>
    </row>
    <row r="23" spans="1:5" x14ac:dyDescent="0.25">
      <c r="A23" s="3"/>
      <c r="B23" s="13"/>
      <c r="C23" s="14"/>
      <c r="D23" s="14"/>
      <c r="E23" s="14"/>
    </row>
    <row r="24" spans="1:5" x14ac:dyDescent="0.25">
      <c r="A24" s="3"/>
      <c r="B24" s="13"/>
      <c r="C24" s="14"/>
      <c r="D24" s="14"/>
      <c r="E24" s="14"/>
    </row>
    <row r="25" spans="1:5" x14ac:dyDescent="0.25">
      <c r="A25" s="3"/>
      <c r="B25" s="13"/>
      <c r="C25" s="14"/>
      <c r="D25" s="14"/>
      <c r="E25" s="14"/>
    </row>
    <row r="26" spans="1:5" x14ac:dyDescent="0.25">
      <c r="A26" s="3"/>
      <c r="B26" s="13"/>
      <c r="C26" s="14"/>
      <c r="D26" s="14"/>
      <c r="E26" s="14"/>
    </row>
    <row r="27" spans="1:5" x14ac:dyDescent="0.25">
      <c r="A27" s="3"/>
      <c r="B27" s="13"/>
      <c r="C27" s="14"/>
      <c r="D27" s="14"/>
      <c r="E27" s="14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5D3FA-33F5-48D7-BA39-59C7B0BAB56C}">
  <dimension ref="A1:M15"/>
  <sheetViews>
    <sheetView tabSelected="1" workbookViewId="0">
      <selection activeCell="G14" sqref="G14"/>
    </sheetView>
  </sheetViews>
  <sheetFormatPr defaultRowHeight="15" x14ac:dyDescent="0.25"/>
  <cols>
    <col min="1" max="1" width="8.5703125" bestFit="1" customWidth="1"/>
    <col min="2" max="2" width="14.28515625" bestFit="1" customWidth="1"/>
    <col min="3" max="3" width="11.42578125" bestFit="1" customWidth="1"/>
    <col min="4" max="4" width="11.85546875" bestFit="1" customWidth="1"/>
    <col min="5" max="5" width="21" bestFit="1" customWidth="1"/>
    <col min="6" max="6" width="6.7109375" customWidth="1"/>
    <col min="7" max="7" width="15" customWidth="1"/>
    <col min="8" max="8" width="12.85546875" customWidth="1"/>
    <col min="9" max="9" width="18.42578125" customWidth="1"/>
    <col min="10" max="10" width="17.5703125" customWidth="1"/>
    <col min="11" max="11" width="12.85546875" hidden="1" customWidth="1"/>
    <col min="12" max="12" width="6.140625" hidden="1" customWidth="1"/>
  </cols>
  <sheetData>
    <row r="1" spans="1:12" x14ac:dyDescent="0.25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2" x14ac:dyDescent="0.25">
      <c r="A2" s="3">
        <v>1</v>
      </c>
      <c r="B2" s="4">
        <v>254144</v>
      </c>
      <c r="C2" s="5">
        <v>0.37</v>
      </c>
      <c r="D2" s="5">
        <v>0.44</v>
      </c>
      <c r="E2" s="5">
        <v>0.01</v>
      </c>
      <c r="F2" s="5">
        <v>0.01</v>
      </c>
      <c r="G2" s="5" t="b">
        <f>IF(F2&gt;=E2,TRUE,FALSE)</f>
        <v>1</v>
      </c>
      <c r="H2" s="6">
        <f>IF(G2=TRUE,B2*F2,0)</f>
        <v>2541.44</v>
      </c>
      <c r="I2" s="6">
        <f>H2*D2</f>
        <v>1118.2336</v>
      </c>
      <c r="J2" s="6">
        <f>IF(G2=TRUE,B2*C2,0)-H2*D2</f>
        <v>92915.046399999992</v>
      </c>
    </row>
    <row r="3" spans="1:12" x14ac:dyDescent="0.25">
      <c r="A3" s="3">
        <v>2</v>
      </c>
      <c r="B3" s="4">
        <v>287788</v>
      </c>
      <c r="C3" s="5">
        <v>0.34</v>
      </c>
      <c r="D3" s="5">
        <v>0.12</v>
      </c>
      <c r="E3" s="5">
        <v>0</v>
      </c>
      <c r="F3" s="5">
        <v>0</v>
      </c>
      <c r="G3" s="5" t="b">
        <f>IF(F3&gt;=E3,TRUE,FALSE)</f>
        <v>1</v>
      </c>
      <c r="H3" s="6">
        <f>IF(G3=TRUE,B3*F3,0)</f>
        <v>0</v>
      </c>
      <c r="I3" s="6">
        <f>H3*D3</f>
        <v>0</v>
      </c>
      <c r="J3" s="6">
        <f>IF(G3=TRUE,B3*C3,0)-H3*D3</f>
        <v>97847.920000000013</v>
      </c>
    </row>
    <row r="4" spans="1:12" x14ac:dyDescent="0.25">
      <c r="A4" s="3">
        <v>3</v>
      </c>
      <c r="B4" s="4">
        <v>255676</v>
      </c>
      <c r="C4" s="5">
        <v>0.35</v>
      </c>
      <c r="D4" s="5">
        <v>0.17</v>
      </c>
      <c r="E4" s="5">
        <v>0.03</v>
      </c>
      <c r="F4" s="5">
        <v>0.03</v>
      </c>
      <c r="G4" s="5" t="b">
        <f>IF(F4&gt;=E4,TRUE,FALSE)</f>
        <v>1</v>
      </c>
      <c r="H4" s="6">
        <f>IF(G4=TRUE,B4*F4,0)</f>
        <v>7670.28</v>
      </c>
      <c r="I4" s="6">
        <f>H4*D4</f>
        <v>1303.9476</v>
      </c>
      <c r="J4" s="6">
        <f>IF(G4=TRUE,B4*C4,0)-H4*D4</f>
        <v>88182.652399999992</v>
      </c>
    </row>
    <row r="5" spans="1:12" x14ac:dyDescent="0.25">
      <c r="A5" s="3">
        <v>4</v>
      </c>
      <c r="B5" s="4">
        <v>224552</v>
      </c>
      <c r="C5" s="5">
        <v>0.4</v>
      </c>
      <c r="D5" s="5">
        <v>0.11</v>
      </c>
      <c r="E5" s="5">
        <v>0.18</v>
      </c>
      <c r="F5" s="5">
        <v>0.18</v>
      </c>
      <c r="G5" s="5" t="b">
        <f>IF(F5&gt;=E5,TRUE,FALSE)</f>
        <v>1</v>
      </c>
      <c r="H5" s="6">
        <f>IF(G5=TRUE,B5*F5,0)</f>
        <v>40419.360000000001</v>
      </c>
      <c r="I5" s="6">
        <f>H5*D5</f>
        <v>4446.1296000000002</v>
      </c>
      <c r="J5" s="6">
        <f>IF(G5=TRUE,B5*C5,0)-H5*D5</f>
        <v>85374.670400000003</v>
      </c>
    </row>
    <row r="6" spans="1:12" x14ac:dyDescent="0.25">
      <c r="A6" s="3">
        <v>5</v>
      </c>
      <c r="B6" s="4">
        <v>221604</v>
      </c>
      <c r="C6" s="5">
        <v>0.34</v>
      </c>
      <c r="D6" s="5">
        <v>0.3</v>
      </c>
      <c r="E6" s="5">
        <v>0.03</v>
      </c>
      <c r="F6" s="5">
        <v>0.02</v>
      </c>
      <c r="G6" s="5" t="b">
        <f>IF(F6&gt;=E6,TRUE,FALSE)</f>
        <v>0</v>
      </c>
      <c r="H6" s="6">
        <f>IF(G6=TRUE,B6*F6,0)</f>
        <v>0</v>
      </c>
      <c r="I6" s="6">
        <f>H6*D6</f>
        <v>0</v>
      </c>
      <c r="J6" s="6">
        <f>IF(G6=TRUE,B6*C6,0)-H6*D6</f>
        <v>0</v>
      </c>
    </row>
    <row r="7" spans="1:12" x14ac:dyDescent="0.25">
      <c r="A7" s="3">
        <v>6</v>
      </c>
      <c r="B7" s="4">
        <v>265227</v>
      </c>
      <c r="C7" s="5">
        <v>0.4</v>
      </c>
      <c r="D7" s="5">
        <v>0.11</v>
      </c>
      <c r="E7" s="5">
        <v>0.05</v>
      </c>
      <c r="F7" s="5">
        <v>0.13</v>
      </c>
      <c r="G7" s="5" t="b">
        <f>IF(F7&gt;=E7,TRUE,FALSE)</f>
        <v>1</v>
      </c>
      <c r="H7" s="6">
        <f>IF(G7=TRUE,B7*F7,0)</f>
        <v>34479.51</v>
      </c>
      <c r="I7" s="6">
        <f>H7*D7</f>
        <v>3792.7461000000003</v>
      </c>
      <c r="J7" s="6">
        <f>IF(G7=TRUE,B7*C7,0)-H7*D7</f>
        <v>102298.0539</v>
      </c>
    </row>
    <row r="8" spans="1:12" x14ac:dyDescent="0.25">
      <c r="A8" s="3">
        <v>7</v>
      </c>
      <c r="B8" s="4">
        <v>251343</v>
      </c>
      <c r="C8" s="5">
        <v>0.34</v>
      </c>
      <c r="D8" s="5">
        <v>0.11</v>
      </c>
      <c r="E8" s="5">
        <v>0.05</v>
      </c>
      <c r="F8" s="5">
        <v>0</v>
      </c>
      <c r="G8" s="5" t="b">
        <f>IF(F8&gt;=E8,TRUE,FALSE)</f>
        <v>0</v>
      </c>
      <c r="H8" s="6">
        <f>IF(G8=TRUE,B8*F8,0)</f>
        <v>0</v>
      </c>
      <c r="I8" s="6">
        <f>H8*D8</f>
        <v>0</v>
      </c>
      <c r="J8" s="6">
        <f>IF(G8=TRUE,B8*C8,0)-H8*D8</f>
        <v>0</v>
      </c>
    </row>
    <row r="9" spans="1:12" x14ac:dyDescent="0.25">
      <c r="A9" s="3">
        <v>8</v>
      </c>
      <c r="B9" s="4">
        <v>236892</v>
      </c>
      <c r="C9" s="5">
        <v>0.34</v>
      </c>
      <c r="D9" s="5">
        <v>0.38</v>
      </c>
      <c r="E9" s="5">
        <v>0.08</v>
      </c>
      <c r="F9" s="5">
        <v>0.08</v>
      </c>
      <c r="G9" s="5" t="b">
        <f>IF(F9&gt;=E9,TRUE,FALSE)</f>
        <v>1</v>
      </c>
      <c r="H9" s="6">
        <f>IF(G9=TRUE,B9*F9,0)</f>
        <v>18951.36</v>
      </c>
      <c r="I9" s="6">
        <f>H9*D9</f>
        <v>7201.5168000000003</v>
      </c>
      <c r="J9" s="6">
        <f>IF(G9=TRUE,B9*C9,0)-H9*D9</f>
        <v>73341.763200000001</v>
      </c>
    </row>
    <row r="10" spans="1:12" x14ac:dyDescent="0.25">
      <c r="A10" s="3">
        <v>9</v>
      </c>
      <c r="B10" s="4">
        <v>190423</v>
      </c>
      <c r="C10" s="5">
        <v>0.34</v>
      </c>
      <c r="D10" s="5">
        <v>0.23</v>
      </c>
      <c r="E10" s="5">
        <v>0.19</v>
      </c>
      <c r="F10" s="5">
        <v>0.2</v>
      </c>
      <c r="G10" s="5" t="b">
        <f>IF(F10&gt;=E10,TRUE,FALSE)</f>
        <v>1</v>
      </c>
      <c r="H10" s="6">
        <f>IF(G10=TRUE,B10*F10,0)</f>
        <v>38084.6</v>
      </c>
      <c r="I10" s="6">
        <f>H10*D10</f>
        <v>8759.4580000000005</v>
      </c>
      <c r="J10" s="6">
        <f>IF(G10=TRUE,B10*C10,0)-H10*D10</f>
        <v>55984.362000000008</v>
      </c>
    </row>
    <row r="11" spans="1:12" x14ac:dyDescent="0.25">
      <c r="A11" s="7">
        <v>10</v>
      </c>
      <c r="B11" s="8">
        <v>241605</v>
      </c>
      <c r="C11" s="9">
        <v>0.34</v>
      </c>
      <c r="D11" s="9">
        <v>0.28000000000000003</v>
      </c>
      <c r="E11" s="9">
        <v>0.11</v>
      </c>
      <c r="F11" s="9">
        <v>0.11</v>
      </c>
      <c r="G11" s="9" t="b">
        <f>IF(F11&gt;=E11,TRUE,FALSE)</f>
        <v>1</v>
      </c>
      <c r="H11" s="10">
        <f>IF(G11=TRUE,B11*F11,0)</f>
        <v>26576.55</v>
      </c>
      <c r="I11" s="10">
        <f>H11*D11</f>
        <v>7441.4340000000002</v>
      </c>
      <c r="J11" s="10">
        <f>IF(G11=TRUE,B11*C11,0)-H11*D11</f>
        <v>74704.266000000018</v>
      </c>
      <c r="K11" t="s">
        <v>10</v>
      </c>
      <c r="L11" s="11">
        <f>SUM(J2:J11)/SUMIFS(B2:B11,J2:J11,"&gt;0")</f>
        <v>0.34281364545544235</v>
      </c>
    </row>
    <row r="14" spans="1:12" x14ac:dyDescent="0.25">
      <c r="H14" s="15" t="s">
        <v>12</v>
      </c>
      <c r="I14" s="15" t="s">
        <v>13</v>
      </c>
      <c r="J14" s="15" t="s">
        <v>11</v>
      </c>
    </row>
    <row r="15" spans="1:12" x14ac:dyDescent="0.25">
      <c r="H15" s="12">
        <f>SUM(H2:H11)</f>
        <v>168723.09999999998</v>
      </c>
      <c r="I15" s="12">
        <f>SUM(I2:I11)</f>
        <v>34063.465700000001</v>
      </c>
      <c r="J15" s="12">
        <f>SUM(J2:J11)</f>
        <v>670648.73430000001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Henrique Teixeira Reis</dc:creator>
  <cp:lastModifiedBy>Luis Henrique Teixeira Reis</cp:lastModifiedBy>
  <dcterms:created xsi:type="dcterms:W3CDTF">2023-10-27T00:29:21Z</dcterms:created>
  <dcterms:modified xsi:type="dcterms:W3CDTF">2023-11-07T19:40:46Z</dcterms:modified>
</cp:coreProperties>
</file>