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Huang\Documents\GitHub\deep-learning-intergalactic-medium\"/>
    </mc:Choice>
  </mc:AlternateContent>
  <xr:revisionPtr revIDLastSave="0" documentId="13_ncr:1_{5F6BB66B-1291-4124-B02D-C9804A7DD9AA}" xr6:coauthVersionLast="45" xr6:coauthVersionMax="45" xr10:uidLastSave="{00000000-0000-0000-0000-000000000000}"/>
  <bookViews>
    <workbookView xWindow="-120" yWindow="-120" windowWidth="29040" windowHeight="15840" activeTab="1" xr2:uid="{E1D75D08-FB35-4B60-B4C7-320260E8FA7C}"/>
  </bookViews>
  <sheets>
    <sheet name="New results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4" l="1"/>
  <c r="J23" i="4"/>
  <c r="G23" i="4"/>
  <c r="F23" i="4"/>
  <c r="L20" i="4"/>
  <c r="K20" i="4"/>
  <c r="J20" i="4"/>
  <c r="L19" i="4"/>
  <c r="K19" i="4"/>
  <c r="J19" i="4"/>
  <c r="L18" i="4"/>
  <c r="K18" i="4"/>
  <c r="J18" i="4"/>
  <c r="L13" i="4"/>
  <c r="K13" i="4"/>
  <c r="J13" i="4"/>
  <c r="L12" i="4"/>
  <c r="K12" i="4"/>
  <c r="J12" i="4"/>
  <c r="L11" i="4"/>
  <c r="K11" i="4"/>
  <c r="J11" i="4"/>
  <c r="J5" i="4"/>
  <c r="K5" i="4"/>
  <c r="L5" i="4"/>
  <c r="J6" i="4"/>
  <c r="K6" i="4"/>
  <c r="L6" i="4"/>
  <c r="K4" i="4"/>
  <c r="L4" i="4"/>
  <c r="J4" i="4"/>
  <c r="F19" i="4"/>
  <c r="G19" i="4"/>
  <c r="H19" i="4"/>
  <c r="F20" i="4"/>
  <c r="G20" i="4"/>
  <c r="H20" i="4"/>
  <c r="G18" i="4"/>
  <c r="H18" i="4"/>
  <c r="F18" i="4"/>
  <c r="F12" i="4"/>
  <c r="G12" i="4"/>
  <c r="H12" i="4"/>
  <c r="F13" i="4"/>
  <c r="G13" i="4"/>
  <c r="H13" i="4"/>
  <c r="G11" i="4"/>
  <c r="H11" i="4"/>
  <c r="F11" i="4"/>
  <c r="G6" i="4"/>
  <c r="H6" i="4"/>
  <c r="F6" i="4"/>
  <c r="G5" i="4"/>
  <c r="H5" i="4"/>
  <c r="F5" i="4"/>
  <c r="G4" i="4"/>
  <c r="H4" i="4"/>
  <c r="F4" i="4"/>
  <c r="W26" i="2"/>
  <c r="V26" i="2"/>
  <c r="U26" i="2"/>
  <c r="W25" i="2"/>
  <c r="V25" i="2"/>
  <c r="U25" i="2"/>
  <c r="W23" i="2"/>
  <c r="V23" i="2"/>
  <c r="U23" i="2"/>
  <c r="W19" i="2"/>
  <c r="V19" i="2"/>
  <c r="U19" i="2"/>
  <c r="W18" i="2"/>
  <c r="V18" i="2"/>
  <c r="U18" i="2"/>
  <c r="W16" i="2"/>
  <c r="V16" i="2"/>
  <c r="U16" i="2"/>
  <c r="W12" i="2"/>
  <c r="V12" i="2"/>
  <c r="U12" i="2"/>
  <c r="W11" i="2"/>
  <c r="V11" i="2"/>
  <c r="U11" i="2"/>
  <c r="W9" i="2"/>
  <c r="V9" i="2"/>
  <c r="U9" i="2"/>
  <c r="K26" i="2" l="1"/>
  <c r="J26" i="2"/>
  <c r="I26" i="2"/>
  <c r="K19" i="2"/>
  <c r="J19" i="2"/>
  <c r="I19" i="2"/>
  <c r="J12" i="2"/>
  <c r="K12" i="2"/>
  <c r="I12" i="2"/>
  <c r="K25" i="2"/>
  <c r="J25" i="2"/>
  <c r="I25" i="2"/>
  <c r="K18" i="2"/>
  <c r="J18" i="2"/>
  <c r="I18" i="2"/>
  <c r="J11" i="2"/>
  <c r="K11" i="2"/>
  <c r="I11" i="2"/>
  <c r="J16" i="2"/>
  <c r="K16" i="2"/>
  <c r="J23" i="2"/>
  <c r="K23" i="2"/>
  <c r="J9" i="2"/>
  <c r="K9" i="2"/>
  <c r="I23" i="2"/>
  <c r="I16" i="2"/>
  <c r="I9" i="2"/>
  <c r="B46" i="2"/>
  <c r="C46" i="2"/>
  <c r="D46" i="2"/>
  <c r="B47" i="2"/>
  <c r="C47" i="2"/>
  <c r="D47" i="2"/>
  <c r="B48" i="2"/>
  <c r="C48" i="2"/>
  <c r="D48" i="2"/>
  <c r="C45" i="2"/>
  <c r="D45" i="2"/>
  <c r="B45" i="2"/>
  <c r="B39" i="2"/>
  <c r="C39" i="2"/>
  <c r="D39" i="2"/>
  <c r="B40" i="2"/>
  <c r="C40" i="2"/>
  <c r="D40" i="2"/>
  <c r="B41" i="2"/>
  <c r="C41" i="2"/>
  <c r="D41" i="2"/>
  <c r="C38" i="2"/>
  <c r="D38" i="2"/>
  <c r="B38" i="2"/>
  <c r="B32" i="2"/>
  <c r="C32" i="2"/>
  <c r="D32" i="2"/>
  <c r="B33" i="2"/>
  <c r="C33" i="2"/>
  <c r="D33" i="2"/>
  <c r="B34" i="2"/>
  <c r="C34" i="2"/>
  <c r="D34" i="2"/>
  <c r="C31" i="2"/>
  <c r="D31" i="2"/>
  <c r="B31" i="2"/>
  <c r="P26" i="3" l="1"/>
  <c r="O26" i="3"/>
  <c r="N26" i="3"/>
  <c r="D26" i="3"/>
  <c r="C26" i="3"/>
  <c r="B26" i="3"/>
  <c r="P25" i="3"/>
  <c r="O25" i="3"/>
  <c r="N25" i="3"/>
  <c r="D25" i="3"/>
  <c r="C25" i="3"/>
  <c r="B25" i="3"/>
  <c r="P24" i="3"/>
  <c r="O24" i="3"/>
  <c r="N24" i="3"/>
  <c r="D24" i="3"/>
  <c r="C24" i="3"/>
  <c r="B24" i="3"/>
  <c r="P23" i="3"/>
  <c r="O23" i="3"/>
  <c r="N23" i="3"/>
  <c r="D23" i="3"/>
  <c r="C23" i="3"/>
  <c r="B23" i="3"/>
  <c r="P19" i="3"/>
  <c r="O19" i="3"/>
  <c r="N19" i="3"/>
  <c r="D19" i="3"/>
  <c r="C19" i="3"/>
  <c r="B19" i="3"/>
  <c r="P18" i="3"/>
  <c r="O18" i="3"/>
  <c r="N18" i="3"/>
  <c r="D18" i="3"/>
  <c r="C18" i="3"/>
  <c r="B18" i="3"/>
  <c r="P17" i="3"/>
  <c r="O17" i="3"/>
  <c r="N17" i="3"/>
  <c r="D17" i="3"/>
  <c r="C17" i="3"/>
  <c r="B17" i="3"/>
  <c r="P16" i="3"/>
  <c r="O16" i="3"/>
  <c r="N16" i="3"/>
  <c r="D16" i="3"/>
  <c r="C16" i="3"/>
  <c r="B16" i="3"/>
  <c r="P12" i="3"/>
  <c r="O12" i="3"/>
  <c r="N12" i="3"/>
  <c r="D12" i="3"/>
  <c r="C12" i="3"/>
  <c r="B12" i="3"/>
  <c r="P11" i="3"/>
  <c r="O11" i="3"/>
  <c r="N11" i="3"/>
  <c r="D11" i="3"/>
  <c r="C11" i="3"/>
  <c r="B11" i="3"/>
  <c r="P10" i="3"/>
  <c r="O10" i="3"/>
  <c r="N10" i="3"/>
  <c r="D10" i="3"/>
  <c r="C10" i="3"/>
  <c r="B10" i="3"/>
  <c r="P9" i="3"/>
  <c r="O9" i="3"/>
  <c r="N9" i="3"/>
  <c r="D9" i="3"/>
  <c r="C9" i="3"/>
  <c r="B9" i="3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2" i="2"/>
  <c r="O12" i="2"/>
  <c r="N12" i="2"/>
  <c r="P11" i="2"/>
  <c r="O11" i="2"/>
  <c r="N11" i="2"/>
  <c r="P10" i="2"/>
  <c r="O10" i="2"/>
  <c r="N10" i="2"/>
  <c r="P9" i="2"/>
  <c r="O9" i="2"/>
  <c r="N9" i="2"/>
  <c r="B24" i="2"/>
  <c r="C24" i="2"/>
  <c r="D24" i="2"/>
  <c r="B25" i="2"/>
  <c r="C25" i="2"/>
  <c r="D25" i="2"/>
  <c r="B26" i="2"/>
  <c r="C26" i="2"/>
  <c r="D26" i="2"/>
  <c r="C23" i="2"/>
  <c r="D23" i="2"/>
  <c r="B23" i="2"/>
  <c r="B17" i="2"/>
  <c r="C17" i="2"/>
  <c r="D17" i="2"/>
  <c r="B18" i="2"/>
  <c r="C18" i="2"/>
  <c r="D18" i="2"/>
  <c r="B19" i="2"/>
  <c r="C19" i="2"/>
  <c r="D19" i="2"/>
  <c r="C16" i="2"/>
  <c r="D16" i="2"/>
  <c r="B16" i="2"/>
  <c r="B10" i="2"/>
  <c r="C10" i="2"/>
  <c r="D10" i="2"/>
  <c r="B11" i="2"/>
  <c r="C11" i="2"/>
  <c r="D11" i="2"/>
  <c r="B12" i="2"/>
  <c r="C12" i="2"/>
  <c r="D12" i="2"/>
  <c r="C9" i="2"/>
  <c r="D9" i="2"/>
  <c r="B9" i="2"/>
  <c r="B51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48" i="1"/>
  <c r="B49" i="1"/>
  <c r="B47" i="1"/>
  <c r="D33" i="1" l="1"/>
  <c r="F33" i="1"/>
  <c r="H33" i="1"/>
  <c r="J33" i="1"/>
  <c r="L33" i="1"/>
  <c r="N33" i="1"/>
  <c r="P33" i="1"/>
  <c r="R33" i="1"/>
  <c r="T33" i="1"/>
  <c r="V33" i="1"/>
  <c r="X33" i="1"/>
  <c r="B33" i="1"/>
  <c r="D32" i="1"/>
  <c r="F32" i="1"/>
  <c r="H32" i="1"/>
  <c r="J32" i="1"/>
  <c r="L32" i="1"/>
  <c r="N32" i="1"/>
  <c r="P32" i="1"/>
  <c r="R32" i="1"/>
  <c r="T32" i="1"/>
  <c r="V32" i="1"/>
  <c r="X32" i="1"/>
  <c r="B32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X31" i="1"/>
  <c r="D31" i="1"/>
  <c r="F31" i="1"/>
  <c r="H31" i="1"/>
  <c r="J31" i="1"/>
  <c r="L31" i="1"/>
  <c r="N31" i="1"/>
  <c r="P31" i="1"/>
  <c r="R31" i="1"/>
  <c r="T31" i="1"/>
  <c r="V31" i="1"/>
  <c r="B31" i="1"/>
  <c r="D28" i="1"/>
  <c r="D44" i="1" s="1"/>
  <c r="F28" i="1"/>
  <c r="F44" i="1" s="1"/>
  <c r="H28" i="1"/>
  <c r="H44" i="1" s="1"/>
  <c r="J28" i="1"/>
  <c r="J44" i="1" s="1"/>
  <c r="L28" i="1"/>
  <c r="L44" i="1" s="1"/>
  <c r="N28" i="1"/>
  <c r="N44" i="1" s="1"/>
  <c r="P28" i="1"/>
  <c r="P44" i="1" s="1"/>
  <c r="R28" i="1"/>
  <c r="R44" i="1" s="1"/>
  <c r="T28" i="1"/>
  <c r="T44" i="1" s="1"/>
  <c r="V28" i="1"/>
  <c r="V44" i="1" s="1"/>
  <c r="X28" i="1"/>
  <c r="X44" i="1" s="1"/>
  <c r="B28" i="1"/>
  <c r="B44" i="1" s="1"/>
  <c r="D27" i="1"/>
  <c r="D43" i="1" s="1"/>
  <c r="F27" i="1"/>
  <c r="F43" i="1" s="1"/>
  <c r="H27" i="1"/>
  <c r="H43" i="1" s="1"/>
  <c r="J27" i="1"/>
  <c r="J43" i="1" s="1"/>
  <c r="L27" i="1"/>
  <c r="L43" i="1" s="1"/>
  <c r="N27" i="1"/>
  <c r="N43" i="1" s="1"/>
  <c r="P27" i="1"/>
  <c r="P43" i="1" s="1"/>
  <c r="R27" i="1"/>
  <c r="R43" i="1" s="1"/>
  <c r="T27" i="1"/>
  <c r="T43" i="1" s="1"/>
  <c r="V27" i="1"/>
  <c r="V43" i="1" s="1"/>
  <c r="X27" i="1"/>
  <c r="X43" i="1" s="1"/>
  <c r="B27" i="1"/>
  <c r="B43" i="1" s="1"/>
  <c r="X26" i="1"/>
  <c r="X42" i="1" s="1"/>
  <c r="D26" i="1"/>
  <c r="D42" i="1" s="1"/>
  <c r="F26" i="1"/>
  <c r="F42" i="1" s="1"/>
  <c r="H26" i="1"/>
  <c r="H42" i="1" s="1"/>
  <c r="J26" i="1"/>
  <c r="J42" i="1" s="1"/>
  <c r="L26" i="1"/>
  <c r="L42" i="1" s="1"/>
  <c r="N26" i="1"/>
  <c r="N42" i="1" s="1"/>
  <c r="P26" i="1"/>
  <c r="P42" i="1" s="1"/>
  <c r="R26" i="1"/>
  <c r="R42" i="1" s="1"/>
  <c r="T26" i="1"/>
  <c r="T42" i="1" s="1"/>
  <c r="V26" i="1"/>
  <c r="V42" i="1" s="1"/>
  <c r="B26" i="1"/>
  <c r="B42" i="1" s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32" i="1" s="1"/>
  <c r="U8" i="1"/>
  <c r="U7" i="1"/>
  <c r="U6" i="1"/>
  <c r="U5" i="1"/>
  <c r="U4" i="1"/>
  <c r="U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S31" i="1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32" i="1" s="1"/>
  <c r="M8" i="1"/>
  <c r="M7" i="1"/>
  <c r="M6" i="1"/>
  <c r="M5" i="1"/>
  <c r="M4" i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I22" i="1"/>
  <c r="I21" i="1"/>
  <c r="I20" i="1"/>
  <c r="I19" i="1"/>
  <c r="I18" i="1"/>
  <c r="I17" i="1"/>
  <c r="I16" i="1"/>
  <c r="I33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6" i="1" s="1"/>
  <c r="E4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8" i="1" s="1"/>
  <c r="C44" i="1" s="1"/>
  <c r="C18" i="1"/>
  <c r="C19" i="1"/>
  <c r="C20" i="1"/>
  <c r="C21" i="1"/>
  <c r="C22" i="1"/>
  <c r="C2" i="1"/>
  <c r="C31" i="1" s="1"/>
  <c r="Y33" i="1" l="1"/>
  <c r="Y32" i="1"/>
  <c r="Y28" i="1"/>
  <c r="Y44" i="1" s="1"/>
  <c r="Y26" i="1"/>
  <c r="Y42" i="1" s="1"/>
  <c r="W32" i="1"/>
  <c r="W28" i="1"/>
  <c r="W44" i="1" s="1"/>
  <c r="W31" i="1"/>
  <c r="W33" i="1"/>
  <c r="U26" i="1"/>
  <c r="U42" i="1" s="1"/>
  <c r="U31" i="1"/>
  <c r="U33" i="1"/>
  <c r="S28" i="1"/>
  <c r="S44" i="1" s="1"/>
  <c r="S32" i="1"/>
  <c r="S33" i="1"/>
  <c r="S26" i="1"/>
  <c r="S42" i="1" s="1"/>
  <c r="Q31" i="1"/>
  <c r="Q32" i="1"/>
  <c r="Q28" i="1"/>
  <c r="Q44" i="1" s="1"/>
  <c r="Q33" i="1"/>
  <c r="Q26" i="1"/>
  <c r="Q42" i="1" s="1"/>
  <c r="O31" i="1"/>
  <c r="O32" i="1"/>
  <c r="O33" i="1"/>
  <c r="M26" i="1"/>
  <c r="M42" i="1" s="1"/>
  <c r="M31" i="1"/>
  <c r="M33" i="1"/>
  <c r="K32" i="1"/>
  <c r="K31" i="1"/>
  <c r="K28" i="1"/>
  <c r="K44" i="1" s="1"/>
  <c r="K33" i="1"/>
  <c r="K26" i="1"/>
  <c r="K42" i="1" s="1"/>
  <c r="I32" i="1"/>
  <c r="I26" i="1"/>
  <c r="I42" i="1" s="1"/>
  <c r="I31" i="1"/>
  <c r="I28" i="1"/>
  <c r="I44" i="1" s="1"/>
  <c r="G32" i="1"/>
  <c r="G33" i="1"/>
  <c r="G31" i="1"/>
  <c r="E31" i="1"/>
  <c r="E33" i="1"/>
  <c r="E32" i="1"/>
  <c r="C32" i="1"/>
  <c r="C33" i="1"/>
  <c r="C26" i="1"/>
  <c r="C42" i="1" s="1"/>
  <c r="O28" i="1"/>
  <c r="O44" i="1" s="1"/>
  <c r="G28" i="1"/>
  <c r="G44" i="1" s="1"/>
  <c r="W26" i="1"/>
  <c r="W42" i="1" s="1"/>
  <c r="O26" i="1"/>
  <c r="O42" i="1" s="1"/>
  <c r="G26" i="1"/>
  <c r="G42" i="1" s="1"/>
  <c r="W27" i="1"/>
  <c r="W43" i="1" s="1"/>
  <c r="S27" i="1"/>
  <c r="S43" i="1" s="1"/>
  <c r="O27" i="1"/>
  <c r="O43" i="1" s="1"/>
  <c r="K27" i="1"/>
  <c r="K43" i="1" s="1"/>
  <c r="G27" i="1"/>
  <c r="G43" i="1" s="1"/>
  <c r="C27" i="1"/>
  <c r="C43" i="1" s="1"/>
  <c r="Y31" i="1"/>
  <c r="U28" i="1"/>
  <c r="U44" i="1" s="1"/>
  <c r="M28" i="1"/>
  <c r="M44" i="1" s="1"/>
  <c r="E28" i="1"/>
  <c r="E44" i="1" s="1"/>
  <c r="U27" i="1"/>
  <c r="U43" i="1" s="1"/>
  <c r="Q27" i="1"/>
  <c r="Q43" i="1" s="1"/>
  <c r="M27" i="1"/>
  <c r="M43" i="1" s="1"/>
  <c r="I27" i="1"/>
  <c r="I43" i="1" s="1"/>
  <c r="E27" i="1"/>
  <c r="E43" i="1" s="1"/>
  <c r="Y27" i="1"/>
  <c r="Y43" i="1" s="1"/>
</calcChain>
</file>

<file path=xl/sharedStrings.xml><?xml version="1.0" encoding="utf-8"?>
<sst xmlns="http://schemas.openxmlformats.org/spreadsheetml/2006/main" count="595" uniqueCount="44">
  <si>
    <t>Noise</t>
  </si>
  <si>
    <t>high</t>
  </si>
  <si>
    <t>mid</t>
  </si>
  <si>
    <t>low</t>
  </si>
  <si>
    <t>High</t>
  </si>
  <si>
    <t>Low</t>
  </si>
  <si>
    <t>Mid</t>
  </si>
  <si>
    <t>Vals</t>
  </si>
  <si>
    <t>STDS</t>
  </si>
  <si>
    <t>Smoothed_Tot_RMSE</t>
  </si>
  <si>
    <t>Smoothed_Tot_Frac</t>
  </si>
  <si>
    <t>Log_Tot_RMSE</t>
  </si>
  <si>
    <t>Log_Tot_Frac</t>
  </si>
  <si>
    <t>NN_Tot_RMSE</t>
  </si>
  <si>
    <t>NN_Tot_Frac</t>
  </si>
  <si>
    <t>CurvedNN_Tot_RMSE</t>
  </si>
  <si>
    <t>CurvedNN_Tot_Frac</t>
  </si>
  <si>
    <t>Smoothed_Low_RMSE</t>
  </si>
  <si>
    <t>Smoothed_Low_Frac</t>
  </si>
  <si>
    <t>Log_Low_RMSE</t>
  </si>
  <si>
    <t>Log_Low_Frac</t>
  </si>
  <si>
    <t>NN_Low_RMSE</t>
  </si>
  <si>
    <t>NN_Low_Frac</t>
  </si>
  <si>
    <t>CurvedNN_Low_RMSE</t>
  </si>
  <si>
    <t>CurvedNN_Low_Frac</t>
  </si>
  <si>
    <t>Smoothed_High_RMSE</t>
  </si>
  <si>
    <t>Smoothed_High_Frac</t>
  </si>
  <si>
    <t>Log_High_RMSE</t>
  </si>
  <si>
    <t>Log_High_Frac</t>
  </si>
  <si>
    <t>NN_High_RMSE</t>
  </si>
  <si>
    <t>NN_High_Frac</t>
  </si>
  <si>
    <t>CurvedNN_High_RMSE</t>
  </si>
  <si>
    <t>CurvedNN_High_Frac</t>
  </si>
  <si>
    <t>Med</t>
  </si>
  <si>
    <t>Old</t>
  </si>
  <si>
    <t>Difference</t>
  </si>
  <si>
    <t>RMSE</t>
  </si>
  <si>
    <t>Frac</t>
  </si>
  <si>
    <t>SNR 10</t>
  </si>
  <si>
    <t>CFNN</t>
  </si>
  <si>
    <t>NN</t>
  </si>
  <si>
    <t>Log</t>
  </si>
  <si>
    <t>SIP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</si>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</sst>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workbookViewId="0">
      <selection sqref="A1:Y1"/>
    </sheetView>
  </sheetViews>
  <sheetFormatPr defaultRowHeight="14.4" x14ac:dyDescent="0.3"/>
  <cols>
    <col min="1" max="25" width="20.109375" customWidth="1"/>
  </cols>
  <sheetData>
    <row r="1" spans="1:2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">
      <c r="A2" t="s">
        <v>1</v>
      </c>
      <c r="B2">
        <v>0.67452503097805205</v>
      </c>
      <c r="C2">
        <f>B2/1.1071415</f>
        <v>0.60924916189850353</v>
      </c>
      <c r="D2">
        <v>1.0762627089680099</v>
      </c>
      <c r="E2">
        <f>D2/1.1071415</f>
        <v>0.9721094448794575</v>
      </c>
      <c r="F2">
        <v>0.54471973507537996</v>
      </c>
      <c r="G2">
        <f>F2/1.1071415</f>
        <v>0.49200552510711593</v>
      </c>
      <c r="H2">
        <v>0.43141457508977998</v>
      </c>
      <c r="I2">
        <f>H2/1.1071415</f>
        <v>0.38966525515463019</v>
      </c>
      <c r="J2">
        <v>0.20879837664506301</v>
      </c>
      <c r="K2">
        <f>J2/0.54336673</f>
        <v>0.38426787124979661</v>
      </c>
      <c r="L2">
        <v>0.78248000768963</v>
      </c>
      <c r="M2">
        <f>L2/0.54336673</f>
        <v>1.4400587383950245</v>
      </c>
      <c r="N2">
        <v>0.22817483510192299</v>
      </c>
      <c r="O2">
        <f>N2/0.54336673</f>
        <v>0.41992787284183369</v>
      </c>
      <c r="P2">
        <v>0.22817483510192299</v>
      </c>
      <c r="Q2">
        <f>P2/0.54336673</f>
        <v>0.41992787284183369</v>
      </c>
      <c r="R2">
        <v>2.10019920301067</v>
      </c>
      <c r="S2">
        <f>R2/5.467562</f>
        <v>0.38411986969890238</v>
      </c>
      <c r="T2">
        <v>2.53165041955342</v>
      </c>
      <c r="U2">
        <f>T2/5.467562</f>
        <v>0.46303094863001459</v>
      </c>
      <c r="V2">
        <v>1.62766766866756</v>
      </c>
      <c r="W2">
        <f>V2/5.467562</f>
        <v>0.29769532904566237</v>
      </c>
      <c r="X2">
        <v>1.21456738416247</v>
      </c>
      <c r="Y2">
        <f>X2/5.467562</f>
        <v>0.22214057822526201</v>
      </c>
    </row>
    <row r="3" spans="1:25" x14ac:dyDescent="0.3">
      <c r="A3" t="s">
        <v>1</v>
      </c>
      <c r="B3">
        <v>0.68620576081658702</v>
      </c>
      <c r="C3">
        <f t="shared" ref="C3:E22" si="0">B3/1.1071415</f>
        <v>0.61979951145954426</v>
      </c>
      <c r="D3">
        <v>1.0767558114061799</v>
      </c>
      <c r="E3">
        <f t="shared" si="0"/>
        <v>0.97255482827279072</v>
      </c>
      <c r="F3">
        <v>0.56143774496372301</v>
      </c>
      <c r="G3">
        <f t="shared" ref="G3" si="1">F3/1.1071415</f>
        <v>0.50710568158064984</v>
      </c>
      <c r="H3">
        <v>0.42306932862829</v>
      </c>
      <c r="I3">
        <f t="shared" ref="I3" si="2">H3/1.1071415</f>
        <v>0.38212760394971196</v>
      </c>
      <c r="J3">
        <v>0.208959314173598</v>
      </c>
      <c r="K3">
        <f t="shared" ref="K3:M22" si="3">J3/0.54336673</f>
        <v>0.38456405708461022</v>
      </c>
      <c r="L3">
        <v>0.78241059353995301</v>
      </c>
      <c r="M3">
        <f t="shared" si="3"/>
        <v>1.4399309901435315</v>
      </c>
      <c r="N3">
        <v>0.306582753392664</v>
      </c>
      <c r="O3">
        <f t="shared" ref="O3" si="4">N3/0.54336673</f>
        <v>0.56422805531848441</v>
      </c>
      <c r="P3">
        <v>0.306582753392664</v>
      </c>
      <c r="Q3">
        <f t="shared" ref="Q3" si="5">P3/0.54336673</f>
        <v>0.56422805531848441</v>
      </c>
      <c r="R3">
        <v>2.13984171380823</v>
      </c>
      <c r="S3">
        <f t="shared" ref="S3:U22" si="6">R3/5.467562</f>
        <v>0.39137036101432959</v>
      </c>
      <c r="T3">
        <v>2.5340814557728399</v>
      </c>
      <c r="U3">
        <f t="shared" si="6"/>
        <v>0.46347557755592711</v>
      </c>
      <c r="V3">
        <v>1.5628283046929601</v>
      </c>
      <c r="W3">
        <f t="shared" ref="W3:Y3" si="7">V3/5.467562</f>
        <v>0.28583641204122789</v>
      </c>
      <c r="X3">
        <v>0.99814161228117504</v>
      </c>
      <c r="Y3">
        <f t="shared" si="7"/>
        <v>0.18255698102393261</v>
      </c>
    </row>
    <row r="4" spans="1:25" x14ac:dyDescent="0.3">
      <c r="A4" t="s">
        <v>1</v>
      </c>
      <c r="B4">
        <v>0.66818630972536996</v>
      </c>
      <c r="C4">
        <f t="shared" si="0"/>
        <v>0.60352385826506361</v>
      </c>
      <c r="D4">
        <v>1.0756998059293099</v>
      </c>
      <c r="E4">
        <f t="shared" si="0"/>
        <v>0.9716010157051379</v>
      </c>
      <c r="F4">
        <v>0.57066769520914895</v>
      </c>
      <c r="G4">
        <f t="shared" ref="G4" si="8">F4/1.1071415</f>
        <v>0.51544242105381199</v>
      </c>
      <c r="H4">
        <v>0.43441486210589397</v>
      </c>
      <c r="I4">
        <f t="shared" ref="I4" si="9">H4/1.1071415</f>
        <v>0.39237519513620794</v>
      </c>
      <c r="J4">
        <v>0.205847523911035</v>
      </c>
      <c r="K4">
        <f t="shared" si="3"/>
        <v>0.37883718775169578</v>
      </c>
      <c r="L4">
        <v>0.78204084022437703</v>
      </c>
      <c r="M4">
        <f t="shared" si="3"/>
        <v>1.4392505043957642</v>
      </c>
      <c r="N4">
        <v>0.32820985020346699</v>
      </c>
      <c r="O4">
        <f t="shared" ref="O4" si="10">N4/0.54336673</f>
        <v>0.6040300814948073</v>
      </c>
      <c r="P4">
        <v>0.32820985020346699</v>
      </c>
      <c r="Q4">
        <f t="shared" ref="Q4" si="11">P4/0.54336673</f>
        <v>0.6040300814948073</v>
      </c>
      <c r="R4">
        <v>2.0814057079705002</v>
      </c>
      <c r="S4">
        <f t="shared" si="6"/>
        <v>0.38068259819833777</v>
      </c>
      <c r="T4">
        <v>2.5304152387591099</v>
      </c>
      <c r="U4">
        <f t="shared" si="6"/>
        <v>0.46280503792350408</v>
      </c>
      <c r="V4">
        <v>1.55606774511227</v>
      </c>
      <c r="W4">
        <f t="shared" ref="W4:Y4" si="12">V4/5.467562</f>
        <v>0.28459992682520474</v>
      </c>
      <c r="X4">
        <v>0.98364156985510298</v>
      </c>
      <c r="Y4">
        <f t="shared" si="12"/>
        <v>0.17990496858656618</v>
      </c>
    </row>
    <row r="5" spans="1:25" x14ac:dyDescent="0.3">
      <c r="A5" t="s">
        <v>1</v>
      </c>
      <c r="B5">
        <v>0.66578212367692602</v>
      </c>
      <c r="C5">
        <f t="shared" si="0"/>
        <v>0.60135233272072808</v>
      </c>
      <c r="D5">
        <v>1.07516315557426</v>
      </c>
      <c r="E5">
        <f t="shared" si="0"/>
        <v>0.97111629866124616</v>
      </c>
      <c r="F5">
        <v>0.55522608743048796</v>
      </c>
      <c r="G5">
        <f t="shared" ref="G5" si="13">F5/1.1071415</f>
        <v>0.50149514531836081</v>
      </c>
      <c r="H5">
        <v>0.42912190043912302</v>
      </c>
      <c r="I5">
        <f t="shared" ref="I5" si="14">H5/1.1071415</f>
        <v>0.38759444970595269</v>
      </c>
      <c r="J5">
        <v>0.207281134445953</v>
      </c>
      <c r="K5">
        <f t="shared" si="3"/>
        <v>0.3814755725768359</v>
      </c>
      <c r="L5">
        <v>0.78216350835760895</v>
      </c>
      <c r="M5">
        <f t="shared" si="3"/>
        <v>1.4394762600897719</v>
      </c>
      <c r="N5">
        <v>0.29509393943224599</v>
      </c>
      <c r="O5">
        <f t="shared" ref="O5" si="15">N5/0.54336673</f>
        <v>0.54308429857721685</v>
      </c>
      <c r="P5">
        <v>0.29509393943224599</v>
      </c>
      <c r="Q5">
        <f t="shared" ref="Q5" si="16">P5/0.54336673</f>
        <v>0.54308429857721685</v>
      </c>
      <c r="R5">
        <v>2.0718369311255702</v>
      </c>
      <c r="S5">
        <f t="shared" si="6"/>
        <v>0.37893249882224844</v>
      </c>
      <c r="T5">
        <v>2.5276278794682301</v>
      </c>
      <c r="U5">
        <f t="shared" si="6"/>
        <v>0.46229523862157029</v>
      </c>
      <c r="V5">
        <v>1.5605342977216901</v>
      </c>
      <c r="W5">
        <f t="shared" ref="W5:Y5" si="17">V5/5.467562</f>
        <v>0.2854168453364937</v>
      </c>
      <c r="X5">
        <v>1.0571249560042899</v>
      </c>
      <c r="Y5">
        <f t="shared" si="17"/>
        <v>0.1933448502283632</v>
      </c>
    </row>
    <row r="6" spans="1:25" x14ac:dyDescent="0.3">
      <c r="A6" t="s">
        <v>1</v>
      </c>
      <c r="B6">
        <v>0.67295472183479299</v>
      </c>
      <c r="C6">
        <f t="shared" si="0"/>
        <v>0.60783081641758796</v>
      </c>
      <c r="D6">
        <v>1.07602720815493</v>
      </c>
      <c r="E6">
        <f t="shared" si="0"/>
        <v>0.97189673420690126</v>
      </c>
      <c r="F6">
        <v>0.56601262935887697</v>
      </c>
      <c r="G6">
        <f t="shared" ref="G6" si="18">F6/1.1071415</f>
        <v>0.51123784029311248</v>
      </c>
      <c r="H6">
        <v>0.43606013188426401</v>
      </c>
      <c r="I6">
        <f t="shared" ref="I6" si="19">H6/1.1071415</f>
        <v>0.39386124708021875</v>
      </c>
      <c r="J6">
        <v>0.20736794088475499</v>
      </c>
      <c r="K6">
        <f t="shared" si="3"/>
        <v>0.38163532920897636</v>
      </c>
      <c r="L6">
        <v>0.78310042347967801</v>
      </c>
      <c r="M6">
        <f t="shared" si="3"/>
        <v>1.441200537765126</v>
      </c>
      <c r="N6">
        <v>0.316211198169357</v>
      </c>
      <c r="O6">
        <f t="shared" ref="O6" si="20">N6/0.54336673</f>
        <v>0.58194803014412932</v>
      </c>
      <c r="P6">
        <v>0.316211198169357</v>
      </c>
      <c r="Q6">
        <f t="shared" ref="Q6" si="21">P6/0.54336673</f>
        <v>0.58194803014412932</v>
      </c>
      <c r="R6">
        <v>2.0962104461750299</v>
      </c>
      <c r="S6">
        <f t="shared" si="6"/>
        <v>0.38339033854120536</v>
      </c>
      <c r="T6">
        <v>2.5287413868859501</v>
      </c>
      <c r="U6">
        <f t="shared" si="6"/>
        <v>0.46249889564781343</v>
      </c>
      <c r="V6">
        <v>1.5618983821860499</v>
      </c>
      <c r="W6">
        <f t="shared" ref="W6:Y6" si="22">V6/5.467562</f>
        <v>0.28566633212134585</v>
      </c>
      <c r="X6">
        <v>1.0281567215604801</v>
      </c>
      <c r="Y6">
        <f t="shared" si="22"/>
        <v>0.18804665069376078</v>
      </c>
    </row>
    <row r="7" spans="1:25" x14ac:dyDescent="0.3">
      <c r="A7" t="s">
        <v>1</v>
      </c>
      <c r="B7">
        <v>0.67437670777355196</v>
      </c>
      <c r="C7">
        <f t="shared" si="0"/>
        <v>0.60911519238828271</v>
      </c>
      <c r="D7">
        <v>1.0750143946311601</v>
      </c>
      <c r="E7">
        <f t="shared" si="0"/>
        <v>0.97098193377374087</v>
      </c>
      <c r="F7">
        <v>0.55911602312395903</v>
      </c>
      <c r="G7">
        <f t="shared" ref="G7" si="23">F7/1.1071415</f>
        <v>0.50500863992900547</v>
      </c>
      <c r="H7">
        <v>0.41899533044096998</v>
      </c>
      <c r="I7">
        <f t="shared" ref="I7" si="24">H7/1.1071415</f>
        <v>0.37844785914083245</v>
      </c>
      <c r="J7">
        <v>0.207233923267301</v>
      </c>
      <c r="K7">
        <f t="shared" si="3"/>
        <v>0.38138868617756738</v>
      </c>
      <c r="L7">
        <v>0.78239499200597795</v>
      </c>
      <c r="M7">
        <f t="shared" si="3"/>
        <v>1.439902277428686</v>
      </c>
      <c r="N7">
        <v>0.30268114709968502</v>
      </c>
      <c r="O7">
        <f t="shared" ref="O7" si="25">N7/0.54336673</f>
        <v>0.55704762619471571</v>
      </c>
      <c r="P7">
        <v>0.30268114709968502</v>
      </c>
      <c r="Q7">
        <f t="shared" ref="Q7" si="26">P7/0.54336673</f>
        <v>0.55704762619471571</v>
      </c>
      <c r="R7">
        <v>2.1011833239971698</v>
      </c>
      <c r="S7">
        <f t="shared" si="6"/>
        <v>0.38429986235129476</v>
      </c>
      <c r="T7">
        <v>2.52626690824167</v>
      </c>
      <c r="U7">
        <f t="shared" si="6"/>
        <v>0.46204632123818073</v>
      </c>
      <c r="V7">
        <v>1.56130454078433</v>
      </c>
      <c r="W7">
        <f t="shared" ref="W7:Y7" si="27">V7/5.467562</f>
        <v>0.28555772038512411</v>
      </c>
      <c r="X7">
        <v>0.99132544516086296</v>
      </c>
      <c r="Y7">
        <f t="shared" si="27"/>
        <v>0.18131032536272346</v>
      </c>
    </row>
    <row r="8" spans="1:25" x14ac:dyDescent="0.3">
      <c r="A8" t="s">
        <v>1</v>
      </c>
      <c r="B8">
        <v>0.67656488305074203</v>
      </c>
      <c r="C8">
        <f t="shared" si="0"/>
        <v>0.61109161119038713</v>
      </c>
      <c r="D8">
        <v>1.07447823855641</v>
      </c>
      <c r="E8">
        <f t="shared" si="0"/>
        <v>0.97049766317711872</v>
      </c>
      <c r="F8">
        <v>0.564634622728033</v>
      </c>
      <c r="G8">
        <f t="shared" ref="G8" si="28">F8/1.1071415</f>
        <v>0.50999318761696943</v>
      </c>
      <c r="H8">
        <v>0.43543405287506798</v>
      </c>
      <c r="I8">
        <f t="shared" ref="I8" si="29">H8/1.1071415</f>
        <v>0.39329575566905223</v>
      </c>
      <c r="J8">
        <v>0.20890848434655501</v>
      </c>
      <c r="K8">
        <f t="shared" si="3"/>
        <v>0.38447051100562413</v>
      </c>
      <c r="L8">
        <v>0.78212020050472597</v>
      </c>
      <c r="M8">
        <f t="shared" si="3"/>
        <v>1.4393965572841125</v>
      </c>
      <c r="N8">
        <v>0.31289004162525702</v>
      </c>
      <c r="O8">
        <f t="shared" ref="O8" si="30">N8/0.54336673</f>
        <v>0.57583584778047969</v>
      </c>
      <c r="P8">
        <v>0.31289004162525702</v>
      </c>
      <c r="Q8">
        <f t="shared" ref="Q8" si="31">P8/0.54336673</f>
        <v>0.57583584778047969</v>
      </c>
      <c r="R8">
        <v>2.10704818679964</v>
      </c>
      <c r="S8">
        <f t="shared" si="6"/>
        <v>0.38537252742623496</v>
      </c>
      <c r="T8">
        <v>2.5246631634546102</v>
      </c>
      <c r="U8">
        <f t="shared" si="6"/>
        <v>0.46175300132940605</v>
      </c>
      <c r="V8">
        <v>1.5630347014652</v>
      </c>
      <c r="W8">
        <f t="shared" ref="W8:Y8" si="32">V8/5.467562</f>
        <v>0.28587416136574217</v>
      </c>
      <c r="X8">
        <v>1.0350868801299</v>
      </c>
      <c r="Y8">
        <f t="shared" si="32"/>
        <v>0.189314155034712</v>
      </c>
    </row>
    <row r="9" spans="1:25" x14ac:dyDescent="0.3">
      <c r="A9" t="s">
        <v>2</v>
      </c>
      <c r="B9">
        <v>0.53884561417907595</v>
      </c>
      <c r="C9">
        <f t="shared" si="0"/>
        <v>0.48669986101964019</v>
      </c>
      <c r="D9">
        <v>0.80010503684997003</v>
      </c>
      <c r="E9">
        <f t="shared" si="0"/>
        <v>0.72267640301620883</v>
      </c>
      <c r="F9">
        <v>0.42111524109644999</v>
      </c>
      <c r="G9">
        <f t="shared" ref="G9" si="33">F9/1.1071415</f>
        <v>0.3803626194993594</v>
      </c>
      <c r="H9">
        <v>0.34200114836637402</v>
      </c>
      <c r="I9">
        <f t="shared" ref="I9" si="34">H9/1.1071415</f>
        <v>0.30890464169789861</v>
      </c>
      <c r="J9">
        <v>0.14088610424373499</v>
      </c>
      <c r="K9">
        <f t="shared" si="3"/>
        <v>0.25928364116760516</v>
      </c>
      <c r="L9">
        <v>0.45513862093136997</v>
      </c>
      <c r="M9">
        <f t="shared" si="3"/>
        <v>0.83762695763756079</v>
      </c>
      <c r="N9">
        <v>0.13458253691215499</v>
      </c>
      <c r="O9">
        <f t="shared" ref="O9" si="35">N9/0.54336673</f>
        <v>0.2476826965687704</v>
      </c>
      <c r="P9">
        <v>0.13458253691215499</v>
      </c>
      <c r="Q9">
        <f t="shared" ref="Q9" si="36">P9/0.54336673</f>
        <v>0.2476826965687704</v>
      </c>
      <c r="R9">
        <v>1.70044300231211</v>
      </c>
      <c r="S9">
        <f t="shared" si="6"/>
        <v>0.3110057100975005</v>
      </c>
      <c r="T9">
        <v>2.1918049600692999</v>
      </c>
      <c r="U9">
        <f t="shared" si="6"/>
        <v>0.40087427633546724</v>
      </c>
      <c r="V9">
        <v>1.3070704011071099</v>
      </c>
      <c r="W9">
        <f t="shared" ref="W9:Y9" si="37">V9/5.467562</f>
        <v>0.23905909089043889</v>
      </c>
      <c r="X9">
        <v>1.0332073458826101</v>
      </c>
      <c r="Y9">
        <f t="shared" si="37"/>
        <v>0.18897039409568836</v>
      </c>
    </row>
    <row r="10" spans="1:25" x14ac:dyDescent="0.3">
      <c r="A10" t="s">
        <v>2</v>
      </c>
      <c r="B10">
        <v>0.54273168198055599</v>
      </c>
      <c r="C10">
        <f t="shared" si="0"/>
        <v>0.49020986204613953</v>
      </c>
      <c r="D10">
        <v>0.80073307905580104</v>
      </c>
      <c r="E10">
        <f t="shared" si="0"/>
        <v>0.72324366763941283</v>
      </c>
      <c r="F10">
        <v>0.42127002141668202</v>
      </c>
      <c r="G10">
        <f t="shared" ref="G10" si="38">F10/1.1071415</f>
        <v>0.38050242125029365</v>
      </c>
      <c r="H10">
        <v>0.34466926255728098</v>
      </c>
      <c r="I10">
        <f t="shared" ref="I10" si="39">H10/1.1071415</f>
        <v>0.31131455424377191</v>
      </c>
      <c r="J10">
        <v>0.14075685946463701</v>
      </c>
      <c r="K10">
        <f t="shared" si="3"/>
        <v>0.25904578196135969</v>
      </c>
      <c r="L10">
        <v>0.45542482093296299</v>
      </c>
      <c r="M10">
        <f t="shared" si="3"/>
        <v>0.83815367373148331</v>
      </c>
      <c r="N10">
        <v>0.15173737281949101</v>
      </c>
      <c r="O10">
        <f t="shared" ref="O10" si="40">N10/0.54336673</f>
        <v>0.27925407361523774</v>
      </c>
      <c r="P10">
        <v>0.15173737281949101</v>
      </c>
      <c r="Q10">
        <f t="shared" ref="Q10" si="41">P10/0.54336673</f>
        <v>0.27925407361523774</v>
      </c>
      <c r="R10">
        <v>1.7136148560495901</v>
      </c>
      <c r="S10">
        <f t="shared" si="6"/>
        <v>0.3134148009752043</v>
      </c>
      <c r="T10">
        <v>2.1936672943512399</v>
      </c>
      <c r="U10">
        <f t="shared" si="6"/>
        <v>0.40121489145458977</v>
      </c>
      <c r="V10">
        <v>1.28941310474125</v>
      </c>
      <c r="W10">
        <f t="shared" ref="W10:Y10" si="42">V10/5.467562</f>
        <v>0.23582962657602238</v>
      </c>
      <c r="X10">
        <v>1.01967441651007</v>
      </c>
      <c r="Y10">
        <f t="shared" si="42"/>
        <v>0.1864952636129357</v>
      </c>
    </row>
    <row r="11" spans="1:25" x14ac:dyDescent="0.3">
      <c r="A11" t="s">
        <v>2</v>
      </c>
      <c r="B11">
        <v>0.53993236256503596</v>
      </c>
      <c r="C11">
        <f t="shared" si="0"/>
        <v>0.48768144141018649</v>
      </c>
      <c r="D11">
        <v>0.80095921296373096</v>
      </c>
      <c r="E11">
        <f t="shared" si="0"/>
        <v>0.72344791787114016</v>
      </c>
      <c r="F11">
        <v>0.42652436396773102</v>
      </c>
      <c r="G11">
        <f t="shared" ref="G11" si="43">F11/1.1071415</f>
        <v>0.38524828485584817</v>
      </c>
      <c r="H11">
        <v>0.33650675680172598</v>
      </c>
      <c r="I11">
        <f t="shared" ref="I11" si="44">H11/1.1071415</f>
        <v>0.30394195936267043</v>
      </c>
      <c r="J11">
        <v>0.14092357710281</v>
      </c>
      <c r="K11">
        <f t="shared" si="3"/>
        <v>0.25935260538091831</v>
      </c>
      <c r="L11">
        <v>0.454884006331922</v>
      </c>
      <c r="M11">
        <f t="shared" si="3"/>
        <v>0.83715837061264675</v>
      </c>
      <c r="N11">
        <v>0.15183051136814399</v>
      </c>
      <c r="O11">
        <f t="shared" ref="O11" si="45">N11/0.54336673</f>
        <v>0.27942548372099263</v>
      </c>
      <c r="P11">
        <v>0.15183051136814399</v>
      </c>
      <c r="Q11">
        <f t="shared" ref="Q11" si="46">P11/0.54336673</f>
        <v>0.27942548372099263</v>
      </c>
      <c r="R11">
        <v>1.7040688073019099</v>
      </c>
      <c r="S11">
        <f t="shared" si="6"/>
        <v>0.31166885849706139</v>
      </c>
      <c r="T11">
        <v>2.1956218298406398</v>
      </c>
      <c r="U11">
        <f t="shared" si="6"/>
        <v>0.40157236988636613</v>
      </c>
      <c r="V11">
        <v>1.30751819169421</v>
      </c>
      <c r="W11">
        <f t="shared" ref="W11:Y11" si="47">V11/5.467562</f>
        <v>0.23914099038917347</v>
      </c>
      <c r="X11">
        <v>0.99017100522391799</v>
      </c>
      <c r="Y11">
        <f t="shared" si="47"/>
        <v>0.18109918190665564</v>
      </c>
    </row>
    <row r="12" spans="1:25" x14ac:dyDescent="0.3">
      <c r="A12" t="s">
        <v>2</v>
      </c>
      <c r="B12">
        <v>0.53933923893861802</v>
      </c>
      <c r="C12">
        <f t="shared" si="0"/>
        <v>0.4871457161876942</v>
      </c>
      <c r="D12">
        <v>0.801583835637527</v>
      </c>
      <c r="E12">
        <f t="shared" si="0"/>
        <v>0.7240120938809782</v>
      </c>
      <c r="F12">
        <v>0.42648122077746198</v>
      </c>
      <c r="G12">
        <f t="shared" ref="G12" si="48">F12/1.1071415</f>
        <v>0.38520931676525716</v>
      </c>
      <c r="H12">
        <v>0.34766494048542501</v>
      </c>
      <c r="I12">
        <f t="shared" ref="I12" si="49">H12/1.1071415</f>
        <v>0.3140203311730479</v>
      </c>
      <c r="J12">
        <v>0.14075412279262101</v>
      </c>
      <c r="K12">
        <f t="shared" si="3"/>
        <v>0.25904074545127376</v>
      </c>
      <c r="L12">
        <v>0.45517584424749502</v>
      </c>
      <c r="M12">
        <f t="shared" si="3"/>
        <v>0.83769546259759964</v>
      </c>
      <c r="N12">
        <v>0.162000873174073</v>
      </c>
      <c r="O12">
        <f t="shared" ref="O12" si="50">N12/0.54336673</f>
        <v>0.29814279054971399</v>
      </c>
      <c r="P12">
        <v>0.162000873174073</v>
      </c>
      <c r="Q12">
        <f t="shared" ref="Q12" si="51">P12/0.54336673</f>
        <v>0.29814279054971399</v>
      </c>
      <c r="R12">
        <v>1.7022085101534601</v>
      </c>
      <c r="S12">
        <f t="shared" si="6"/>
        <v>0.31132861596328676</v>
      </c>
      <c r="T12">
        <v>2.1974593684586101</v>
      </c>
      <c r="U12">
        <f t="shared" si="6"/>
        <v>0.40190844995605174</v>
      </c>
      <c r="V12">
        <v>1.2955776179410401</v>
      </c>
      <c r="W12">
        <f t="shared" ref="W12:Y12" si="52">V12/5.467562</f>
        <v>0.23695709677202381</v>
      </c>
      <c r="X12">
        <v>1.0152781463985601</v>
      </c>
      <c r="Y12">
        <f t="shared" si="52"/>
        <v>0.18569119955083455</v>
      </c>
    </row>
    <row r="13" spans="1:25" x14ac:dyDescent="0.3">
      <c r="A13" t="s">
        <v>2</v>
      </c>
      <c r="B13">
        <v>0.53524242719061799</v>
      </c>
      <c r="C13">
        <f t="shared" si="0"/>
        <v>0.48344536555681272</v>
      </c>
      <c r="D13">
        <v>0.799393974731894</v>
      </c>
      <c r="E13">
        <f t="shared" si="0"/>
        <v>0.72203415257389769</v>
      </c>
      <c r="F13">
        <v>0.41992079483431499</v>
      </c>
      <c r="G13">
        <f t="shared" ref="G13" si="53">F13/1.1071415</f>
        <v>0.37928376348851073</v>
      </c>
      <c r="H13">
        <v>0.34319346520762201</v>
      </c>
      <c r="I13">
        <f t="shared" ref="I13" si="54">H13/1.1071415</f>
        <v>0.30998157435849166</v>
      </c>
      <c r="J13">
        <v>0.14162237755570101</v>
      </c>
      <c r="K13">
        <f t="shared" si="3"/>
        <v>0.26063866213468939</v>
      </c>
      <c r="L13">
        <v>0.45507410344099603</v>
      </c>
      <c r="M13">
        <f t="shared" si="3"/>
        <v>0.83750822108853817</v>
      </c>
      <c r="N13">
        <v>0.155513295588037</v>
      </c>
      <c r="O13">
        <f t="shared" ref="O13" si="55">N13/0.54336673</f>
        <v>0.28620319758634649</v>
      </c>
      <c r="P13">
        <v>0.155513295588037</v>
      </c>
      <c r="Q13">
        <f t="shared" ref="Q13" si="56">P13/0.54336673</f>
        <v>0.28620319758634649</v>
      </c>
      <c r="R13">
        <v>1.6877266673500799</v>
      </c>
      <c r="S13">
        <f t="shared" si="6"/>
        <v>0.30867993218002465</v>
      </c>
      <c r="T13">
        <v>2.1891778748828701</v>
      </c>
      <c r="U13">
        <f t="shared" si="6"/>
        <v>0.40039379066627323</v>
      </c>
      <c r="V13">
        <v>1.2803834057529</v>
      </c>
      <c r="W13">
        <f t="shared" ref="W13:Y13" si="57">V13/5.467562</f>
        <v>0.23417812285492143</v>
      </c>
      <c r="X13">
        <v>1.00886239239029</v>
      </c>
      <c r="Y13">
        <f t="shared" si="57"/>
        <v>0.18451777819625823</v>
      </c>
    </row>
    <row r="14" spans="1:25" x14ac:dyDescent="0.3">
      <c r="A14" t="s">
        <v>2</v>
      </c>
      <c r="B14">
        <v>0.53537098746362699</v>
      </c>
      <c r="C14">
        <f t="shared" si="0"/>
        <v>0.48356148465541848</v>
      </c>
      <c r="D14">
        <v>0.80026008482239996</v>
      </c>
      <c r="E14">
        <f t="shared" si="0"/>
        <v>0.72281644651781185</v>
      </c>
      <c r="F14">
        <v>0.42056074014844003</v>
      </c>
      <c r="G14">
        <f t="shared" ref="G14" si="58">F14/1.1071415</f>
        <v>0.37986177931948178</v>
      </c>
      <c r="H14">
        <v>0.33758481133927198</v>
      </c>
      <c r="I14">
        <f t="shared" ref="I14" si="59">H14/1.1071415</f>
        <v>0.30491568723534612</v>
      </c>
      <c r="J14">
        <v>0.14066611243501401</v>
      </c>
      <c r="K14">
        <f t="shared" si="3"/>
        <v>0.25887877315384034</v>
      </c>
      <c r="L14">
        <v>0.45507346058799503</v>
      </c>
      <c r="M14">
        <f t="shared" si="3"/>
        <v>0.83750703799622583</v>
      </c>
      <c r="N14">
        <v>0.14882933278666299</v>
      </c>
      <c r="O14">
        <f t="shared" ref="O14" si="60">N14/0.54336673</f>
        <v>0.2739021816566925</v>
      </c>
      <c r="P14">
        <v>0.14882933278666299</v>
      </c>
      <c r="Q14">
        <f t="shared" ref="Q14" si="61">P14/0.54336673</f>
        <v>0.2739021816566925</v>
      </c>
      <c r="R14">
        <v>1.6889281198736099</v>
      </c>
      <c r="S14">
        <f t="shared" si="6"/>
        <v>0.30889967409123298</v>
      </c>
      <c r="T14">
        <v>2.19253585009199</v>
      </c>
      <c r="U14">
        <f t="shared" si="6"/>
        <v>0.4010079538360955</v>
      </c>
      <c r="V14">
        <v>1.29021406197058</v>
      </c>
      <c r="W14">
        <f t="shared" ref="W14:Y14" si="62">V14/5.467562</f>
        <v>0.23597611914973804</v>
      </c>
      <c r="X14">
        <v>0.99841374287686502</v>
      </c>
      <c r="Y14">
        <f t="shared" si="62"/>
        <v>0.18260675285929359</v>
      </c>
    </row>
    <row r="15" spans="1:25" x14ac:dyDescent="0.3">
      <c r="A15" t="s">
        <v>2</v>
      </c>
      <c r="B15">
        <v>0.53172177022799305</v>
      </c>
      <c r="C15">
        <f t="shared" si="0"/>
        <v>0.48026541343450052</v>
      </c>
      <c r="D15">
        <v>0.79844763294922705</v>
      </c>
      <c r="E15">
        <f t="shared" si="0"/>
        <v>0.72117939120629748</v>
      </c>
      <c r="F15">
        <v>0.425683075957349</v>
      </c>
      <c r="G15">
        <f t="shared" ref="G15" si="63">F15/1.1071415</f>
        <v>0.38448841088275437</v>
      </c>
      <c r="H15">
        <v>0.34536905431689502</v>
      </c>
      <c r="I15">
        <f t="shared" ref="I15" si="64">H15/1.1071415</f>
        <v>0.31194662499499387</v>
      </c>
      <c r="J15">
        <v>0.140531763966421</v>
      </c>
      <c r="K15">
        <f t="shared" si="3"/>
        <v>0.25863152123138089</v>
      </c>
      <c r="L15">
        <v>0.45456081310063201</v>
      </c>
      <c r="M15">
        <f t="shared" si="3"/>
        <v>0.83656357300461148</v>
      </c>
      <c r="N15">
        <v>0.15378737687069499</v>
      </c>
      <c r="O15">
        <f t="shared" ref="O15" si="65">N15/0.54336673</f>
        <v>0.28302685530763905</v>
      </c>
      <c r="P15">
        <v>0.15378737687069499</v>
      </c>
      <c r="Q15">
        <f t="shared" ref="Q15" si="66">P15/0.54336673</f>
        <v>0.28302685530763905</v>
      </c>
      <c r="R15">
        <v>1.67675360286588</v>
      </c>
      <c r="S15">
        <f t="shared" si="6"/>
        <v>0.30667299298405398</v>
      </c>
      <c r="T15">
        <v>2.1865354249770599</v>
      </c>
      <c r="U15">
        <f t="shared" si="6"/>
        <v>0.39991049483792956</v>
      </c>
      <c r="V15">
        <v>1.3023985305496799</v>
      </c>
      <c r="W15">
        <f t="shared" ref="W15:Y15" si="67">V15/5.467562</f>
        <v>0.2382046203682153</v>
      </c>
      <c r="X15">
        <v>1.01923474196674</v>
      </c>
      <c r="Y15">
        <f t="shared" si="67"/>
        <v>0.18641484851323864</v>
      </c>
    </row>
    <row r="16" spans="1:25" x14ac:dyDescent="0.3">
      <c r="A16" t="s">
        <v>3</v>
      </c>
      <c r="B16">
        <v>0.51025906670383803</v>
      </c>
      <c r="C16">
        <f t="shared" si="0"/>
        <v>0.46087972197215804</v>
      </c>
      <c r="D16">
        <v>0.62008156205778198</v>
      </c>
      <c r="E16">
        <f t="shared" si="0"/>
        <v>0.5600743554981743</v>
      </c>
      <c r="F16">
        <v>0.34066660328114701</v>
      </c>
      <c r="G16">
        <f t="shared" ref="G16" si="68">F16/1.1071415</f>
        <v>0.30769924465946497</v>
      </c>
      <c r="H16">
        <v>0.26003247036539801</v>
      </c>
      <c r="I16">
        <f t="shared" ref="I16" si="69">H16/1.1071415</f>
        <v>0.2348683256525006</v>
      </c>
      <c r="J16">
        <v>0.124294222205594</v>
      </c>
      <c r="K16">
        <f t="shared" si="3"/>
        <v>0.22874831185485719</v>
      </c>
      <c r="L16">
        <v>0.214453240009256</v>
      </c>
      <c r="M16">
        <f t="shared" si="3"/>
        <v>0.39467495554844884</v>
      </c>
      <c r="N16">
        <v>7.1615794284095202E-2</v>
      </c>
      <c r="O16">
        <f t="shared" ref="O16" si="70">N16/0.54336673</f>
        <v>0.13180010907936007</v>
      </c>
      <c r="P16">
        <v>7.1615794284095202E-2</v>
      </c>
      <c r="Q16">
        <f t="shared" ref="Q16" si="71">P16/0.54336673</f>
        <v>0.13180010907936007</v>
      </c>
      <c r="R16">
        <v>1.61723263199353</v>
      </c>
      <c r="S16">
        <f t="shared" si="6"/>
        <v>0.29578679345447384</v>
      </c>
      <c r="T16">
        <v>1.90776928294267</v>
      </c>
      <c r="U16">
        <f t="shared" si="6"/>
        <v>0.34892503879108638</v>
      </c>
      <c r="V16">
        <v>1.08751780435578</v>
      </c>
      <c r="W16">
        <f t="shared" ref="W16:Y16" si="72">V16/5.467562</f>
        <v>0.19890360719380595</v>
      </c>
      <c r="X16">
        <v>0.81761539885954404</v>
      </c>
      <c r="Y16">
        <f t="shared" si="72"/>
        <v>0.14953930085466685</v>
      </c>
    </row>
    <row r="17" spans="1:25" x14ac:dyDescent="0.3">
      <c r="A17" t="s">
        <v>3</v>
      </c>
      <c r="B17">
        <v>0.51402628046951504</v>
      </c>
      <c r="C17">
        <f t="shared" si="0"/>
        <v>0.46428237083472623</v>
      </c>
      <c r="D17">
        <v>0.62007851743732001</v>
      </c>
      <c r="E17">
        <f t="shared" si="0"/>
        <v>0.56007160551503132</v>
      </c>
      <c r="F17">
        <v>0.32552454900560301</v>
      </c>
      <c r="G17">
        <f t="shared" ref="G17" si="73">F17/1.1071415</f>
        <v>0.29402253371010212</v>
      </c>
      <c r="H17">
        <v>0.28754340701284298</v>
      </c>
      <c r="I17">
        <f t="shared" ref="I17" si="74">H17/1.1071415</f>
        <v>0.25971694405172507</v>
      </c>
      <c r="J17">
        <v>0.124348013737963</v>
      </c>
      <c r="K17">
        <f t="shared" si="3"/>
        <v>0.22884730859020941</v>
      </c>
      <c r="L17">
        <v>0.21407529670863501</v>
      </c>
      <c r="M17">
        <f t="shared" si="3"/>
        <v>0.39397939713503438</v>
      </c>
      <c r="N17">
        <v>9.0665346705797498E-2</v>
      </c>
      <c r="O17">
        <f t="shared" ref="O17" si="75">N17/0.54336673</f>
        <v>0.1668584801020068</v>
      </c>
      <c r="P17">
        <v>9.0665346705797498E-2</v>
      </c>
      <c r="Q17">
        <f t="shared" ref="Q17" si="76">P17/0.54336673</f>
        <v>0.1668584801020068</v>
      </c>
      <c r="R17">
        <v>1.6298086732716099</v>
      </c>
      <c r="S17">
        <f t="shared" si="6"/>
        <v>0.29808691209566712</v>
      </c>
      <c r="T17">
        <v>1.9081669049593999</v>
      </c>
      <c r="U17">
        <f t="shared" si="6"/>
        <v>0.34899776261511067</v>
      </c>
      <c r="V17">
        <v>1.0226831467289701</v>
      </c>
      <c r="W17">
        <f t="shared" ref="W17:Y17" si="77">V17/5.467562</f>
        <v>0.18704555096567174</v>
      </c>
      <c r="X17">
        <v>0.893694413508071</v>
      </c>
      <c r="Y17">
        <f t="shared" si="77"/>
        <v>0.16345391483591243</v>
      </c>
    </row>
    <row r="18" spans="1:25" x14ac:dyDescent="0.3">
      <c r="A18" t="s">
        <v>3</v>
      </c>
      <c r="B18">
        <v>0.51201459771680202</v>
      </c>
      <c r="C18">
        <f t="shared" si="0"/>
        <v>0.46246536483078454</v>
      </c>
      <c r="D18">
        <v>0.62022493429639902</v>
      </c>
      <c r="E18">
        <f t="shared" si="0"/>
        <v>0.56020385316276111</v>
      </c>
      <c r="F18">
        <v>0.31752938616624798</v>
      </c>
      <c r="G18">
        <f t="shared" ref="G18" si="78">F18/1.1071415</f>
        <v>0.28680108745471827</v>
      </c>
      <c r="H18">
        <v>0.30877476587794001</v>
      </c>
      <c r="I18">
        <f t="shared" ref="I18" si="79">H18/1.1071415</f>
        <v>0.27889367879168109</v>
      </c>
      <c r="J18">
        <v>0.124294897313382</v>
      </c>
      <c r="K18">
        <f t="shared" si="3"/>
        <v>0.22874955430815944</v>
      </c>
      <c r="L18">
        <v>0.21411378934282599</v>
      </c>
      <c r="M18">
        <f t="shared" si="3"/>
        <v>0.39405023811970596</v>
      </c>
      <c r="N18">
        <v>8.0962408270294606E-2</v>
      </c>
      <c r="O18">
        <f t="shared" ref="O18" si="80">N18/0.54336673</f>
        <v>0.14900140880965348</v>
      </c>
      <c r="P18">
        <v>8.0962408270294606E-2</v>
      </c>
      <c r="Q18">
        <f t="shared" ref="Q18" si="81">P18/0.54336673</f>
        <v>0.14900140880965348</v>
      </c>
      <c r="R18">
        <v>1.62311163868634</v>
      </c>
      <c r="S18">
        <f t="shared" si="6"/>
        <v>0.29686204540274808</v>
      </c>
      <c r="T18">
        <v>1.90863047914109</v>
      </c>
      <c r="U18">
        <f t="shared" si="6"/>
        <v>0.34908254888396145</v>
      </c>
      <c r="V18">
        <v>1.0036505452191899</v>
      </c>
      <c r="W18">
        <f t="shared" ref="W18:Y18" si="82">V18/5.467562</f>
        <v>0.18356454763918359</v>
      </c>
      <c r="X18">
        <v>0.97422119325001999</v>
      </c>
      <c r="Y18">
        <f t="shared" si="82"/>
        <v>0.17818201115049451</v>
      </c>
    </row>
    <row r="19" spans="1:25" x14ac:dyDescent="0.3">
      <c r="A19" t="s">
        <v>3</v>
      </c>
      <c r="B19">
        <v>0.51338932026274198</v>
      </c>
      <c r="C19">
        <f t="shared" si="0"/>
        <v>0.46370705123305556</v>
      </c>
      <c r="D19">
        <v>0.62053603658214196</v>
      </c>
      <c r="E19">
        <f t="shared" si="0"/>
        <v>0.56048484912013685</v>
      </c>
      <c r="F19">
        <v>0.33273921519812399</v>
      </c>
      <c r="G19">
        <f t="shared" ref="G19" si="83">F19/1.1071415</f>
        <v>0.30053901438806513</v>
      </c>
      <c r="H19">
        <v>0.28154293139702202</v>
      </c>
      <c r="I19">
        <f t="shared" ref="I19" si="84">H19/1.1071415</f>
        <v>0.2542971529809171</v>
      </c>
      <c r="J19">
        <v>0.124261573557019</v>
      </c>
      <c r="K19">
        <f t="shared" si="3"/>
        <v>0.22868822601085459</v>
      </c>
      <c r="L19">
        <v>0.214226395493539</v>
      </c>
      <c r="M19">
        <f t="shared" si="3"/>
        <v>0.39425747596570548</v>
      </c>
      <c r="N19">
        <v>9.2835645559225397E-2</v>
      </c>
      <c r="O19">
        <f t="shared" ref="O19" si="85">N19/0.54336673</f>
        <v>0.17085264966301009</v>
      </c>
      <c r="P19">
        <v>9.2835645559225397E-2</v>
      </c>
      <c r="Q19">
        <f t="shared" ref="Q19" si="86">P19/0.54336673</f>
        <v>0.17085264966301009</v>
      </c>
      <c r="R19">
        <v>1.6277394378421499</v>
      </c>
      <c r="S19">
        <f t="shared" si="6"/>
        <v>0.29770845540336804</v>
      </c>
      <c r="T19">
        <v>1.9095822227597301</v>
      </c>
      <c r="U19">
        <f t="shared" si="6"/>
        <v>0.34925661981697331</v>
      </c>
      <c r="V19">
        <v>1.0452118159671799</v>
      </c>
      <c r="W19">
        <f t="shared" ref="W19:Y19" si="87">V19/5.467562</f>
        <v>0.19116597415213216</v>
      </c>
      <c r="X19">
        <v>0.87098171851706296</v>
      </c>
      <c r="Y19">
        <f t="shared" si="87"/>
        <v>0.1592998339144692</v>
      </c>
    </row>
    <row r="20" spans="1:25" x14ac:dyDescent="0.3">
      <c r="A20" t="s">
        <v>3</v>
      </c>
      <c r="B20">
        <v>0.50712810785820694</v>
      </c>
      <c r="C20">
        <f t="shared" si="0"/>
        <v>0.45805175567730677</v>
      </c>
      <c r="D20">
        <v>0.61887537662361303</v>
      </c>
      <c r="E20">
        <f t="shared" si="0"/>
        <v>0.55898489635120086</v>
      </c>
      <c r="F20">
        <v>0.328637093092423</v>
      </c>
      <c r="G20">
        <f t="shared" ref="G20" si="88">F20/1.1071415</f>
        <v>0.29683386729918715</v>
      </c>
      <c r="H20">
        <v>0.28524564991154699</v>
      </c>
      <c r="I20">
        <f t="shared" ref="I20" si="89">H20/1.1071415</f>
        <v>0.25764154799684319</v>
      </c>
      <c r="J20">
        <v>0.12434149702953901</v>
      </c>
      <c r="K20">
        <f t="shared" si="3"/>
        <v>0.22883531538550217</v>
      </c>
      <c r="L20">
        <v>0.21368611393768799</v>
      </c>
      <c r="M20">
        <f t="shared" si="3"/>
        <v>0.3932631538513372</v>
      </c>
      <c r="N20">
        <v>8.9263792464633201E-2</v>
      </c>
      <c r="O20">
        <f t="shared" ref="O20" si="90">N20/0.54336673</f>
        <v>0.16427909096427967</v>
      </c>
      <c r="P20">
        <v>8.9263792464633201E-2</v>
      </c>
      <c r="Q20">
        <f t="shared" ref="Q20" si="91">P20/0.54336673</f>
        <v>0.16427909096427967</v>
      </c>
      <c r="R20">
        <v>1.6067086063099001</v>
      </c>
      <c r="S20">
        <f t="shared" si="6"/>
        <v>0.29386198205157987</v>
      </c>
      <c r="T20">
        <v>1.90443622725551</v>
      </c>
      <c r="U20">
        <f t="shared" si="6"/>
        <v>0.34831543332394038</v>
      </c>
      <c r="V20">
        <v>1.03436977662436</v>
      </c>
      <c r="W20">
        <f t="shared" ref="W20:Y20" si="92">V20/5.467562</f>
        <v>0.18918299904497837</v>
      </c>
      <c r="X20">
        <v>0.88721066074363197</v>
      </c>
      <c r="Y20">
        <f t="shared" si="92"/>
        <v>0.16226805672137454</v>
      </c>
    </row>
    <row r="21" spans="1:25" x14ac:dyDescent="0.3">
      <c r="A21" t="s">
        <v>3</v>
      </c>
      <c r="B21">
        <v>0.51070801313245795</v>
      </c>
      <c r="C21">
        <f t="shared" si="0"/>
        <v>0.46128522246926701</v>
      </c>
      <c r="D21">
        <v>0.62118727036858201</v>
      </c>
      <c r="E21">
        <f t="shared" si="0"/>
        <v>0.5610730610031166</v>
      </c>
      <c r="F21">
        <v>0.32451277523653699</v>
      </c>
      <c r="G21">
        <f t="shared" ref="G21" si="93">F21/1.1071415</f>
        <v>0.29310867241137378</v>
      </c>
      <c r="H21">
        <v>0.284757615229707</v>
      </c>
      <c r="I21">
        <f t="shared" ref="I21" si="94">H21/1.1071415</f>
        <v>0.25720074193741904</v>
      </c>
      <c r="J21">
        <v>0.124398660563437</v>
      </c>
      <c r="K21">
        <f t="shared" si="3"/>
        <v>0.22894051787719316</v>
      </c>
      <c r="L21">
        <v>0.21398321306167301</v>
      </c>
      <c r="M21">
        <f t="shared" si="3"/>
        <v>0.3938099284468024</v>
      </c>
      <c r="N21">
        <v>9.0759130960527304E-2</v>
      </c>
      <c r="O21">
        <f t="shared" ref="O21" si="95">N21/0.54336673</f>
        <v>0.16703107855081098</v>
      </c>
      <c r="P21">
        <v>9.0759130960527304E-2</v>
      </c>
      <c r="Q21">
        <f t="shared" ref="Q21" si="96">P21/0.54336673</f>
        <v>0.16703107855081098</v>
      </c>
      <c r="R21">
        <v>1.6186591747530401</v>
      </c>
      <c r="S21">
        <f t="shared" si="6"/>
        <v>0.29604770366628491</v>
      </c>
      <c r="T21">
        <v>1.91209051974723</v>
      </c>
      <c r="U21">
        <f t="shared" si="6"/>
        <v>0.34971537949587583</v>
      </c>
      <c r="V21">
        <v>1.01918361320593</v>
      </c>
      <c r="W21">
        <f t="shared" ref="W21:Y21" si="97">V21/5.467562</f>
        <v>0.18640549722269817</v>
      </c>
      <c r="X21">
        <v>0.88408204644510302</v>
      </c>
      <c r="Y21">
        <f t="shared" si="97"/>
        <v>0.16169584294519257</v>
      </c>
    </row>
    <row r="22" spans="1:25" x14ac:dyDescent="0.3">
      <c r="A22" t="s">
        <v>3</v>
      </c>
      <c r="B22">
        <v>0.51060961038522701</v>
      </c>
      <c r="C22">
        <f t="shared" si="0"/>
        <v>0.46119634245959257</v>
      </c>
      <c r="D22">
        <v>0.61979456330673499</v>
      </c>
      <c r="E22">
        <f t="shared" si="0"/>
        <v>0.55981513050204967</v>
      </c>
      <c r="F22">
        <v>0.33868630531331301</v>
      </c>
      <c r="G22">
        <f t="shared" ref="G22" si="98">F22/1.1071415</f>
        <v>0.30591058623790457</v>
      </c>
      <c r="H22">
        <v>0.28479566126181</v>
      </c>
      <c r="I22">
        <f t="shared" ref="I22" si="99">H22/1.1071415</f>
        <v>0.25723510613757139</v>
      </c>
      <c r="J22">
        <v>0.124311930647269</v>
      </c>
      <c r="K22">
        <f t="shared" si="3"/>
        <v>0.22878090207560003</v>
      </c>
      <c r="L22">
        <v>0.21431882757168499</v>
      </c>
      <c r="M22">
        <f t="shared" si="3"/>
        <v>0.39442758589891025</v>
      </c>
      <c r="N22">
        <v>0.12073989396191501</v>
      </c>
      <c r="O22">
        <f t="shared" ref="O22" si="100">N22/0.54336673</f>
        <v>0.22220700550053002</v>
      </c>
      <c r="P22">
        <v>0.12073989396191501</v>
      </c>
      <c r="Q22">
        <f t="shared" ref="Q22" si="101">P22/0.54336673</f>
        <v>0.22220700550053002</v>
      </c>
      <c r="R22">
        <v>1.6183936614860199</v>
      </c>
      <c r="S22">
        <f t="shared" si="6"/>
        <v>0.29599914211965406</v>
      </c>
      <c r="T22">
        <v>1.9069242866718299</v>
      </c>
      <c r="U22">
        <f t="shared" si="6"/>
        <v>0.3487704916143301</v>
      </c>
      <c r="V22">
        <v>1.0380509689075199</v>
      </c>
      <c r="W22">
        <f t="shared" ref="W22:Y22" si="102">V22/5.467562</f>
        <v>0.18985627760737234</v>
      </c>
      <c r="X22">
        <v>0.84903340048319098</v>
      </c>
      <c r="Y22">
        <f t="shared" si="102"/>
        <v>0.15528555514929523</v>
      </c>
    </row>
    <row r="24" spans="1:25" x14ac:dyDescent="0.3">
      <c r="B24" t="s">
        <v>36</v>
      </c>
      <c r="C24" t="s">
        <v>37</v>
      </c>
      <c r="D24" t="s">
        <v>36</v>
      </c>
      <c r="E24" t="s">
        <v>37</v>
      </c>
      <c r="F24" t="s">
        <v>36</v>
      </c>
      <c r="G24" t="s">
        <v>37</v>
      </c>
      <c r="H24" t="s">
        <v>36</v>
      </c>
      <c r="I24" t="s">
        <v>37</v>
      </c>
      <c r="J24" t="s">
        <v>36</v>
      </c>
      <c r="K24" t="s">
        <v>37</v>
      </c>
      <c r="L24" t="s">
        <v>36</v>
      </c>
      <c r="M24" t="s">
        <v>37</v>
      </c>
      <c r="N24" t="s">
        <v>36</v>
      </c>
      <c r="O24" t="s">
        <v>37</v>
      </c>
      <c r="P24" t="s">
        <v>36</v>
      </c>
      <c r="Q24" t="s">
        <v>37</v>
      </c>
      <c r="R24" t="s">
        <v>36</v>
      </c>
      <c r="S24" t="s">
        <v>37</v>
      </c>
      <c r="T24" t="s">
        <v>36</v>
      </c>
      <c r="U24" t="s">
        <v>37</v>
      </c>
      <c r="V24" t="s">
        <v>36</v>
      </c>
      <c r="W24" t="s">
        <v>37</v>
      </c>
      <c r="X24" t="s">
        <v>36</v>
      </c>
      <c r="Y24" t="s">
        <v>37</v>
      </c>
    </row>
    <row r="25" spans="1:25" x14ac:dyDescent="0.3">
      <c r="A25" t="s">
        <v>7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 t="s">
        <v>19</v>
      </c>
      <c r="M25" t="s">
        <v>20</v>
      </c>
      <c r="N25" t="s">
        <v>21</v>
      </c>
      <c r="O25" t="s">
        <v>22</v>
      </c>
      <c r="P25" t="s">
        <v>23</v>
      </c>
      <c r="Q25" t="s">
        <v>24</v>
      </c>
      <c r="R25" t="s">
        <v>25</v>
      </c>
      <c r="S25" t="s">
        <v>26</v>
      </c>
      <c r="T25" t="s">
        <v>27</v>
      </c>
      <c r="U25" t="s">
        <v>28</v>
      </c>
      <c r="V25" t="s">
        <v>29</v>
      </c>
      <c r="W25" t="s">
        <v>30</v>
      </c>
      <c r="X25" t="s">
        <v>31</v>
      </c>
      <c r="Y25" t="s">
        <v>32</v>
      </c>
    </row>
    <row r="26" spans="1:25" x14ac:dyDescent="0.3">
      <c r="A26" t="s">
        <v>4</v>
      </c>
      <c r="B26">
        <f>AVERAGE(B2:B8)</f>
        <v>0.67408507683657459</v>
      </c>
      <c r="C26">
        <f t="shared" ref="C26:W26" si="103">AVERAGE(C2:C8)</f>
        <v>0.60885178347715674</v>
      </c>
      <c r="D26">
        <f t="shared" si="103"/>
        <v>1.075628760460037</v>
      </c>
      <c r="E26">
        <f t="shared" si="103"/>
        <v>0.97153684552519903</v>
      </c>
      <c r="F26">
        <f t="shared" si="103"/>
        <v>0.56025921969851555</v>
      </c>
      <c r="G26">
        <f t="shared" si="103"/>
        <v>0.50604120584271794</v>
      </c>
      <c r="H26">
        <f t="shared" si="103"/>
        <v>0.42978716878048406</v>
      </c>
      <c r="I26">
        <f t="shared" si="103"/>
        <v>0.38819533797665801</v>
      </c>
      <c r="J26">
        <f t="shared" si="103"/>
        <v>0.20777095681060856</v>
      </c>
      <c r="K26">
        <f t="shared" si="103"/>
        <v>0.38237703072215812</v>
      </c>
      <c r="L26">
        <f t="shared" si="103"/>
        <v>0.78238722368599301</v>
      </c>
      <c r="M26">
        <f t="shared" si="103"/>
        <v>1.4398879807860023</v>
      </c>
      <c r="N26">
        <f t="shared" si="103"/>
        <v>0.2985491092892284</v>
      </c>
      <c r="O26">
        <f t="shared" si="103"/>
        <v>0.54944311605023821</v>
      </c>
      <c r="P26">
        <f t="shared" si="103"/>
        <v>0.2985491092892284</v>
      </c>
      <c r="Q26">
        <f t="shared" si="103"/>
        <v>0.54944311605023821</v>
      </c>
      <c r="R26">
        <f t="shared" si="103"/>
        <v>2.0996750732695442</v>
      </c>
      <c r="S26">
        <f t="shared" si="103"/>
        <v>0.38402400800750763</v>
      </c>
      <c r="T26">
        <f t="shared" si="103"/>
        <v>2.5290637788765471</v>
      </c>
      <c r="U26">
        <f t="shared" si="103"/>
        <v>0.46255786013520239</v>
      </c>
      <c r="V26">
        <f t="shared" si="103"/>
        <v>1.5704765200900088</v>
      </c>
      <c r="W26">
        <f t="shared" si="103"/>
        <v>0.28723524673154299</v>
      </c>
      <c r="X26">
        <f>AVERAGE(X2:X8)</f>
        <v>1.0440063670220401</v>
      </c>
      <c r="Y26">
        <f>AVERAGE(Y2:Y8)</f>
        <v>0.19094550130790289</v>
      </c>
    </row>
    <row r="27" spans="1:25" x14ac:dyDescent="0.3">
      <c r="A27" t="s">
        <v>6</v>
      </c>
      <c r="B27">
        <f>AVERAGE(B9:B15)</f>
        <v>0.53759772607793199</v>
      </c>
      <c r="C27">
        <f t="shared" ref="C27:Y27" si="104">AVERAGE(C9:C15)</f>
        <v>0.48557273490148456</v>
      </c>
      <c r="D27">
        <f t="shared" si="104"/>
        <v>0.80021183671579288</v>
      </c>
      <c r="E27">
        <f t="shared" si="104"/>
        <v>0.72277286752939252</v>
      </c>
      <c r="F27">
        <f t="shared" si="104"/>
        <v>0.42307935117120415</v>
      </c>
      <c r="G27">
        <f t="shared" si="104"/>
        <v>0.38213665658021506</v>
      </c>
      <c r="H27">
        <f t="shared" si="104"/>
        <v>0.34242706272494211</v>
      </c>
      <c r="I27">
        <f t="shared" si="104"/>
        <v>0.3092893390094601</v>
      </c>
      <c r="J27">
        <f t="shared" si="104"/>
        <v>0.14087727393727703</v>
      </c>
      <c r="K27">
        <f t="shared" si="104"/>
        <v>0.25926739006872396</v>
      </c>
      <c r="L27">
        <f t="shared" si="104"/>
        <v>0.45504738136762468</v>
      </c>
      <c r="M27">
        <f t="shared" si="104"/>
        <v>0.83745904238123814</v>
      </c>
      <c r="N27">
        <f t="shared" si="104"/>
        <v>0.15118304278846542</v>
      </c>
      <c r="O27">
        <f t="shared" si="104"/>
        <v>0.27823389700077039</v>
      </c>
      <c r="P27">
        <f t="shared" si="104"/>
        <v>0.15118304278846542</v>
      </c>
      <c r="Q27">
        <f t="shared" si="104"/>
        <v>0.27823389700077039</v>
      </c>
      <c r="R27">
        <f t="shared" si="104"/>
        <v>1.6962490808438058</v>
      </c>
      <c r="S27">
        <f t="shared" si="104"/>
        <v>0.31023865496976638</v>
      </c>
      <c r="T27">
        <f t="shared" si="104"/>
        <v>2.1924003718102441</v>
      </c>
      <c r="U27">
        <f t="shared" si="104"/>
        <v>0.4009831752818247</v>
      </c>
      <c r="V27">
        <f t="shared" si="104"/>
        <v>1.2960821876795383</v>
      </c>
      <c r="W27">
        <f t="shared" si="104"/>
        <v>0.23704938100007619</v>
      </c>
      <c r="X27">
        <f t="shared" si="104"/>
        <v>1.0121202558927218</v>
      </c>
      <c r="Y27">
        <f t="shared" si="104"/>
        <v>0.18511363124784355</v>
      </c>
    </row>
    <row r="28" spans="1:25" x14ac:dyDescent="0.3">
      <c r="A28" t="s">
        <v>5</v>
      </c>
      <c r="B28">
        <f>AVERAGE(B16:B22)</f>
        <v>0.51116214236125557</v>
      </c>
      <c r="C28">
        <f t="shared" ref="C28:Y28" si="105">AVERAGE(C16:C22)</f>
        <v>0.46169540421098437</v>
      </c>
      <c r="D28">
        <f t="shared" si="105"/>
        <v>0.62011118009608179</v>
      </c>
      <c r="E28">
        <f t="shared" si="105"/>
        <v>0.56010110730749585</v>
      </c>
      <c r="F28">
        <f t="shared" si="105"/>
        <v>0.32975656104191353</v>
      </c>
      <c r="G28">
        <f t="shared" si="105"/>
        <v>0.29784500088011662</v>
      </c>
      <c r="H28">
        <f t="shared" si="105"/>
        <v>0.28467035729375245</v>
      </c>
      <c r="I28">
        <f t="shared" si="105"/>
        <v>0.25712192822123681</v>
      </c>
      <c r="J28">
        <f t="shared" si="105"/>
        <v>0.12432154215060041</v>
      </c>
      <c r="K28">
        <f t="shared" si="105"/>
        <v>0.22879859087176799</v>
      </c>
      <c r="L28">
        <f t="shared" si="105"/>
        <v>0.21412241087504316</v>
      </c>
      <c r="M28">
        <f t="shared" si="105"/>
        <v>0.39406610499513495</v>
      </c>
      <c r="N28">
        <f t="shared" si="105"/>
        <v>9.0977430315212618E-2</v>
      </c>
      <c r="O28">
        <f t="shared" si="105"/>
        <v>0.16743283180995014</v>
      </c>
      <c r="P28">
        <f t="shared" si="105"/>
        <v>9.0977430315212618E-2</v>
      </c>
      <c r="Q28">
        <f t="shared" si="105"/>
        <v>0.16743283180995014</v>
      </c>
      <c r="R28">
        <f t="shared" si="105"/>
        <v>1.62023626062037</v>
      </c>
      <c r="S28">
        <f t="shared" si="105"/>
        <v>0.29633614774196798</v>
      </c>
      <c r="T28">
        <f t="shared" si="105"/>
        <v>1.9082285604967797</v>
      </c>
      <c r="U28">
        <f t="shared" si="105"/>
        <v>0.34900903922018267</v>
      </c>
      <c r="V28">
        <f t="shared" si="105"/>
        <v>1.0358096672869901</v>
      </c>
      <c r="W28">
        <f t="shared" si="105"/>
        <v>0.1894463505465489</v>
      </c>
      <c r="X28">
        <f t="shared" si="105"/>
        <v>0.88240554740094623</v>
      </c>
      <c r="Y28">
        <f t="shared" si="105"/>
        <v>0.16138921651020074</v>
      </c>
    </row>
    <row r="30" spans="1:25" x14ac:dyDescent="0.3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 t="s">
        <v>19</v>
      </c>
      <c r="M30" t="s">
        <v>20</v>
      </c>
      <c r="N30" t="s">
        <v>21</v>
      </c>
      <c r="O30" t="s">
        <v>22</v>
      </c>
      <c r="P30" t="s">
        <v>23</v>
      </c>
      <c r="Q30" t="s">
        <v>24</v>
      </c>
      <c r="R30" t="s">
        <v>25</v>
      </c>
      <c r="S30" t="s">
        <v>26</v>
      </c>
      <c r="T30" t="s">
        <v>27</v>
      </c>
      <c r="U30" t="s">
        <v>28</v>
      </c>
      <c r="V30" t="s">
        <v>29</v>
      </c>
      <c r="W30" t="s">
        <v>30</v>
      </c>
      <c r="X30" t="s">
        <v>31</v>
      </c>
      <c r="Y30" t="s">
        <v>32</v>
      </c>
    </row>
    <row r="31" spans="1:25" x14ac:dyDescent="0.3">
      <c r="A31" t="s">
        <v>4</v>
      </c>
      <c r="B31">
        <f>_xlfn.STDEV.S(B2:B8)</f>
        <v>6.5619003127493376E-3</v>
      </c>
      <c r="C31">
        <f t="shared" ref="C31:W31" si="106">_xlfn.STDEV.S(C2:C8)</f>
        <v>5.9268849670519571E-3</v>
      </c>
      <c r="D31">
        <f t="shared" si="106"/>
        <v>7.9097792871746263E-4</v>
      </c>
      <c r="E31">
        <f t="shared" si="106"/>
        <v>7.1443255330727986E-4</v>
      </c>
      <c r="F31">
        <f t="shared" si="106"/>
        <v>8.4664638410913498E-3</v>
      </c>
      <c r="G31">
        <f t="shared" si="106"/>
        <v>7.6471380045742571E-3</v>
      </c>
      <c r="H31">
        <f t="shared" si="106"/>
        <v>6.5490087788316366E-3</v>
      </c>
      <c r="I31">
        <f t="shared" si="106"/>
        <v>5.9152409866594638E-3</v>
      </c>
      <c r="J31">
        <f t="shared" si="106"/>
        <v>1.1656257664623632E-3</v>
      </c>
      <c r="K31">
        <f t="shared" si="106"/>
        <v>2.1451916396544235E-3</v>
      </c>
      <c r="L31">
        <f t="shared" si="106"/>
        <v>3.5571541618775358E-4</v>
      </c>
      <c r="M31">
        <f t="shared" si="106"/>
        <v>6.5465071110956165E-4</v>
      </c>
      <c r="N31">
        <f t="shared" si="106"/>
        <v>3.2770568898622267E-2</v>
      </c>
      <c r="O31">
        <f t="shared" si="106"/>
        <v>6.0310223444526613E-2</v>
      </c>
      <c r="P31">
        <f t="shared" si="106"/>
        <v>3.2770568898622267E-2</v>
      </c>
      <c r="Q31">
        <f t="shared" si="106"/>
        <v>6.0310223444526613E-2</v>
      </c>
      <c r="R31">
        <f t="shared" si="106"/>
        <v>2.1567749283349931E-2</v>
      </c>
      <c r="S31">
        <f t="shared" si="106"/>
        <v>3.9446739302361668E-3</v>
      </c>
      <c r="T31">
        <f t="shared" si="106"/>
        <v>3.2416014660312104E-3</v>
      </c>
      <c r="U31">
        <f t="shared" si="106"/>
        <v>5.9287877595740654E-4</v>
      </c>
      <c r="V31">
        <f t="shared" si="106"/>
        <v>2.532743431895897E-2</v>
      </c>
      <c r="W31">
        <f t="shared" si="106"/>
        <v>4.6323085717105555E-3</v>
      </c>
      <c r="X31">
        <f>_xlfn.STDEV.S(X2:X8)</f>
        <v>7.9704339535904042E-2</v>
      </c>
      <c r="Y31">
        <f>_xlfn.STDEV.S(Y2:Y8)</f>
        <v>1.4577674571573955E-2</v>
      </c>
    </row>
    <row r="32" spans="1:25" x14ac:dyDescent="0.3">
      <c r="A32" t="s">
        <v>6</v>
      </c>
      <c r="B32">
        <f>_xlfn.STDEV.S(B9:B15)</f>
        <v>3.6839918871917469E-3</v>
      </c>
      <c r="C32">
        <f t="shared" ref="C32:Y32" si="107">_xlfn.STDEV.S(C9:C15)</f>
        <v>3.3274806221171827E-3</v>
      </c>
      <c r="D32">
        <f t="shared" si="107"/>
        <v>1.0414487601447164E-3</v>
      </c>
      <c r="E32">
        <f t="shared" si="107"/>
        <v>9.4066454933243232E-4</v>
      </c>
      <c r="F32">
        <f t="shared" si="107"/>
        <v>2.9908609382539911E-3</v>
      </c>
      <c r="G32">
        <f t="shared" si="107"/>
        <v>2.7014260943646171E-3</v>
      </c>
      <c r="H32">
        <f t="shared" si="107"/>
        <v>4.0903205775303245E-3</v>
      </c>
      <c r="I32">
        <f t="shared" si="107"/>
        <v>3.6944876310122301E-3</v>
      </c>
      <c r="J32">
        <f t="shared" si="107"/>
        <v>3.5379691191633083E-4</v>
      </c>
      <c r="K32">
        <f t="shared" si="107"/>
        <v>6.5111993867627118E-4</v>
      </c>
      <c r="L32">
        <f t="shared" si="107"/>
        <v>2.6836612759911869E-4</v>
      </c>
      <c r="M32">
        <f t="shared" si="107"/>
        <v>4.9389503034003393E-4</v>
      </c>
      <c r="N32">
        <f t="shared" si="107"/>
        <v>8.4103343476820656E-3</v>
      </c>
      <c r="O32">
        <f t="shared" si="107"/>
        <v>1.5478191584681791E-2</v>
      </c>
      <c r="P32">
        <f t="shared" si="107"/>
        <v>8.4103343476820656E-3</v>
      </c>
      <c r="Q32">
        <f t="shared" si="107"/>
        <v>1.5478191584681791E-2</v>
      </c>
      <c r="R32">
        <f t="shared" si="107"/>
        <v>1.2397067584913209E-2</v>
      </c>
      <c r="S32">
        <f t="shared" si="107"/>
        <v>2.2673849121259445E-3</v>
      </c>
      <c r="T32">
        <f t="shared" si="107"/>
        <v>3.7132934385294305E-3</v>
      </c>
      <c r="U32">
        <f t="shared" si="107"/>
        <v>6.7914976337340538E-4</v>
      </c>
      <c r="V32">
        <f t="shared" si="107"/>
        <v>1.0140982205730868E-2</v>
      </c>
      <c r="W32">
        <f t="shared" si="107"/>
        <v>1.8547539480541567E-3</v>
      </c>
      <c r="X32">
        <f t="shared" si="107"/>
        <v>1.4390799549219617E-2</v>
      </c>
      <c r="Y32">
        <f t="shared" si="107"/>
        <v>2.6320322566474098E-3</v>
      </c>
    </row>
    <row r="33" spans="1:25" x14ac:dyDescent="0.3">
      <c r="A33" t="s">
        <v>5</v>
      </c>
      <c r="B33">
        <f>_xlfn.STDEV.S(B16:B22)</f>
        <v>2.2909529893708211E-3</v>
      </c>
      <c r="C33">
        <f t="shared" ref="C33:Y33" si="108">_xlfn.STDEV.S(C16:C22)</f>
        <v>2.0692503978676875E-3</v>
      </c>
      <c r="D33">
        <f t="shared" si="108"/>
        <v>7.048420411386576E-4</v>
      </c>
      <c r="E33">
        <f t="shared" si="108"/>
        <v>6.3663230141644729E-4</v>
      </c>
      <c r="F33">
        <f t="shared" si="108"/>
        <v>8.2039605233102594E-3</v>
      </c>
      <c r="G33">
        <f t="shared" si="108"/>
        <v>7.4100379430364323E-3</v>
      </c>
      <c r="H33">
        <f t="shared" si="108"/>
        <v>1.4180018039149473E-2</v>
      </c>
      <c r="I33">
        <f t="shared" si="108"/>
        <v>1.2807773928761113E-2</v>
      </c>
      <c r="J33">
        <f t="shared" si="108"/>
        <v>4.507610543542798E-5</v>
      </c>
      <c r="K33">
        <f t="shared" si="108"/>
        <v>8.2957058183198411E-5</v>
      </c>
      <c r="L33">
        <f t="shared" si="108"/>
        <v>2.4861796661212012E-4</v>
      </c>
      <c r="M33">
        <f t="shared" si="108"/>
        <v>4.5755095570925797E-4</v>
      </c>
      <c r="N33">
        <f t="shared" si="108"/>
        <v>1.5096977777281934E-2</v>
      </c>
      <c r="O33">
        <f t="shared" si="108"/>
        <v>2.7784140882681552E-2</v>
      </c>
      <c r="P33">
        <f t="shared" si="108"/>
        <v>1.5096977777281934E-2</v>
      </c>
      <c r="Q33">
        <f t="shared" si="108"/>
        <v>2.7784140882681552E-2</v>
      </c>
      <c r="R33">
        <f t="shared" si="108"/>
        <v>7.6822103902859495E-3</v>
      </c>
      <c r="S33">
        <f t="shared" si="108"/>
        <v>1.4050522683210385E-3</v>
      </c>
      <c r="T33">
        <f t="shared" si="108"/>
        <v>2.3525280115656369E-3</v>
      </c>
      <c r="U33">
        <f t="shared" si="108"/>
        <v>4.3027002008675584E-4</v>
      </c>
      <c r="V33">
        <f t="shared" si="108"/>
        <v>2.6621322611276008E-2</v>
      </c>
      <c r="W33">
        <f t="shared" si="108"/>
        <v>4.8689566961062384E-3</v>
      </c>
      <c r="X33">
        <f t="shared" si="108"/>
        <v>4.8348420326200396E-2</v>
      </c>
      <c r="Y33">
        <f t="shared" si="108"/>
        <v>8.8427749564066079E-3</v>
      </c>
    </row>
    <row r="36" spans="1:25" x14ac:dyDescent="0.3">
      <c r="A36" t="s">
        <v>34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25</v>
      </c>
      <c r="S36" t="s">
        <v>26</v>
      </c>
      <c r="T36" t="s">
        <v>27</v>
      </c>
      <c r="U36" t="s">
        <v>28</v>
      </c>
      <c r="V36" t="s">
        <v>29</v>
      </c>
      <c r="W36" t="s">
        <v>30</v>
      </c>
      <c r="X36" t="s">
        <v>31</v>
      </c>
      <c r="Y36" t="s">
        <v>32</v>
      </c>
    </row>
    <row r="37" spans="1:25" x14ac:dyDescent="0.3">
      <c r="A37" t="s">
        <v>4</v>
      </c>
      <c r="B37">
        <v>0.67002193099848295</v>
      </c>
      <c r="C37">
        <v>0.60518184080217652</v>
      </c>
      <c r="D37">
        <v>1.07409076999938</v>
      </c>
      <c r="E37">
        <v>0.97014769114822275</v>
      </c>
      <c r="F37">
        <v>0.56241588780623697</v>
      </c>
      <c r="G37">
        <v>0.50798916652138593</v>
      </c>
      <c r="H37">
        <v>0.42578691759007098</v>
      </c>
      <c r="I37">
        <v>0.38458220344018446</v>
      </c>
      <c r="J37">
        <v>0.208748489152811</v>
      </c>
      <c r="K37">
        <v>0.38417605942272354</v>
      </c>
      <c r="L37">
        <v>0.78156590448818997</v>
      </c>
      <c r="M37">
        <v>1.4383764432691526</v>
      </c>
      <c r="N37">
        <v>0.30696158175564497</v>
      </c>
      <c r="O37">
        <v>0.56492524258090837</v>
      </c>
      <c r="P37">
        <v>0.30696158175564497</v>
      </c>
      <c r="Q37">
        <v>0.56492524258090837</v>
      </c>
      <c r="R37">
        <v>2.0848889043116801</v>
      </c>
      <c r="S37">
        <v>0.38131966392181377</v>
      </c>
      <c r="T37">
        <v>2.52456349762809</v>
      </c>
      <c r="U37">
        <v>0.46173477276125813</v>
      </c>
      <c r="V37">
        <v>1.5658439382871701</v>
      </c>
      <c r="W37">
        <v>0.28638796199973043</v>
      </c>
      <c r="X37">
        <v>1.00922784901945</v>
      </c>
      <c r="Y37">
        <v>0.18458461907143439</v>
      </c>
    </row>
    <row r="38" spans="1:25" x14ac:dyDescent="0.3">
      <c r="A38" t="s">
        <v>33</v>
      </c>
      <c r="B38">
        <v>0.53827543772806097</v>
      </c>
      <c r="C38">
        <v>0.48618486230356373</v>
      </c>
      <c r="D38">
        <v>0.79971587687814305</v>
      </c>
      <c r="E38">
        <v>0.72232490325594612</v>
      </c>
      <c r="F38">
        <v>0.42284589833955799</v>
      </c>
      <c r="G38">
        <v>0.38192579569960838</v>
      </c>
      <c r="H38">
        <v>0.347162474659368</v>
      </c>
      <c r="I38">
        <v>0.3135664905157724</v>
      </c>
      <c r="J38">
        <v>0.14083360869651501</v>
      </c>
      <c r="K38">
        <v>0.25918702953439016</v>
      </c>
      <c r="L38">
        <v>0.45495881588700599</v>
      </c>
      <c r="M38">
        <v>0.83729604844780614</v>
      </c>
      <c r="N38">
        <v>0.14465049501830099</v>
      </c>
      <c r="O38">
        <v>0.26621154191442853</v>
      </c>
      <c r="P38">
        <v>0.14465049501830099</v>
      </c>
      <c r="Q38">
        <v>0.26621154191442853</v>
      </c>
      <c r="R38">
        <v>1.69856671277548</v>
      </c>
      <c r="S38">
        <v>0.31066254260591464</v>
      </c>
      <c r="T38">
        <v>2.1906558888044301</v>
      </c>
      <c r="U38">
        <v>0.40066411479274128</v>
      </c>
      <c r="V38">
        <v>1.3026532440076399</v>
      </c>
      <c r="W38">
        <v>0.2382512066635257</v>
      </c>
      <c r="X38">
        <v>1.0383857208845699</v>
      </c>
      <c r="Y38">
        <v>0.18991750269765023</v>
      </c>
    </row>
    <row r="39" spans="1:25" x14ac:dyDescent="0.3">
      <c r="A39" t="s">
        <v>5</v>
      </c>
      <c r="B39">
        <v>0.51375967266716405</v>
      </c>
      <c r="C39">
        <v>0.46404156349225828</v>
      </c>
      <c r="D39">
        <v>0.62020073168489698</v>
      </c>
      <c r="E39">
        <v>0.56018199271267222</v>
      </c>
      <c r="F39">
        <v>0.32379431217499999</v>
      </c>
      <c r="G39">
        <v>0.29245973723774243</v>
      </c>
      <c r="H39">
        <v>0.28999592029662402</v>
      </c>
      <c r="I39">
        <v>0.26193212005567856</v>
      </c>
      <c r="J39">
        <v>0.124187315692846</v>
      </c>
      <c r="K39">
        <v>0.22855156349533212</v>
      </c>
      <c r="L39">
        <v>0.21488205212116901</v>
      </c>
      <c r="M39">
        <v>0.39546413178659101</v>
      </c>
      <c r="N39">
        <v>9.0770505971836696E-2</v>
      </c>
      <c r="O39">
        <v>0.16705201286769378</v>
      </c>
      <c r="P39">
        <v>9.0770505971836696E-2</v>
      </c>
      <c r="Q39">
        <v>0.16705201286769378</v>
      </c>
      <c r="R39">
        <v>1.6290338983122501</v>
      </c>
      <c r="S39">
        <v>0.29794520817729181</v>
      </c>
      <c r="T39">
        <v>1.9077165361778801</v>
      </c>
      <c r="U39">
        <v>0.34891539157267537</v>
      </c>
      <c r="V39">
        <v>1.01674513259678</v>
      </c>
      <c r="W39">
        <v>0.18595950674117276</v>
      </c>
      <c r="X39">
        <v>0.90196608566874403</v>
      </c>
      <c r="Y39">
        <v>0.1649667778195737</v>
      </c>
    </row>
    <row r="41" spans="1:25" x14ac:dyDescent="0.3">
      <c r="A41" t="s">
        <v>35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17</v>
      </c>
      <c r="K41" t="s">
        <v>18</v>
      </c>
      <c r="L41" t="s">
        <v>19</v>
      </c>
      <c r="M41" t="s">
        <v>20</v>
      </c>
      <c r="N41" t="s">
        <v>21</v>
      </c>
      <c r="O41" t="s">
        <v>22</v>
      </c>
      <c r="P41" t="s">
        <v>23</v>
      </c>
      <c r="Q41" t="s">
        <v>24</v>
      </c>
      <c r="R41" t="s">
        <v>25</v>
      </c>
      <c r="S41" t="s">
        <v>26</v>
      </c>
      <c r="T41" t="s">
        <v>27</v>
      </c>
      <c r="U41" t="s">
        <v>28</v>
      </c>
      <c r="V41" t="s">
        <v>29</v>
      </c>
      <c r="W41" t="s">
        <v>30</v>
      </c>
      <c r="X41" t="s">
        <v>31</v>
      </c>
      <c r="Y41" t="s">
        <v>32</v>
      </c>
    </row>
    <row r="42" spans="1:25" x14ac:dyDescent="0.3">
      <c r="A42" t="s">
        <v>4</v>
      </c>
      <c r="B42">
        <f>B26-B37</f>
        <v>4.0631458380916419E-3</v>
      </c>
      <c r="C42">
        <f t="shared" ref="C42:Y42" si="109">C26-C37</f>
        <v>3.66994267498022E-3</v>
      </c>
      <c r="D42">
        <f t="shared" si="109"/>
        <v>1.5379904606569461E-3</v>
      </c>
      <c r="E42">
        <f t="shared" si="109"/>
        <v>1.3891543769762871E-3</v>
      </c>
      <c r="F42">
        <f t="shared" si="109"/>
        <v>-2.1566681077214156E-3</v>
      </c>
      <c r="G42">
        <f t="shared" si="109"/>
        <v>-1.9479606786679815E-3</v>
      </c>
      <c r="H42">
        <f t="shared" si="109"/>
        <v>4.0002511904130844E-3</v>
      </c>
      <c r="I42">
        <f t="shared" si="109"/>
        <v>3.6131345364735501E-3</v>
      </c>
      <c r="J42">
        <f t="shared" si="109"/>
        <v>-9.7753234220243623E-4</v>
      </c>
      <c r="K42">
        <f t="shared" si="109"/>
        <v>-1.7990287005654193E-3</v>
      </c>
      <c r="L42">
        <f t="shared" si="109"/>
        <v>8.2131919780303875E-4</v>
      </c>
      <c r="M42">
        <f t="shared" si="109"/>
        <v>1.5115375168497369E-3</v>
      </c>
      <c r="N42">
        <f t="shared" si="109"/>
        <v>-8.4124724664165762E-3</v>
      </c>
      <c r="O42">
        <f t="shared" si="109"/>
        <v>-1.5482126530670159E-2</v>
      </c>
      <c r="P42">
        <f t="shared" si="109"/>
        <v>-8.4124724664165762E-3</v>
      </c>
      <c r="Q42">
        <f t="shared" si="109"/>
        <v>-1.5482126530670159E-2</v>
      </c>
      <c r="R42">
        <f t="shared" si="109"/>
        <v>1.478616895786411E-2</v>
      </c>
      <c r="S42">
        <f t="shared" si="109"/>
        <v>2.7043440856938661E-3</v>
      </c>
      <c r="T42">
        <f t="shared" si="109"/>
        <v>4.5002812484571386E-3</v>
      </c>
      <c r="U42">
        <f t="shared" si="109"/>
        <v>8.2308737394426457E-4</v>
      </c>
      <c r="V42">
        <f t="shared" si="109"/>
        <v>4.6325818028387644E-3</v>
      </c>
      <c r="W42">
        <f t="shared" si="109"/>
        <v>8.472847318125587E-4</v>
      </c>
      <c r="X42">
        <f t="shared" si="109"/>
        <v>3.4778518002590131E-2</v>
      </c>
      <c r="Y42">
        <f t="shared" si="109"/>
        <v>6.3608822364684958E-3</v>
      </c>
    </row>
    <row r="43" spans="1:25" x14ac:dyDescent="0.3">
      <c r="A43" t="s">
        <v>33</v>
      </c>
      <c r="B43">
        <f t="shared" ref="B43:Y43" si="110">B27-B38</f>
        <v>-6.7771165012897594E-4</v>
      </c>
      <c r="C43">
        <f t="shared" si="110"/>
        <v>-6.1212740207916561E-4</v>
      </c>
      <c r="D43">
        <f t="shared" si="110"/>
        <v>4.9595983764982865E-4</v>
      </c>
      <c r="E43">
        <f t="shared" si="110"/>
        <v>4.4796427344639955E-4</v>
      </c>
      <c r="F43">
        <f t="shared" si="110"/>
        <v>2.3345283164616371E-4</v>
      </c>
      <c r="G43">
        <f t="shared" si="110"/>
        <v>2.1086088060667807E-4</v>
      </c>
      <c r="H43">
        <f t="shared" si="110"/>
        <v>-4.7354119344258927E-3</v>
      </c>
      <c r="I43">
        <f t="shared" si="110"/>
        <v>-4.2771515063123045E-3</v>
      </c>
      <c r="J43">
        <f t="shared" si="110"/>
        <v>4.3665240762019719E-5</v>
      </c>
      <c r="K43">
        <f t="shared" si="110"/>
        <v>8.036053433380097E-5</v>
      </c>
      <c r="L43">
        <f t="shared" si="110"/>
        <v>8.8565480618696402E-5</v>
      </c>
      <c r="M43">
        <f t="shared" si="110"/>
        <v>1.6299393343199853E-4</v>
      </c>
      <c r="N43">
        <f t="shared" si="110"/>
        <v>6.5325477701644319E-3</v>
      </c>
      <c r="O43">
        <f t="shared" si="110"/>
        <v>1.2022355086341863E-2</v>
      </c>
      <c r="P43">
        <f t="shared" si="110"/>
        <v>6.5325477701644319E-3</v>
      </c>
      <c r="Q43">
        <f t="shared" si="110"/>
        <v>1.2022355086341863E-2</v>
      </c>
      <c r="R43">
        <f t="shared" si="110"/>
        <v>-2.3176319316742244E-3</v>
      </c>
      <c r="S43">
        <f t="shared" si="110"/>
        <v>-4.2388763614825686E-4</v>
      </c>
      <c r="T43">
        <f t="shared" si="110"/>
        <v>1.7444830058139793E-3</v>
      </c>
      <c r="U43">
        <f t="shared" si="110"/>
        <v>3.1906048908342255E-4</v>
      </c>
      <c r="V43">
        <f t="shared" si="110"/>
        <v>-6.571056328101621E-3</v>
      </c>
      <c r="W43">
        <f t="shared" si="110"/>
        <v>-1.2018256634495073E-3</v>
      </c>
      <c r="X43">
        <f t="shared" si="110"/>
        <v>-2.626546499184812E-2</v>
      </c>
      <c r="Y43">
        <f t="shared" si="110"/>
        <v>-4.8038714498066792E-3</v>
      </c>
    </row>
    <row r="44" spans="1:25" x14ac:dyDescent="0.3">
      <c r="A44" t="s">
        <v>5</v>
      </c>
      <c r="B44">
        <f t="shared" ref="B44:Y44" si="111">B28-B39</f>
        <v>-2.5975303059084798E-3</v>
      </c>
      <c r="C44">
        <f t="shared" si="111"/>
        <v>-2.3461592812739074E-3</v>
      </c>
      <c r="D44">
        <f t="shared" si="111"/>
        <v>-8.9551588815184324E-5</v>
      </c>
      <c r="E44">
        <f t="shared" si="111"/>
        <v>-8.0885405176367442E-5</v>
      </c>
      <c r="F44">
        <f t="shared" si="111"/>
        <v>5.9622488669135443E-3</v>
      </c>
      <c r="G44">
        <f t="shared" si="111"/>
        <v>5.3852636423741829E-3</v>
      </c>
      <c r="H44">
        <f t="shared" si="111"/>
        <v>-5.3255630028715695E-3</v>
      </c>
      <c r="I44">
        <f t="shared" si="111"/>
        <v>-4.8101918344417571E-3</v>
      </c>
      <c r="J44">
        <f t="shared" si="111"/>
        <v>1.3422645775441888E-4</v>
      </c>
      <c r="K44">
        <f t="shared" si="111"/>
        <v>2.4702737643586548E-4</v>
      </c>
      <c r="L44">
        <f t="shared" si="111"/>
        <v>-7.5964124612584727E-4</v>
      </c>
      <c r="M44">
        <f t="shared" si="111"/>
        <v>-1.398026791456064E-3</v>
      </c>
      <c r="N44">
        <f t="shared" si="111"/>
        <v>2.0692434337592214E-4</v>
      </c>
      <c r="O44">
        <f t="shared" si="111"/>
        <v>3.8081894225636126E-4</v>
      </c>
      <c r="P44">
        <f t="shared" si="111"/>
        <v>2.0692434337592214E-4</v>
      </c>
      <c r="Q44">
        <f t="shared" si="111"/>
        <v>3.8081894225636126E-4</v>
      </c>
      <c r="R44">
        <f t="shared" si="111"/>
        <v>-8.7976376918801336E-3</v>
      </c>
      <c r="S44">
        <f t="shared" si="111"/>
        <v>-1.609060435323828E-3</v>
      </c>
      <c r="T44">
        <f t="shared" si="111"/>
        <v>5.1202431889962874E-4</v>
      </c>
      <c r="U44">
        <f t="shared" si="111"/>
        <v>9.3647647507300036E-5</v>
      </c>
      <c r="V44">
        <f t="shared" si="111"/>
        <v>1.9064534690210078E-2</v>
      </c>
      <c r="W44">
        <f t="shared" si="111"/>
        <v>3.4868438053761441E-3</v>
      </c>
      <c r="X44">
        <f t="shared" si="111"/>
        <v>-1.95605382677978E-2</v>
      </c>
      <c r="Y44">
        <f t="shared" si="111"/>
        <v>-3.5775613093729508E-3</v>
      </c>
    </row>
    <row r="47" spans="1:25" x14ac:dyDescent="0.3">
      <c r="B47">
        <f>ABS(B42)</f>
        <v>4.0631458380916419E-3</v>
      </c>
      <c r="C47">
        <f t="shared" ref="C47:Y49" si="112">ABS(C42)</f>
        <v>3.66994267498022E-3</v>
      </c>
      <c r="D47">
        <f t="shared" si="112"/>
        <v>1.5379904606569461E-3</v>
      </c>
      <c r="E47">
        <f t="shared" si="112"/>
        <v>1.3891543769762871E-3</v>
      </c>
      <c r="F47">
        <f t="shared" si="112"/>
        <v>2.1566681077214156E-3</v>
      </c>
      <c r="G47">
        <f t="shared" si="112"/>
        <v>1.9479606786679815E-3</v>
      </c>
      <c r="H47">
        <f t="shared" si="112"/>
        <v>4.0002511904130844E-3</v>
      </c>
      <c r="I47">
        <f t="shared" si="112"/>
        <v>3.6131345364735501E-3</v>
      </c>
      <c r="J47">
        <f t="shared" si="112"/>
        <v>9.7753234220243623E-4</v>
      </c>
      <c r="K47">
        <f t="shared" si="112"/>
        <v>1.7990287005654193E-3</v>
      </c>
      <c r="L47">
        <f t="shared" si="112"/>
        <v>8.2131919780303875E-4</v>
      </c>
      <c r="M47">
        <f t="shared" si="112"/>
        <v>1.5115375168497369E-3</v>
      </c>
      <c r="N47">
        <f t="shared" si="112"/>
        <v>8.4124724664165762E-3</v>
      </c>
      <c r="O47">
        <f t="shared" si="112"/>
        <v>1.5482126530670159E-2</v>
      </c>
      <c r="P47">
        <f t="shared" si="112"/>
        <v>8.4124724664165762E-3</v>
      </c>
      <c r="Q47">
        <f t="shared" si="112"/>
        <v>1.5482126530670159E-2</v>
      </c>
      <c r="R47">
        <f t="shared" si="112"/>
        <v>1.478616895786411E-2</v>
      </c>
      <c r="S47">
        <f t="shared" si="112"/>
        <v>2.7043440856938661E-3</v>
      </c>
      <c r="T47">
        <f t="shared" si="112"/>
        <v>4.5002812484571386E-3</v>
      </c>
      <c r="U47">
        <f t="shared" si="112"/>
        <v>8.2308737394426457E-4</v>
      </c>
      <c r="V47">
        <f t="shared" si="112"/>
        <v>4.6325818028387644E-3</v>
      </c>
      <c r="W47">
        <f t="shared" si="112"/>
        <v>8.472847318125587E-4</v>
      </c>
      <c r="X47">
        <f t="shared" si="112"/>
        <v>3.4778518002590131E-2</v>
      </c>
      <c r="Y47">
        <f t="shared" si="112"/>
        <v>6.3608822364684958E-3</v>
      </c>
    </row>
    <row r="48" spans="1:25" x14ac:dyDescent="0.3">
      <c r="B48">
        <f t="shared" ref="B48:Q49" si="113">ABS(B43)</f>
        <v>6.7771165012897594E-4</v>
      </c>
      <c r="C48">
        <f t="shared" si="113"/>
        <v>6.1212740207916561E-4</v>
      </c>
      <c r="D48">
        <f t="shared" si="113"/>
        <v>4.9595983764982865E-4</v>
      </c>
      <c r="E48">
        <f t="shared" si="113"/>
        <v>4.4796427344639955E-4</v>
      </c>
      <c r="F48">
        <f t="shared" si="113"/>
        <v>2.3345283164616371E-4</v>
      </c>
      <c r="G48">
        <f t="shared" si="113"/>
        <v>2.1086088060667807E-4</v>
      </c>
      <c r="H48">
        <f t="shared" si="113"/>
        <v>4.7354119344258927E-3</v>
      </c>
      <c r="I48">
        <f t="shared" si="113"/>
        <v>4.2771515063123045E-3</v>
      </c>
      <c r="J48">
        <f t="shared" si="113"/>
        <v>4.3665240762019719E-5</v>
      </c>
      <c r="K48">
        <f t="shared" si="113"/>
        <v>8.036053433380097E-5</v>
      </c>
      <c r="L48">
        <f t="shared" si="113"/>
        <v>8.8565480618696402E-5</v>
      </c>
      <c r="M48">
        <f t="shared" si="113"/>
        <v>1.6299393343199853E-4</v>
      </c>
      <c r="N48">
        <f t="shared" si="113"/>
        <v>6.5325477701644319E-3</v>
      </c>
      <c r="O48">
        <f t="shared" si="113"/>
        <v>1.2022355086341863E-2</v>
      </c>
      <c r="P48">
        <f t="shared" si="113"/>
        <v>6.5325477701644319E-3</v>
      </c>
      <c r="Q48">
        <f t="shared" si="113"/>
        <v>1.2022355086341863E-2</v>
      </c>
      <c r="R48">
        <f t="shared" si="112"/>
        <v>2.3176319316742244E-3</v>
      </c>
      <c r="S48">
        <f t="shared" si="112"/>
        <v>4.2388763614825686E-4</v>
      </c>
      <c r="T48">
        <f t="shared" si="112"/>
        <v>1.7444830058139793E-3</v>
      </c>
      <c r="U48">
        <f t="shared" si="112"/>
        <v>3.1906048908342255E-4</v>
      </c>
      <c r="V48">
        <f t="shared" si="112"/>
        <v>6.571056328101621E-3</v>
      </c>
      <c r="W48">
        <f t="shared" si="112"/>
        <v>1.2018256634495073E-3</v>
      </c>
      <c r="X48">
        <f t="shared" si="112"/>
        <v>2.626546499184812E-2</v>
      </c>
      <c r="Y48">
        <f t="shared" si="112"/>
        <v>4.8038714498066792E-3</v>
      </c>
    </row>
    <row r="49" spans="2:25" x14ac:dyDescent="0.3">
      <c r="B49">
        <f t="shared" si="113"/>
        <v>2.5975303059084798E-3</v>
      </c>
      <c r="C49">
        <f t="shared" si="112"/>
        <v>2.3461592812739074E-3</v>
      </c>
      <c r="D49">
        <f t="shared" si="112"/>
        <v>8.9551588815184324E-5</v>
      </c>
      <c r="E49">
        <f t="shared" si="112"/>
        <v>8.0885405176367442E-5</v>
      </c>
      <c r="F49">
        <f t="shared" si="112"/>
        <v>5.9622488669135443E-3</v>
      </c>
      <c r="G49">
        <f t="shared" si="112"/>
        <v>5.3852636423741829E-3</v>
      </c>
      <c r="H49">
        <f t="shared" si="112"/>
        <v>5.3255630028715695E-3</v>
      </c>
      <c r="I49">
        <f t="shared" si="112"/>
        <v>4.8101918344417571E-3</v>
      </c>
      <c r="J49">
        <f t="shared" si="112"/>
        <v>1.3422645775441888E-4</v>
      </c>
      <c r="K49">
        <f t="shared" si="112"/>
        <v>2.4702737643586548E-4</v>
      </c>
      <c r="L49">
        <f t="shared" si="112"/>
        <v>7.5964124612584727E-4</v>
      </c>
      <c r="M49">
        <f t="shared" si="112"/>
        <v>1.398026791456064E-3</v>
      </c>
      <c r="N49">
        <f t="shared" si="112"/>
        <v>2.0692434337592214E-4</v>
      </c>
      <c r="O49">
        <f t="shared" si="112"/>
        <v>3.8081894225636126E-4</v>
      </c>
      <c r="P49">
        <f t="shared" si="112"/>
        <v>2.0692434337592214E-4</v>
      </c>
      <c r="Q49">
        <f t="shared" si="112"/>
        <v>3.8081894225636126E-4</v>
      </c>
      <c r="R49">
        <f t="shared" si="112"/>
        <v>8.7976376918801336E-3</v>
      </c>
      <c r="S49">
        <f t="shared" si="112"/>
        <v>1.609060435323828E-3</v>
      </c>
      <c r="T49">
        <f t="shared" si="112"/>
        <v>5.1202431889962874E-4</v>
      </c>
      <c r="U49">
        <f t="shared" si="112"/>
        <v>9.3647647507300036E-5</v>
      </c>
      <c r="V49">
        <f t="shared" si="112"/>
        <v>1.9064534690210078E-2</v>
      </c>
      <c r="W49">
        <f t="shared" si="112"/>
        <v>3.4868438053761441E-3</v>
      </c>
      <c r="X49">
        <f t="shared" si="112"/>
        <v>1.95605382677978E-2</v>
      </c>
      <c r="Y49">
        <f t="shared" si="112"/>
        <v>3.5775613093729508E-3</v>
      </c>
    </row>
    <row r="51" spans="2:25" x14ac:dyDescent="0.3">
      <c r="B51">
        <f>MAX(B47:Y49)</f>
        <v>3.4778518002590131E-2</v>
      </c>
    </row>
  </sheetData>
  <conditionalFormatting sqref="B42:Y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6E5E-1174-4FBD-BE15-7A4D76447798}">
  <dimension ref="A1:Y48"/>
  <sheetViews>
    <sheetView tabSelected="1" workbookViewId="0">
      <selection activeCell="G1" sqref="G1"/>
    </sheetView>
  </sheetViews>
  <sheetFormatPr defaultRowHeight="14.4" x14ac:dyDescent="0.3"/>
  <sheetData>
    <row r="1" spans="1:25" x14ac:dyDescent="0.3">
      <c r="B1" t="s">
        <v>36</v>
      </c>
      <c r="C1" t="s">
        <v>37</v>
      </c>
      <c r="D1" t="s">
        <v>36</v>
      </c>
      <c r="E1" t="s">
        <v>37</v>
      </c>
      <c r="F1" t="s">
        <v>36</v>
      </c>
      <c r="G1" t="s">
        <v>37</v>
      </c>
      <c r="H1" t="s">
        <v>36</v>
      </c>
      <c r="I1" t="s">
        <v>37</v>
      </c>
      <c r="J1" t="s">
        <v>36</v>
      </c>
      <c r="K1" t="s">
        <v>37</v>
      </c>
      <c r="L1" t="s">
        <v>36</v>
      </c>
      <c r="M1" t="s">
        <v>37</v>
      </c>
      <c r="N1" t="s">
        <v>36</v>
      </c>
      <c r="O1" t="s">
        <v>37</v>
      </c>
      <c r="P1" t="s">
        <v>36</v>
      </c>
      <c r="Q1" t="s">
        <v>37</v>
      </c>
      <c r="R1" t="s">
        <v>36</v>
      </c>
      <c r="S1" t="s">
        <v>37</v>
      </c>
      <c r="T1" t="s">
        <v>36</v>
      </c>
      <c r="U1" t="s">
        <v>37</v>
      </c>
      <c r="V1" t="s">
        <v>36</v>
      </c>
      <c r="W1" t="s">
        <v>37</v>
      </c>
      <c r="X1" t="s">
        <v>36</v>
      </c>
      <c r="Y1" t="s">
        <v>37</v>
      </c>
    </row>
    <row r="2" spans="1:25" x14ac:dyDescent="0.3">
      <c r="A2" t="s">
        <v>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</row>
    <row r="3" spans="1:25" x14ac:dyDescent="0.3">
      <c r="A3" t="s">
        <v>4</v>
      </c>
      <c r="B3">
        <v>0.67408507683657459</v>
      </c>
      <c r="C3">
        <v>0.60885178347715674</v>
      </c>
      <c r="D3">
        <v>1.075628760460037</v>
      </c>
      <c r="E3">
        <v>0.97153684552519903</v>
      </c>
      <c r="F3">
        <v>0.56025921969851555</v>
      </c>
      <c r="G3">
        <v>0.50604120584271794</v>
      </c>
      <c r="H3">
        <v>0.42978716878048406</v>
      </c>
      <c r="I3">
        <v>0.38819533797665801</v>
      </c>
      <c r="J3">
        <v>0.20777095681060856</v>
      </c>
      <c r="K3">
        <v>0.38237703072215812</v>
      </c>
      <c r="L3">
        <v>0.78238722368599301</v>
      </c>
      <c r="M3">
        <v>1.4398879807860023</v>
      </c>
      <c r="N3">
        <v>0.2985491092892284</v>
      </c>
      <c r="O3">
        <v>0.54944311605023821</v>
      </c>
      <c r="P3">
        <v>0.2985491092892284</v>
      </c>
      <c r="Q3">
        <v>0.54944311605023821</v>
      </c>
      <c r="R3">
        <v>2.0996750732695442</v>
      </c>
      <c r="S3">
        <v>0.38402400800750763</v>
      </c>
      <c r="T3">
        <v>2.5290637788765471</v>
      </c>
      <c r="U3">
        <v>0.46255786013520239</v>
      </c>
      <c r="V3">
        <v>1.5704765200900088</v>
      </c>
      <c r="W3">
        <v>0.28723524673154299</v>
      </c>
      <c r="X3">
        <v>1.0440063670220401</v>
      </c>
      <c r="Y3">
        <v>0.19094550130790289</v>
      </c>
    </row>
    <row r="4" spans="1:25" x14ac:dyDescent="0.3">
      <c r="A4" t="s">
        <v>6</v>
      </c>
      <c r="B4">
        <v>0.53759772607793199</v>
      </c>
      <c r="C4">
        <v>0.48557273490148456</v>
      </c>
      <c r="D4">
        <v>0.80021183671579288</v>
      </c>
      <c r="E4">
        <v>0.72277286752939252</v>
      </c>
      <c r="F4">
        <v>0.42307935117120415</v>
      </c>
      <c r="G4">
        <v>0.38213665658021506</v>
      </c>
      <c r="H4">
        <v>0.34242706272494211</v>
      </c>
      <c r="I4">
        <v>0.3092893390094601</v>
      </c>
      <c r="J4">
        <v>0.14087727393727703</v>
      </c>
      <c r="K4">
        <v>0.25926739006872396</v>
      </c>
      <c r="L4">
        <v>0.45504738136762468</v>
      </c>
      <c r="M4">
        <v>0.83745904238123814</v>
      </c>
      <c r="N4">
        <v>0.15118304278846542</v>
      </c>
      <c r="O4">
        <v>0.27823389700077039</v>
      </c>
      <c r="P4">
        <v>0.15118304278846542</v>
      </c>
      <c r="Q4">
        <v>0.27823389700077039</v>
      </c>
      <c r="R4">
        <v>1.6962490808438058</v>
      </c>
      <c r="S4">
        <v>0.31023865496976638</v>
      </c>
      <c r="T4">
        <v>2.1924003718102441</v>
      </c>
      <c r="U4">
        <v>0.4009831752818247</v>
      </c>
      <c r="V4">
        <v>1.2960821876795383</v>
      </c>
      <c r="W4">
        <v>0.23704938100007619</v>
      </c>
      <c r="X4">
        <v>1.0121202558927218</v>
      </c>
      <c r="Y4">
        <v>0.18511363124784355</v>
      </c>
    </row>
    <row r="5" spans="1:25" x14ac:dyDescent="0.3">
      <c r="A5" t="s">
        <v>5</v>
      </c>
      <c r="B5">
        <v>0.51116214236125557</v>
      </c>
      <c r="C5">
        <v>0.46169540421098437</v>
      </c>
      <c r="D5">
        <v>0.62011118009608179</v>
      </c>
      <c r="E5">
        <v>0.56010110730749585</v>
      </c>
      <c r="F5">
        <v>0.32975656104191353</v>
      </c>
      <c r="G5">
        <v>0.29784500088011662</v>
      </c>
      <c r="H5">
        <v>0.28467035729375245</v>
      </c>
      <c r="I5">
        <v>0.25712192822123681</v>
      </c>
      <c r="J5">
        <v>0.12432154215060041</v>
      </c>
      <c r="K5">
        <v>0.22879859087176799</v>
      </c>
      <c r="L5">
        <v>0.21412241087504316</v>
      </c>
      <c r="M5">
        <v>0.39406610499513495</v>
      </c>
      <c r="N5">
        <v>9.0977430315212618E-2</v>
      </c>
      <c r="O5">
        <v>0.16743283180995014</v>
      </c>
      <c r="P5">
        <v>9.0977430315212618E-2</v>
      </c>
      <c r="Q5">
        <v>0.16743283180995014</v>
      </c>
      <c r="R5">
        <v>1.62023626062037</v>
      </c>
      <c r="S5">
        <v>0.29633614774196798</v>
      </c>
      <c r="T5">
        <v>1.9082285604967797</v>
      </c>
      <c r="U5">
        <v>0.34900903922018267</v>
      </c>
      <c r="V5">
        <v>1.0358096672869901</v>
      </c>
      <c r="W5">
        <v>0.1894463505465489</v>
      </c>
      <c r="X5">
        <v>0.88240554740094623</v>
      </c>
      <c r="Y5">
        <v>0.16138921651020074</v>
      </c>
    </row>
    <row r="7" spans="1:25" x14ac:dyDescent="0.3">
      <c r="A7" t="s">
        <v>5</v>
      </c>
      <c r="M7" t="s">
        <v>5</v>
      </c>
    </row>
    <row r="8" spans="1:25" x14ac:dyDescent="0.3">
      <c r="A8" t="s">
        <v>38</v>
      </c>
      <c r="B8" t="s">
        <v>43</v>
      </c>
      <c r="C8" t="s">
        <v>4</v>
      </c>
      <c r="D8" t="s">
        <v>5</v>
      </c>
      <c r="M8" t="s">
        <v>38</v>
      </c>
      <c r="N8" t="s">
        <v>43</v>
      </c>
      <c r="O8" t="s">
        <v>4</v>
      </c>
      <c r="P8" t="s">
        <v>5</v>
      </c>
    </row>
    <row r="9" spans="1:25" x14ac:dyDescent="0.3">
      <c r="A9" t="s">
        <v>39</v>
      </c>
      <c r="B9">
        <f>VLOOKUP($A$7,$A$2:$Y$5,MATCH(F9,$B$2:$Y$2,0)+1,0)</f>
        <v>0.28467035729375245</v>
      </c>
      <c r="C9">
        <f t="shared" ref="C9:D9" si="0">VLOOKUP($A$7,$A$2:$Y$5,MATCH(G9,$B$2:$Y$2,0)+1,0)</f>
        <v>0.88240554740094623</v>
      </c>
      <c r="D9">
        <f t="shared" si="0"/>
        <v>9.0977430315212618E-2</v>
      </c>
      <c r="F9" t="s">
        <v>15</v>
      </c>
      <c r="G9" t="s">
        <v>31</v>
      </c>
      <c r="H9" t="s">
        <v>23</v>
      </c>
      <c r="I9">
        <f>B10/B9</f>
        <v>1.1583803954046274</v>
      </c>
      <c r="J9">
        <f t="shared" ref="J9:K9" si="1">C10/C9</f>
        <v>1.1738476376739506</v>
      </c>
      <c r="K9">
        <f t="shared" si="1"/>
        <v>1</v>
      </c>
      <c r="M9" t="s">
        <v>39</v>
      </c>
      <c r="N9">
        <f>VLOOKUP($A$7,$A$2:$Y$5,MATCH(R9,$B$2:$Y$2,0)+1,0)</f>
        <v>0.25712192822123681</v>
      </c>
      <c r="O9">
        <f t="shared" ref="O9:O12" si="2">VLOOKUP($A$7,$A$2:$Y$5,MATCH(S9,$B$2:$Y$2,0)+1,0)</f>
        <v>0.16138921651020074</v>
      </c>
      <c r="P9">
        <f t="shared" ref="P9:P12" si="3">VLOOKUP($A$7,$A$2:$Y$5,MATCH(T9,$B$2:$Y$2,0)+1,0)</f>
        <v>0.16743283180995014</v>
      </c>
      <c r="R9" t="s">
        <v>16</v>
      </c>
      <c r="S9" t="s">
        <v>32</v>
      </c>
      <c r="T9" t="s">
        <v>24</v>
      </c>
      <c r="U9">
        <f>N10/N9</f>
        <v>1.1583803954046279</v>
      </c>
      <c r="V9">
        <f t="shared" ref="V9" si="4">O10/O9</f>
        <v>1.1738476376739506</v>
      </c>
      <c r="W9">
        <f t="shared" ref="W9" si="5">P10/P9</f>
        <v>1</v>
      </c>
    </row>
    <row r="10" spans="1:25" x14ac:dyDescent="0.3">
      <c r="A10" t="s">
        <v>40</v>
      </c>
      <c r="B10">
        <f t="shared" ref="B10:B12" si="6">VLOOKUP($A$7,$A$2:$Y$5,MATCH(F10,$B$2:$Y$2,0)+1,0)</f>
        <v>0.32975656104191353</v>
      </c>
      <c r="C10">
        <f t="shared" ref="C10:C12" si="7">VLOOKUP($A$7,$A$2:$Y$5,MATCH(G10,$B$2:$Y$2,0)+1,0)</f>
        <v>1.0358096672869901</v>
      </c>
      <c r="D10">
        <f t="shared" ref="D10:D12" si="8">VLOOKUP($A$7,$A$2:$Y$5,MATCH(H10,$B$2:$Y$2,0)+1,0)</f>
        <v>9.0977430315212618E-2</v>
      </c>
      <c r="F10" t="s">
        <v>13</v>
      </c>
      <c r="G10" t="s">
        <v>29</v>
      </c>
      <c r="H10" t="s">
        <v>21</v>
      </c>
      <c r="M10" t="s">
        <v>40</v>
      </c>
      <c r="N10">
        <f t="shared" ref="N10:N12" si="9">VLOOKUP($A$7,$A$2:$Y$5,MATCH(R10,$B$2:$Y$2,0)+1,0)</f>
        <v>0.29784500088011662</v>
      </c>
      <c r="O10">
        <f t="shared" si="2"/>
        <v>0.1894463505465489</v>
      </c>
      <c r="P10">
        <f t="shared" si="3"/>
        <v>0.16743283180995014</v>
      </c>
      <c r="R10" t="s">
        <v>14</v>
      </c>
      <c r="S10" t="s">
        <v>30</v>
      </c>
      <c r="T10" t="s">
        <v>22</v>
      </c>
    </row>
    <row r="11" spans="1:25" x14ac:dyDescent="0.3">
      <c r="A11" t="s">
        <v>41</v>
      </c>
      <c r="B11">
        <f t="shared" si="6"/>
        <v>0.62011118009608179</v>
      </c>
      <c r="C11">
        <f t="shared" si="7"/>
        <v>1.9082285604967797</v>
      </c>
      <c r="D11">
        <f t="shared" si="8"/>
        <v>0.21412241087504316</v>
      </c>
      <c r="F11" t="s">
        <v>11</v>
      </c>
      <c r="G11" t="s">
        <v>27</v>
      </c>
      <c r="H11" t="s">
        <v>19</v>
      </c>
      <c r="I11">
        <f>B11/B9</f>
        <v>2.178348269174323</v>
      </c>
      <c r="J11">
        <f t="shared" ref="J11:K11" si="10">C11/C9</f>
        <v>2.1625301043463652</v>
      </c>
      <c r="K11">
        <f t="shared" si="10"/>
        <v>2.3535772568335456</v>
      </c>
      <c r="M11" t="s">
        <v>41</v>
      </c>
      <c r="N11">
        <f t="shared" si="9"/>
        <v>0.56010110730749585</v>
      </c>
      <c r="O11">
        <f t="shared" si="2"/>
        <v>0.34900903922018267</v>
      </c>
      <c r="P11">
        <f t="shared" si="3"/>
        <v>0.39406610499513495</v>
      </c>
      <c r="R11" t="s">
        <v>12</v>
      </c>
      <c r="S11" t="s">
        <v>28</v>
      </c>
      <c r="T11" t="s">
        <v>20</v>
      </c>
      <c r="U11">
        <f>N11/N9</f>
        <v>2.1783482691743234</v>
      </c>
      <c r="V11">
        <f t="shared" ref="V11" si="11">O11/O9</f>
        <v>2.1625301043463661</v>
      </c>
      <c r="W11">
        <f t="shared" ref="W11" si="12">P11/P9</f>
        <v>2.353577256833546</v>
      </c>
    </row>
    <row r="12" spans="1:25" x14ac:dyDescent="0.3">
      <c r="A12" t="s">
        <v>42</v>
      </c>
      <c r="B12">
        <f t="shared" si="6"/>
        <v>0.51116214236125557</v>
      </c>
      <c r="C12">
        <f t="shared" si="7"/>
        <v>1.62023626062037</v>
      </c>
      <c r="D12">
        <f t="shared" si="8"/>
        <v>0.12432154215060041</v>
      </c>
      <c r="F12" t="s">
        <v>9</v>
      </c>
      <c r="G12" t="s">
        <v>25</v>
      </c>
      <c r="H12" t="s">
        <v>17</v>
      </c>
      <c r="I12">
        <f>B12/B9</f>
        <v>1.7956282741226386</v>
      </c>
      <c r="J12">
        <f t="shared" ref="J12:K12" si="13">C12/C9</f>
        <v>1.836158289567245</v>
      </c>
      <c r="K12">
        <f t="shared" si="13"/>
        <v>1.3665097125722205</v>
      </c>
      <c r="M12" t="s">
        <v>42</v>
      </c>
      <c r="N12">
        <f t="shared" si="9"/>
        <v>0.46169540421098437</v>
      </c>
      <c r="O12">
        <f t="shared" si="2"/>
        <v>0.29633614774196798</v>
      </c>
      <c r="P12">
        <f t="shared" si="3"/>
        <v>0.22879859087176799</v>
      </c>
      <c r="R12" t="s">
        <v>10</v>
      </c>
      <c r="S12" t="s">
        <v>26</v>
      </c>
      <c r="T12" t="s">
        <v>18</v>
      </c>
      <c r="U12">
        <f>N12/N9</f>
        <v>1.7956282741226384</v>
      </c>
      <c r="V12">
        <f t="shared" ref="V12" si="14">O12/O9</f>
        <v>1.836158289567245</v>
      </c>
      <c r="W12">
        <f t="shared" ref="W12" si="15">P12/P9</f>
        <v>1.366509712572221</v>
      </c>
    </row>
    <row r="14" spans="1:25" x14ac:dyDescent="0.3">
      <c r="A14" t="s">
        <v>6</v>
      </c>
      <c r="M14" t="s">
        <v>6</v>
      </c>
    </row>
    <row r="15" spans="1:25" x14ac:dyDescent="0.3">
      <c r="A15" t="s">
        <v>38</v>
      </c>
      <c r="B15" t="s">
        <v>43</v>
      </c>
      <c r="C15" t="s">
        <v>4</v>
      </c>
      <c r="D15" t="s">
        <v>5</v>
      </c>
      <c r="M15" t="s">
        <v>38</v>
      </c>
      <c r="N15" t="s">
        <v>43</v>
      </c>
      <c r="O15" t="s">
        <v>4</v>
      </c>
      <c r="P15" t="s">
        <v>5</v>
      </c>
    </row>
    <row r="16" spans="1:25" x14ac:dyDescent="0.3">
      <c r="A16" t="s">
        <v>39</v>
      </c>
      <c r="B16">
        <f>VLOOKUP($A$14,$A$2:$Y$5,MATCH(F16,$B$2:$Y$2,0)+1,0)</f>
        <v>0.34242706272494211</v>
      </c>
      <c r="C16">
        <f t="shared" ref="C16:D16" si="16">VLOOKUP($A$14,$A$2:$Y$5,MATCH(G16,$B$2:$Y$2,0)+1,0)</f>
        <v>1.0121202558927218</v>
      </c>
      <c r="D16">
        <f t="shared" si="16"/>
        <v>0.15118304278846542</v>
      </c>
      <c r="F16" t="s">
        <v>15</v>
      </c>
      <c r="G16" t="s">
        <v>31</v>
      </c>
      <c r="H16" t="s">
        <v>23</v>
      </c>
      <c r="I16">
        <f>B17/B16</f>
        <v>1.2355312918449053</v>
      </c>
      <c r="J16">
        <f t="shared" ref="J16:K16" si="17">C17/C16</f>
        <v>1.2805614551566831</v>
      </c>
      <c r="K16">
        <f t="shared" si="17"/>
        <v>1</v>
      </c>
      <c r="M16" t="s">
        <v>39</v>
      </c>
      <c r="N16">
        <f>VLOOKUP($A$14,$A$2:$Y$5,MATCH(R16,$B$2:$Y$2,0)+1,0)</f>
        <v>0.3092893390094601</v>
      </c>
      <c r="O16">
        <f t="shared" ref="O16:O19" si="18">VLOOKUP($A$14,$A$2:$Y$5,MATCH(S16,$B$2:$Y$2,0)+1,0)</f>
        <v>0.18511363124784355</v>
      </c>
      <c r="P16">
        <f t="shared" ref="P16:P19" si="19">VLOOKUP($A$14,$A$2:$Y$5,MATCH(T16,$B$2:$Y$2,0)+1,0)</f>
        <v>0.27823389700077039</v>
      </c>
      <c r="R16" t="s">
        <v>16</v>
      </c>
      <c r="S16" t="s">
        <v>32</v>
      </c>
      <c r="T16" t="s">
        <v>24</v>
      </c>
      <c r="U16">
        <f>N17/N16</f>
        <v>1.2355312918449053</v>
      </c>
      <c r="V16">
        <f t="shared" ref="V16" si="20">O17/O16</f>
        <v>1.2805614551566831</v>
      </c>
      <c r="W16">
        <f t="shared" ref="W16" si="21">P17/P16</f>
        <v>1</v>
      </c>
    </row>
    <row r="17" spans="1:23" x14ac:dyDescent="0.3">
      <c r="A17" t="s">
        <v>40</v>
      </c>
      <c r="B17">
        <f t="shared" ref="B17:B19" si="22">VLOOKUP($A$14,$A$2:$Y$5,MATCH(F17,$B$2:$Y$2,0)+1,0)</f>
        <v>0.42307935117120415</v>
      </c>
      <c r="C17">
        <f t="shared" ref="C17:C19" si="23">VLOOKUP($A$14,$A$2:$Y$5,MATCH(G17,$B$2:$Y$2,0)+1,0)</f>
        <v>1.2960821876795383</v>
      </c>
      <c r="D17">
        <f t="shared" ref="D17:D19" si="24">VLOOKUP($A$14,$A$2:$Y$5,MATCH(H17,$B$2:$Y$2,0)+1,0)</f>
        <v>0.15118304278846542</v>
      </c>
      <c r="F17" t="s">
        <v>13</v>
      </c>
      <c r="G17" t="s">
        <v>29</v>
      </c>
      <c r="H17" t="s">
        <v>21</v>
      </c>
      <c r="M17" t="s">
        <v>40</v>
      </c>
      <c r="N17">
        <f t="shared" ref="N17:N19" si="25">VLOOKUP($A$14,$A$2:$Y$5,MATCH(R17,$B$2:$Y$2,0)+1,0)</f>
        <v>0.38213665658021506</v>
      </c>
      <c r="O17">
        <f t="shared" si="18"/>
        <v>0.23704938100007619</v>
      </c>
      <c r="P17">
        <f t="shared" si="19"/>
        <v>0.27823389700077039</v>
      </c>
      <c r="R17" t="s">
        <v>14</v>
      </c>
      <c r="S17" t="s">
        <v>30</v>
      </c>
      <c r="T17" t="s">
        <v>22</v>
      </c>
    </row>
    <row r="18" spans="1:23" x14ac:dyDescent="0.3">
      <c r="A18" t="s">
        <v>41</v>
      </c>
      <c r="B18">
        <f t="shared" si="22"/>
        <v>0.80021183671579288</v>
      </c>
      <c r="C18">
        <f t="shared" si="23"/>
        <v>2.1924003718102441</v>
      </c>
      <c r="D18">
        <f t="shared" si="24"/>
        <v>0.45504738136762468</v>
      </c>
      <c r="F18" t="s">
        <v>11</v>
      </c>
      <c r="G18" t="s">
        <v>27</v>
      </c>
      <c r="H18" t="s">
        <v>19</v>
      </c>
      <c r="I18">
        <f>B18/B16</f>
        <v>2.3368825768265018</v>
      </c>
      <c r="J18">
        <f t="shared" ref="J18" si="26">C18/C16</f>
        <v>2.1661461264565625</v>
      </c>
      <c r="K18">
        <f t="shared" ref="K18" si="27">D18/D16</f>
        <v>3.0099101921392384</v>
      </c>
      <c r="M18" t="s">
        <v>41</v>
      </c>
      <c r="N18">
        <f t="shared" si="25"/>
        <v>0.72277286752939252</v>
      </c>
      <c r="O18">
        <f t="shared" si="18"/>
        <v>0.4009831752818247</v>
      </c>
      <c r="P18">
        <f t="shared" si="19"/>
        <v>0.83745904238123814</v>
      </c>
      <c r="R18" t="s">
        <v>12</v>
      </c>
      <c r="S18" t="s">
        <v>28</v>
      </c>
      <c r="T18" t="s">
        <v>20</v>
      </c>
      <c r="U18">
        <f>N18/N16</f>
        <v>2.3368825768265014</v>
      </c>
      <c r="V18">
        <f t="shared" ref="V18" si="28">O18/O16</f>
        <v>2.166146126456562</v>
      </c>
      <c r="W18">
        <f t="shared" ref="W18" si="29">P18/P16</f>
        <v>3.0099101921392393</v>
      </c>
    </row>
    <row r="19" spans="1:23" x14ac:dyDescent="0.3">
      <c r="A19" t="s">
        <v>42</v>
      </c>
      <c r="B19">
        <f t="shared" si="22"/>
        <v>0.53759772607793199</v>
      </c>
      <c r="C19">
        <f t="shared" si="23"/>
        <v>1.6962490808438058</v>
      </c>
      <c r="D19">
        <f t="shared" si="24"/>
        <v>0.14087727393727703</v>
      </c>
      <c r="F19" t="s">
        <v>9</v>
      </c>
      <c r="G19" t="s">
        <v>25</v>
      </c>
      <c r="H19" t="s">
        <v>17</v>
      </c>
      <c r="I19">
        <f>B19/B16</f>
        <v>1.5699627295806424</v>
      </c>
      <c r="J19">
        <f t="shared" ref="J19" si="30">C19/C16</f>
        <v>1.6759363039796698</v>
      </c>
      <c r="K19">
        <f t="shared" ref="K19" si="31">D19/D16</f>
        <v>0.93183250805708306</v>
      </c>
      <c r="M19" t="s">
        <v>42</v>
      </c>
      <c r="N19">
        <f t="shared" si="25"/>
        <v>0.48557273490148456</v>
      </c>
      <c r="O19">
        <f t="shared" si="18"/>
        <v>0.31023865496976638</v>
      </c>
      <c r="P19">
        <f t="shared" si="19"/>
        <v>0.25926739006872396</v>
      </c>
      <c r="R19" t="s">
        <v>10</v>
      </c>
      <c r="S19" t="s">
        <v>26</v>
      </c>
      <c r="T19" t="s">
        <v>18</v>
      </c>
      <c r="U19">
        <f>N19/N16</f>
        <v>1.5699627295806422</v>
      </c>
      <c r="V19">
        <f t="shared" ref="V19" si="32">O19/O16</f>
        <v>1.6759363039796695</v>
      </c>
      <c r="W19">
        <f t="shared" ref="W19" si="33">P19/P16</f>
        <v>0.93183250805708295</v>
      </c>
    </row>
    <row r="21" spans="1:23" x14ac:dyDescent="0.3">
      <c r="A21" t="s">
        <v>4</v>
      </c>
      <c r="M21" t="s">
        <v>4</v>
      </c>
    </row>
    <row r="22" spans="1:23" x14ac:dyDescent="0.3">
      <c r="A22" t="s">
        <v>38</v>
      </c>
      <c r="B22" t="s">
        <v>43</v>
      </c>
      <c r="C22" t="s">
        <v>4</v>
      </c>
      <c r="D22" t="s">
        <v>5</v>
      </c>
      <c r="M22" t="s">
        <v>38</v>
      </c>
      <c r="N22" t="s">
        <v>43</v>
      </c>
      <c r="O22" t="s">
        <v>4</v>
      </c>
      <c r="P22" t="s">
        <v>5</v>
      </c>
    </row>
    <row r="23" spans="1:23" x14ac:dyDescent="0.3">
      <c r="A23" t="s">
        <v>39</v>
      </c>
      <c r="B23">
        <f>VLOOKUP($A$21,$A$2:$Y$5,MATCH(F23,$B$2:$Y$2,0)+1,0)</f>
        <v>0.42978716878048406</v>
      </c>
      <c r="C23">
        <f t="shared" ref="C23:D23" si="34">VLOOKUP($A$21,$A$2:$Y$5,MATCH(G23,$B$2:$Y$2,0)+1,0)</f>
        <v>1.0440063670220401</v>
      </c>
      <c r="D23">
        <f t="shared" si="34"/>
        <v>0.2985491092892284</v>
      </c>
      <c r="F23" t="s">
        <v>15</v>
      </c>
      <c r="G23" t="s">
        <v>31</v>
      </c>
      <c r="H23" t="s">
        <v>23</v>
      </c>
      <c r="I23">
        <f>B24/B23</f>
        <v>1.3035736299160452</v>
      </c>
      <c r="J23">
        <f t="shared" ref="J23:K23" si="35">C24/C23</f>
        <v>1.50427868037787</v>
      </c>
      <c r="K23">
        <f t="shared" si="35"/>
        <v>1</v>
      </c>
      <c r="M23" t="s">
        <v>39</v>
      </c>
      <c r="N23">
        <f>VLOOKUP($A$21,$A$2:$Y$5,MATCH(R23,$B$2:$Y$2,0)+1,0)</f>
        <v>0.38819533797665801</v>
      </c>
      <c r="O23">
        <f t="shared" ref="O23:O26" si="36">VLOOKUP($A$21,$A$2:$Y$5,MATCH(S23,$B$2:$Y$2,0)+1,0)</f>
        <v>0.19094550130790289</v>
      </c>
      <c r="P23">
        <f t="shared" ref="P23:P26" si="37">VLOOKUP($A$21,$A$2:$Y$5,MATCH(T23,$B$2:$Y$2,0)+1,0)</f>
        <v>0.54944311605023821</v>
      </c>
      <c r="R23" t="s">
        <v>16</v>
      </c>
      <c r="S23" t="s">
        <v>32</v>
      </c>
      <c r="T23" t="s">
        <v>24</v>
      </c>
      <c r="U23">
        <f>N24/N23</f>
        <v>1.303573629916045</v>
      </c>
      <c r="V23">
        <f t="shared" ref="V23" si="38">O24/O23</f>
        <v>1.5042786803778698</v>
      </c>
      <c r="W23">
        <f t="shared" ref="W23" si="39">P24/P23</f>
        <v>1</v>
      </c>
    </row>
    <row r="24" spans="1:23" x14ac:dyDescent="0.3">
      <c r="A24" t="s">
        <v>40</v>
      </c>
      <c r="B24">
        <f t="shared" ref="B24:B26" si="40">VLOOKUP($A$21,$A$2:$Y$5,MATCH(F24,$B$2:$Y$2,0)+1,0)</f>
        <v>0.56025921969851555</v>
      </c>
      <c r="C24">
        <f t="shared" ref="C24:C26" si="41">VLOOKUP($A$21,$A$2:$Y$5,MATCH(G24,$B$2:$Y$2,0)+1,0)</f>
        <v>1.5704765200900088</v>
      </c>
      <c r="D24">
        <f t="shared" ref="D24:D26" si="42">VLOOKUP($A$21,$A$2:$Y$5,MATCH(H24,$B$2:$Y$2,0)+1,0)</f>
        <v>0.2985491092892284</v>
      </c>
      <c r="F24" t="s">
        <v>13</v>
      </c>
      <c r="G24" t="s">
        <v>29</v>
      </c>
      <c r="H24" t="s">
        <v>21</v>
      </c>
      <c r="M24" t="s">
        <v>40</v>
      </c>
      <c r="N24">
        <f t="shared" ref="N24:N26" si="43">VLOOKUP($A$21,$A$2:$Y$5,MATCH(R24,$B$2:$Y$2,0)+1,0)</f>
        <v>0.50604120584271794</v>
      </c>
      <c r="O24">
        <f t="shared" si="36"/>
        <v>0.28723524673154299</v>
      </c>
      <c r="P24">
        <f t="shared" si="37"/>
        <v>0.54944311605023821</v>
      </c>
      <c r="R24" t="s">
        <v>14</v>
      </c>
      <c r="S24" t="s">
        <v>30</v>
      </c>
      <c r="T24" t="s">
        <v>22</v>
      </c>
    </row>
    <row r="25" spans="1:23" x14ac:dyDescent="0.3">
      <c r="A25" t="s">
        <v>41</v>
      </c>
      <c r="B25">
        <f t="shared" si="40"/>
        <v>1.075628760460037</v>
      </c>
      <c r="C25">
        <f t="shared" si="41"/>
        <v>2.5290637788765471</v>
      </c>
      <c r="D25">
        <f t="shared" si="42"/>
        <v>0.78238722368599301</v>
      </c>
      <c r="F25" t="s">
        <v>11</v>
      </c>
      <c r="G25" t="s">
        <v>27</v>
      </c>
      <c r="H25" t="s">
        <v>19</v>
      </c>
      <c r="I25">
        <f>B25/B23</f>
        <v>2.5027009612970081</v>
      </c>
      <c r="J25">
        <f t="shared" ref="J25" si="44">C25/C23</f>
        <v>2.4224601101720635</v>
      </c>
      <c r="K25">
        <f t="shared" ref="K25" si="45">D25/D23</f>
        <v>2.6206315790010679</v>
      </c>
      <c r="M25" t="s">
        <v>41</v>
      </c>
      <c r="N25">
        <f t="shared" si="43"/>
        <v>0.97153684552519903</v>
      </c>
      <c r="O25">
        <f t="shared" si="36"/>
        <v>0.46255786013520239</v>
      </c>
      <c r="P25">
        <f t="shared" si="37"/>
        <v>1.4398879807860023</v>
      </c>
      <c r="R25" t="s">
        <v>12</v>
      </c>
      <c r="S25" t="s">
        <v>28</v>
      </c>
      <c r="T25" t="s">
        <v>20</v>
      </c>
      <c r="U25">
        <f>N25/N23</f>
        <v>2.5027009612970081</v>
      </c>
      <c r="V25">
        <f t="shared" ref="V25" si="46">O25/O23</f>
        <v>2.422460110172064</v>
      </c>
      <c r="W25">
        <f t="shared" ref="W25" si="47">P25/P23</f>
        <v>2.620631579001067</v>
      </c>
    </row>
    <row r="26" spans="1:23" x14ac:dyDescent="0.3">
      <c r="A26" t="s">
        <v>42</v>
      </c>
      <c r="B26">
        <f t="shared" si="40"/>
        <v>0.67408507683657459</v>
      </c>
      <c r="C26">
        <f t="shared" si="41"/>
        <v>2.0996750732695442</v>
      </c>
      <c r="D26">
        <f t="shared" si="42"/>
        <v>0.20777095681060856</v>
      </c>
      <c r="F26" t="s">
        <v>9</v>
      </c>
      <c r="G26" t="s">
        <v>25</v>
      </c>
      <c r="H26" t="s">
        <v>17</v>
      </c>
      <c r="I26">
        <f>B26/B23</f>
        <v>1.5684160109974501</v>
      </c>
      <c r="J26">
        <f t="shared" ref="J26" si="48">C26/C23</f>
        <v>2.0111707548860358</v>
      </c>
      <c r="K26">
        <f t="shared" ref="K26" si="49">D26/D23</f>
        <v>0.69593561108006596</v>
      </c>
      <c r="M26" t="s">
        <v>42</v>
      </c>
      <c r="N26">
        <f t="shared" si="43"/>
        <v>0.60885178347715674</v>
      </c>
      <c r="O26">
        <f t="shared" si="36"/>
        <v>0.38402400800750763</v>
      </c>
      <c r="P26">
        <f t="shared" si="37"/>
        <v>0.38237703072215812</v>
      </c>
      <c r="R26" t="s">
        <v>10</v>
      </c>
      <c r="S26" t="s">
        <v>26</v>
      </c>
      <c r="T26" t="s">
        <v>18</v>
      </c>
      <c r="U26">
        <f>N26/N23</f>
        <v>1.5684160109974496</v>
      </c>
      <c r="V26">
        <f t="shared" ref="V26" si="50">O26/O23</f>
        <v>2.0111707548860362</v>
      </c>
      <c r="W26">
        <f t="shared" ref="W26" si="51">P26/P23</f>
        <v>0.69593561108006596</v>
      </c>
    </row>
    <row r="29" spans="1:23" x14ac:dyDescent="0.3">
      <c r="A29" t="s">
        <v>5</v>
      </c>
    </row>
    <row r="30" spans="1:23" x14ac:dyDescent="0.3">
      <c r="A30" t="s">
        <v>38</v>
      </c>
      <c r="B30" t="s">
        <v>43</v>
      </c>
      <c r="C30" t="s">
        <v>4</v>
      </c>
      <c r="D30" t="s">
        <v>5</v>
      </c>
    </row>
    <row r="31" spans="1:23" x14ac:dyDescent="0.3">
      <c r="A31" t="s">
        <v>39</v>
      </c>
      <c r="B31">
        <f>IF(B9=MIN(B$9:B$12), 1, 0)</f>
        <v>1</v>
      </c>
      <c r="C31">
        <f t="shared" ref="C31:D31" si="52">IF(C9=MIN(C$9:C$12), 1, 0)</f>
        <v>1</v>
      </c>
      <c r="D31">
        <f t="shared" si="52"/>
        <v>1</v>
      </c>
    </row>
    <row r="32" spans="1:23" x14ac:dyDescent="0.3">
      <c r="A32" t="s">
        <v>40</v>
      </c>
      <c r="B32">
        <f t="shared" ref="B32:D32" si="53">IF(B10=MIN(B$9:B$12), 1, 0)</f>
        <v>0</v>
      </c>
      <c r="C32">
        <f t="shared" si="53"/>
        <v>0</v>
      </c>
      <c r="D32">
        <f t="shared" si="53"/>
        <v>1</v>
      </c>
    </row>
    <row r="33" spans="1:4" x14ac:dyDescent="0.3">
      <c r="A33" t="s">
        <v>41</v>
      </c>
      <c r="B33">
        <f t="shared" ref="B33:D33" si="54">IF(B11=MIN(B$9:B$12), 1, 0)</f>
        <v>0</v>
      </c>
      <c r="C33">
        <f t="shared" si="54"/>
        <v>0</v>
      </c>
      <c r="D33">
        <f t="shared" si="54"/>
        <v>0</v>
      </c>
    </row>
    <row r="34" spans="1:4" x14ac:dyDescent="0.3">
      <c r="A34" t="s">
        <v>42</v>
      </c>
      <c r="B34">
        <f t="shared" ref="B34:D34" si="55">IF(B12=MIN(B$9:B$12), 1, 0)</f>
        <v>0</v>
      </c>
      <c r="C34">
        <f t="shared" si="55"/>
        <v>0</v>
      </c>
      <c r="D34">
        <f t="shared" si="55"/>
        <v>0</v>
      </c>
    </row>
    <row r="36" spans="1:4" x14ac:dyDescent="0.3">
      <c r="A36" t="s">
        <v>6</v>
      </c>
    </row>
    <row r="37" spans="1:4" x14ac:dyDescent="0.3">
      <c r="A37" t="s">
        <v>38</v>
      </c>
      <c r="B37" t="s">
        <v>43</v>
      </c>
      <c r="C37" t="s">
        <v>4</v>
      </c>
      <c r="D37" t="s">
        <v>5</v>
      </c>
    </row>
    <row r="38" spans="1:4" x14ac:dyDescent="0.3">
      <c r="A38" t="s">
        <v>39</v>
      </c>
      <c r="B38">
        <f>IF(B16=MIN(B$16:B$19), 1, 0)</f>
        <v>1</v>
      </c>
      <c r="C38">
        <f t="shared" ref="C38:D38" si="56">IF(C16=MIN(C$16:C$19), 1, 0)</f>
        <v>1</v>
      </c>
      <c r="D38">
        <f t="shared" si="56"/>
        <v>0</v>
      </c>
    </row>
    <row r="39" spans="1:4" x14ac:dyDescent="0.3">
      <c r="A39" t="s">
        <v>40</v>
      </c>
      <c r="B39">
        <f t="shared" ref="B39:D39" si="57">IF(B17=MIN(B$16:B$19), 1, 0)</f>
        <v>0</v>
      </c>
      <c r="C39">
        <f t="shared" si="57"/>
        <v>0</v>
      </c>
      <c r="D39">
        <f t="shared" si="57"/>
        <v>0</v>
      </c>
    </row>
    <row r="40" spans="1:4" x14ac:dyDescent="0.3">
      <c r="A40" t="s">
        <v>41</v>
      </c>
      <c r="B40">
        <f t="shared" ref="B40:D40" si="58">IF(B18=MIN(B$16:B$19), 1, 0)</f>
        <v>0</v>
      </c>
      <c r="C40">
        <f t="shared" si="58"/>
        <v>0</v>
      </c>
      <c r="D40">
        <f t="shared" si="58"/>
        <v>0</v>
      </c>
    </row>
    <row r="41" spans="1:4" x14ac:dyDescent="0.3">
      <c r="A41" t="s">
        <v>42</v>
      </c>
      <c r="B41">
        <f t="shared" ref="B41:D41" si="59">IF(B19=MIN(B$16:B$19), 1, 0)</f>
        <v>0</v>
      </c>
      <c r="C41">
        <f t="shared" si="59"/>
        <v>0</v>
      </c>
      <c r="D41">
        <f t="shared" si="59"/>
        <v>1</v>
      </c>
    </row>
    <row r="43" spans="1:4" x14ac:dyDescent="0.3">
      <c r="A43" t="s">
        <v>4</v>
      </c>
    </row>
    <row r="44" spans="1:4" x14ac:dyDescent="0.3">
      <c r="A44" t="s">
        <v>38</v>
      </c>
      <c r="B44" t="s">
        <v>43</v>
      </c>
      <c r="C44" t="s">
        <v>4</v>
      </c>
      <c r="D44" t="s">
        <v>5</v>
      </c>
    </row>
    <row r="45" spans="1:4" x14ac:dyDescent="0.3">
      <c r="A45" t="s">
        <v>39</v>
      </c>
      <c r="B45">
        <f>IF(B23=MIN(B$23:B$26), 1, 0)</f>
        <v>1</v>
      </c>
      <c r="C45">
        <f t="shared" ref="C45:D45" si="60">IF(C23=MIN(C$23:C$26), 1, 0)</f>
        <v>1</v>
      </c>
      <c r="D45">
        <f t="shared" si="60"/>
        <v>0</v>
      </c>
    </row>
    <row r="46" spans="1:4" x14ac:dyDescent="0.3">
      <c r="A46" t="s">
        <v>40</v>
      </c>
      <c r="B46">
        <f t="shared" ref="B46:D46" si="61">IF(B24=MIN(B$23:B$26), 1, 0)</f>
        <v>0</v>
      </c>
      <c r="C46">
        <f t="shared" si="61"/>
        <v>0</v>
      </c>
      <c r="D46">
        <f t="shared" si="61"/>
        <v>0</v>
      </c>
    </row>
    <row r="47" spans="1:4" x14ac:dyDescent="0.3">
      <c r="A47" t="s">
        <v>41</v>
      </c>
      <c r="B47">
        <f t="shared" ref="B47:D47" si="62">IF(B25=MIN(B$23:B$26), 1, 0)</f>
        <v>0</v>
      </c>
      <c r="C47">
        <f t="shared" si="62"/>
        <v>0</v>
      </c>
      <c r="D47">
        <f t="shared" si="62"/>
        <v>0</v>
      </c>
    </row>
    <row r="48" spans="1:4" x14ac:dyDescent="0.3">
      <c r="A48" t="s">
        <v>42</v>
      </c>
      <c r="B48">
        <f t="shared" ref="B48:D48" si="63">IF(B26=MIN(B$23:B$26), 1, 0)</f>
        <v>0</v>
      </c>
      <c r="C48">
        <f t="shared" si="63"/>
        <v>0</v>
      </c>
      <c r="D48">
        <f t="shared" si="6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6DA8-0662-4DAA-8F9D-8871F647EC77}">
  <dimension ref="A1:Q23"/>
  <sheetViews>
    <sheetView workbookViewId="0">
      <selection activeCell="K25" sqref="K25"/>
    </sheetView>
  </sheetViews>
  <sheetFormatPr defaultRowHeight="14.4" x14ac:dyDescent="0.3"/>
  <sheetData>
    <row r="1" spans="1:17" x14ac:dyDescent="0.3">
      <c r="A1" t="s">
        <v>5</v>
      </c>
      <c r="N1" t="s">
        <v>5</v>
      </c>
    </row>
    <row r="2" spans="1:17" x14ac:dyDescent="0.3">
      <c r="A2" t="s">
        <v>38</v>
      </c>
      <c r="B2" t="s">
        <v>43</v>
      </c>
      <c r="C2" t="s">
        <v>4</v>
      </c>
      <c r="D2" t="s">
        <v>5</v>
      </c>
      <c r="N2" t="s">
        <v>38</v>
      </c>
      <c r="O2" t="s">
        <v>43</v>
      </c>
      <c r="P2" t="s">
        <v>4</v>
      </c>
      <c r="Q2" t="s">
        <v>5</v>
      </c>
    </row>
    <row r="3" spans="1:17" x14ac:dyDescent="0.3">
      <c r="A3" t="s">
        <v>39</v>
      </c>
      <c r="B3">
        <v>0.28467035729375245</v>
      </c>
      <c r="C3">
        <v>0.88240554740094623</v>
      </c>
      <c r="D3">
        <v>9.0977430315212618E-2</v>
      </c>
      <c r="N3" t="s">
        <v>39</v>
      </c>
      <c r="O3">
        <v>1</v>
      </c>
      <c r="P3">
        <v>1</v>
      </c>
      <c r="Q3">
        <v>1</v>
      </c>
    </row>
    <row r="4" spans="1:17" x14ac:dyDescent="0.3">
      <c r="A4" t="s">
        <v>40</v>
      </c>
      <c r="B4">
        <v>0.32975656104191353</v>
      </c>
      <c r="C4">
        <v>1.0358096672869901</v>
      </c>
      <c r="D4">
        <v>9.0977430315212618E-2</v>
      </c>
      <c r="F4">
        <f>B4/B3</f>
        <v>1.1583803954046274</v>
      </c>
      <c r="G4">
        <f t="shared" ref="G4:H4" si="0">C4/C3</f>
        <v>1.1738476376739506</v>
      </c>
      <c r="H4">
        <f t="shared" si="0"/>
        <v>1</v>
      </c>
      <c r="J4">
        <f>1/F4</f>
        <v>0.86327427843829796</v>
      </c>
      <c r="K4">
        <f t="shared" ref="K4:L4" si="1">1/G4</f>
        <v>0.85189931632146054</v>
      </c>
      <c r="L4">
        <f t="shared" si="1"/>
        <v>1</v>
      </c>
      <c r="N4" t="s">
        <v>40</v>
      </c>
      <c r="O4">
        <v>0</v>
      </c>
      <c r="P4">
        <v>0</v>
      </c>
      <c r="Q4">
        <v>1</v>
      </c>
    </row>
    <row r="5" spans="1:17" x14ac:dyDescent="0.3">
      <c r="A5" t="s">
        <v>41</v>
      </c>
      <c r="B5">
        <v>0.62011118009608179</v>
      </c>
      <c r="C5">
        <v>1.9082285604967797</v>
      </c>
      <c r="D5">
        <v>0.21412241087504316</v>
      </c>
      <c r="F5">
        <f>B5/B3</f>
        <v>2.178348269174323</v>
      </c>
      <c r="G5">
        <f t="shared" ref="G5:H5" si="2">C5/C3</f>
        <v>2.1625301043463652</v>
      </c>
      <c r="H5">
        <f t="shared" si="2"/>
        <v>2.3535772568335456</v>
      </c>
      <c r="J5">
        <f t="shared" ref="J5:J6" si="3">1/F5</f>
        <v>0.45906341706279963</v>
      </c>
      <c r="K5">
        <f t="shared" ref="K5:K6" si="4">1/G5</f>
        <v>0.46242130825839056</v>
      </c>
      <c r="L5">
        <f t="shared" ref="L5:L6" si="5">1/H5</f>
        <v>0.42488513903528258</v>
      </c>
      <c r="N5" t="s">
        <v>41</v>
      </c>
      <c r="O5">
        <v>0</v>
      </c>
      <c r="P5">
        <v>0</v>
      </c>
      <c r="Q5">
        <v>0</v>
      </c>
    </row>
    <row r="6" spans="1:17" x14ac:dyDescent="0.3">
      <c r="A6" t="s">
        <v>42</v>
      </c>
      <c r="B6">
        <v>0.51116214236125557</v>
      </c>
      <c r="C6">
        <v>1.62023626062037</v>
      </c>
      <c r="D6">
        <v>0.12432154215060041</v>
      </c>
      <c r="F6">
        <f>B6/B3</f>
        <v>1.7956282741226386</v>
      </c>
      <c r="G6">
        <f t="shared" ref="G6:H6" si="6">C6/C3</f>
        <v>1.836158289567245</v>
      </c>
      <c r="H6">
        <f t="shared" si="6"/>
        <v>1.3665097125722205</v>
      </c>
      <c r="J6">
        <f t="shared" si="3"/>
        <v>0.55690813873412059</v>
      </c>
      <c r="K6">
        <f t="shared" si="4"/>
        <v>0.54461535570317576</v>
      </c>
      <c r="L6">
        <f t="shared" si="5"/>
        <v>0.73179135925618211</v>
      </c>
      <c r="N6" t="s">
        <v>42</v>
      </c>
      <c r="O6">
        <v>0</v>
      </c>
      <c r="P6">
        <v>0</v>
      </c>
      <c r="Q6">
        <v>0</v>
      </c>
    </row>
    <row r="8" spans="1:17" x14ac:dyDescent="0.3">
      <c r="A8" t="s">
        <v>6</v>
      </c>
      <c r="N8" t="s">
        <v>6</v>
      </c>
    </row>
    <row r="9" spans="1:17" x14ac:dyDescent="0.3">
      <c r="A9" t="s">
        <v>38</v>
      </c>
      <c r="B9" t="s">
        <v>43</v>
      </c>
      <c r="C9" t="s">
        <v>4</v>
      </c>
      <c r="D9" t="s">
        <v>5</v>
      </c>
      <c r="N9" t="s">
        <v>38</v>
      </c>
      <c r="O9" t="s">
        <v>43</v>
      </c>
      <c r="P9" t="s">
        <v>4</v>
      </c>
      <c r="Q9" t="s">
        <v>5</v>
      </c>
    </row>
    <row r="10" spans="1:17" x14ac:dyDescent="0.3">
      <c r="A10" t="s">
        <v>39</v>
      </c>
      <c r="B10">
        <v>0.34242706272494211</v>
      </c>
      <c r="C10">
        <v>1.0121202558927218</v>
      </c>
      <c r="D10">
        <v>0.15118304278846542</v>
      </c>
      <c r="N10" t="s">
        <v>39</v>
      </c>
      <c r="O10">
        <v>1</v>
      </c>
      <c r="P10">
        <v>1</v>
      </c>
      <c r="Q10">
        <v>0</v>
      </c>
    </row>
    <row r="11" spans="1:17" x14ac:dyDescent="0.3">
      <c r="A11" t="s">
        <v>40</v>
      </c>
      <c r="B11">
        <v>0.42307935117120415</v>
      </c>
      <c r="C11">
        <v>1.2960821876795383</v>
      </c>
      <c r="D11">
        <v>0.15118304278846542</v>
      </c>
      <c r="F11">
        <f>B11/B$10</f>
        <v>1.2355312918449053</v>
      </c>
      <c r="G11">
        <f t="shared" ref="G11:H11" si="7">C11/C$10</f>
        <v>1.2805614551566831</v>
      </c>
      <c r="H11">
        <f t="shared" si="7"/>
        <v>1</v>
      </c>
      <c r="J11">
        <f>1/F11</f>
        <v>0.80936841227775946</v>
      </c>
      <c r="K11">
        <f t="shared" ref="K11:K13" si="8">1/G11</f>
        <v>0.78090746521622034</v>
      </c>
      <c r="L11">
        <f t="shared" ref="L11:L13" si="9">1/H11</f>
        <v>1</v>
      </c>
      <c r="N11" t="s">
        <v>40</v>
      </c>
      <c r="O11">
        <v>0</v>
      </c>
      <c r="P11">
        <v>0</v>
      </c>
      <c r="Q11">
        <v>0</v>
      </c>
    </row>
    <row r="12" spans="1:17" x14ac:dyDescent="0.3">
      <c r="A12" t="s">
        <v>41</v>
      </c>
      <c r="B12">
        <v>0.80021183671579288</v>
      </c>
      <c r="C12">
        <v>2.1924003718102441</v>
      </c>
      <c r="D12">
        <v>0.45504738136762468</v>
      </c>
      <c r="F12">
        <f t="shared" ref="F12:F13" si="10">B12/B$10</f>
        <v>2.3368825768265018</v>
      </c>
      <c r="G12">
        <f t="shared" ref="G12:G13" si="11">C12/C$10</f>
        <v>2.1661461264565625</v>
      </c>
      <c r="H12">
        <f t="shared" ref="H12:H13" si="12">D12/D$10</f>
        <v>3.0099101921392384</v>
      </c>
      <c r="J12">
        <f t="shared" ref="J12:J13" si="13">1/F12</f>
        <v>0.42792051681005083</v>
      </c>
      <c r="K12">
        <f t="shared" si="8"/>
        <v>0.46164937248985399</v>
      </c>
      <c r="L12">
        <f t="shared" si="9"/>
        <v>0.3322358263750283</v>
      </c>
      <c r="N12" t="s">
        <v>41</v>
      </c>
      <c r="O12">
        <v>0</v>
      </c>
      <c r="P12">
        <v>0</v>
      </c>
      <c r="Q12">
        <v>0</v>
      </c>
    </row>
    <row r="13" spans="1:17" x14ac:dyDescent="0.3">
      <c r="A13" t="s">
        <v>42</v>
      </c>
      <c r="B13">
        <v>0.53759772607793199</v>
      </c>
      <c r="C13">
        <v>1.6962490808438058</v>
      </c>
      <c r="D13">
        <v>0.14087727393727703</v>
      </c>
      <c r="F13">
        <f t="shared" si="10"/>
        <v>1.5699627295806424</v>
      </c>
      <c r="G13">
        <f t="shared" si="11"/>
        <v>1.6759363039796698</v>
      </c>
      <c r="H13">
        <f t="shared" si="12"/>
        <v>0.93183250805708306</v>
      </c>
      <c r="J13">
        <f t="shared" si="13"/>
        <v>0.63695779597717783</v>
      </c>
      <c r="K13">
        <f t="shared" si="8"/>
        <v>0.59668138796528547</v>
      </c>
      <c r="L13">
        <f t="shared" si="9"/>
        <v>1.0731542324972645</v>
      </c>
      <c r="N13" t="s">
        <v>42</v>
      </c>
      <c r="O13">
        <v>0</v>
      </c>
      <c r="P13">
        <v>0</v>
      </c>
      <c r="Q13">
        <v>1</v>
      </c>
    </row>
    <row r="15" spans="1:17" x14ac:dyDescent="0.3">
      <c r="A15" t="s">
        <v>4</v>
      </c>
      <c r="N15" t="s">
        <v>4</v>
      </c>
    </row>
    <row r="16" spans="1:17" x14ac:dyDescent="0.3">
      <c r="A16" t="s">
        <v>38</v>
      </c>
      <c r="B16" t="s">
        <v>43</v>
      </c>
      <c r="C16" t="s">
        <v>4</v>
      </c>
      <c r="D16" t="s">
        <v>5</v>
      </c>
      <c r="N16" t="s">
        <v>38</v>
      </c>
      <c r="O16" t="s">
        <v>43</v>
      </c>
      <c r="P16" t="s">
        <v>4</v>
      </c>
      <c r="Q16" t="s">
        <v>5</v>
      </c>
    </row>
    <row r="17" spans="1:17" x14ac:dyDescent="0.3">
      <c r="A17" t="s">
        <v>39</v>
      </c>
      <c r="B17">
        <v>0.42978716878048406</v>
      </c>
      <c r="C17">
        <v>1.0440063670220401</v>
      </c>
      <c r="D17">
        <v>0.2985491092892284</v>
      </c>
      <c r="N17" t="s">
        <v>39</v>
      </c>
      <c r="O17">
        <v>1</v>
      </c>
      <c r="P17">
        <v>1</v>
      </c>
      <c r="Q17">
        <v>0</v>
      </c>
    </row>
    <row r="18" spans="1:17" x14ac:dyDescent="0.3">
      <c r="A18" t="s">
        <v>40</v>
      </c>
      <c r="B18">
        <v>0.56025921969851555</v>
      </c>
      <c r="C18">
        <v>1.5704765200900088</v>
      </c>
      <c r="D18">
        <v>0.2985491092892284</v>
      </c>
      <c r="F18">
        <f>B18/B$17</f>
        <v>1.3035736299160452</v>
      </c>
      <c r="G18">
        <f t="shared" ref="G18:H18" si="14">C18/C$17</f>
        <v>1.50427868037787</v>
      </c>
      <c r="H18">
        <f t="shared" si="14"/>
        <v>1</v>
      </c>
      <c r="J18">
        <f>1/F18</f>
        <v>0.76712199223023836</v>
      </c>
      <c r="K18">
        <f t="shared" ref="K18:K20" si="15">1/G18</f>
        <v>0.66477043984217288</v>
      </c>
      <c r="L18">
        <f t="shared" ref="L18:L20" si="16">1/H18</f>
        <v>1</v>
      </c>
      <c r="N18" t="s">
        <v>40</v>
      </c>
      <c r="O18">
        <v>0</v>
      </c>
      <c r="P18">
        <v>0</v>
      </c>
      <c r="Q18">
        <v>0</v>
      </c>
    </row>
    <row r="19" spans="1:17" x14ac:dyDescent="0.3">
      <c r="A19" t="s">
        <v>41</v>
      </c>
      <c r="B19">
        <v>1.075628760460037</v>
      </c>
      <c r="C19">
        <v>2.5290637788765471</v>
      </c>
      <c r="D19">
        <v>0.78238722368599301</v>
      </c>
      <c r="F19">
        <f t="shared" ref="F19:F20" si="17">B19/B$17</f>
        <v>2.5027009612970081</v>
      </c>
      <c r="G19">
        <f t="shared" ref="G19:G20" si="18">C19/C$17</f>
        <v>2.4224601101720635</v>
      </c>
      <c r="H19">
        <f t="shared" ref="H19:H20" si="19">D19/D$17</f>
        <v>2.6206315790010679</v>
      </c>
      <c r="J19">
        <f t="shared" ref="J19:J20" si="20">1/F19</f>
        <v>0.39956831258088327</v>
      </c>
      <c r="K19">
        <f t="shared" si="15"/>
        <v>0.41280349500944791</v>
      </c>
      <c r="L19">
        <f t="shared" si="16"/>
        <v>0.38158740359115262</v>
      </c>
      <c r="N19" t="s">
        <v>41</v>
      </c>
      <c r="O19">
        <v>0</v>
      </c>
      <c r="P19">
        <v>0</v>
      </c>
      <c r="Q19">
        <v>0</v>
      </c>
    </row>
    <row r="20" spans="1:17" x14ac:dyDescent="0.3">
      <c r="A20" t="s">
        <v>42</v>
      </c>
      <c r="B20">
        <v>0.67408507683657459</v>
      </c>
      <c r="C20">
        <v>2.0996750732695442</v>
      </c>
      <c r="D20">
        <v>0.20777095681060856</v>
      </c>
      <c r="F20">
        <f t="shared" si="17"/>
        <v>1.5684160109974501</v>
      </c>
      <c r="G20">
        <f t="shared" si="18"/>
        <v>2.0111707548860358</v>
      </c>
      <c r="H20">
        <f t="shared" si="19"/>
        <v>0.69593561108006596</v>
      </c>
      <c r="J20">
        <f t="shared" si="20"/>
        <v>0.63758594211496211</v>
      </c>
      <c r="K20">
        <f t="shared" si="15"/>
        <v>0.49722282286103825</v>
      </c>
      <c r="L20">
        <f t="shared" si="16"/>
        <v>1.436914542206049</v>
      </c>
      <c r="N20" t="s">
        <v>42</v>
      </c>
      <c r="O20">
        <v>0</v>
      </c>
      <c r="P20">
        <v>0</v>
      </c>
      <c r="Q20">
        <v>1</v>
      </c>
    </row>
    <row r="23" spans="1:17" x14ac:dyDescent="0.3">
      <c r="F23">
        <f>AVERAGE(F4:H4,F11:H11,F18:H18)</f>
        <v>1.184019232263787</v>
      </c>
      <c r="G23">
        <f>GEOMEAN(F4:H4,F11:H11,F18:H18)</f>
        <v>1.1734499000016301</v>
      </c>
      <c r="J23">
        <f>AVERAGE(J4:L4,J11:L11,J18:L18)</f>
        <v>0.85970465603623891</v>
      </c>
      <c r="K23">
        <f>GEOMEAN(J4:L4,J11:L11,J18:L18)</f>
        <v>0.85218806529244318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2ADA-1CD8-4ADA-9386-989B84539717}">
  <dimension ref="A2:Y26"/>
  <sheetViews>
    <sheetView workbookViewId="0"/>
  </sheetViews>
  <sheetFormatPr defaultRowHeight="14.4" x14ac:dyDescent="0.3"/>
  <sheetData>
    <row r="2" spans="1:25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</row>
    <row r="3" spans="1:25" x14ac:dyDescent="0.3">
      <c r="A3" t="s">
        <v>4</v>
      </c>
      <c r="B3">
        <v>6.5619003127493376E-3</v>
      </c>
      <c r="C3">
        <v>5.9268849670519571E-3</v>
      </c>
      <c r="D3">
        <v>7.9097792871746263E-4</v>
      </c>
      <c r="E3">
        <v>7.1443255330727986E-4</v>
      </c>
      <c r="F3">
        <v>8.4664638410913498E-3</v>
      </c>
      <c r="G3">
        <v>7.6471380045742571E-3</v>
      </c>
      <c r="H3">
        <v>6.5490087788316366E-3</v>
      </c>
      <c r="I3">
        <v>5.9152409866594638E-3</v>
      </c>
      <c r="J3">
        <v>1.1656257664623632E-3</v>
      </c>
      <c r="K3">
        <v>2.1451916396544235E-3</v>
      </c>
      <c r="L3">
        <v>3.5571541618775358E-4</v>
      </c>
      <c r="M3">
        <v>6.5465071110956165E-4</v>
      </c>
      <c r="N3">
        <v>3.2770568898622267E-2</v>
      </c>
      <c r="O3">
        <v>6.0310223444526613E-2</v>
      </c>
      <c r="P3">
        <v>3.2770568898622267E-2</v>
      </c>
      <c r="Q3">
        <v>6.0310223444526613E-2</v>
      </c>
      <c r="R3">
        <v>2.1567749283349931E-2</v>
      </c>
      <c r="S3">
        <v>3.9446739302361668E-3</v>
      </c>
      <c r="T3">
        <v>3.2416014660312104E-3</v>
      </c>
      <c r="U3">
        <v>5.9287877595740654E-4</v>
      </c>
      <c r="V3">
        <v>2.532743431895897E-2</v>
      </c>
      <c r="W3">
        <v>4.6323085717105555E-3</v>
      </c>
      <c r="X3">
        <v>7.9704339535904042E-2</v>
      </c>
      <c r="Y3">
        <v>1.4577674571573955E-2</v>
      </c>
    </row>
    <row r="4" spans="1:25" x14ac:dyDescent="0.3">
      <c r="A4" t="s">
        <v>6</v>
      </c>
      <c r="B4">
        <v>3.6839918871917469E-3</v>
      </c>
      <c r="C4">
        <v>3.3274806221171827E-3</v>
      </c>
      <c r="D4">
        <v>1.0414487601447164E-3</v>
      </c>
      <c r="E4">
        <v>9.4066454933243232E-4</v>
      </c>
      <c r="F4">
        <v>2.9908609382539911E-3</v>
      </c>
      <c r="G4">
        <v>2.7014260943646171E-3</v>
      </c>
      <c r="H4">
        <v>4.0903205775303245E-3</v>
      </c>
      <c r="I4">
        <v>3.6944876310122301E-3</v>
      </c>
      <c r="J4">
        <v>3.5379691191633083E-4</v>
      </c>
      <c r="K4">
        <v>6.5111993867627118E-4</v>
      </c>
      <c r="L4">
        <v>2.6836612759911869E-4</v>
      </c>
      <c r="M4">
        <v>4.9389503034003393E-4</v>
      </c>
      <c r="N4">
        <v>8.4103343476820656E-3</v>
      </c>
      <c r="O4">
        <v>1.5478191584681791E-2</v>
      </c>
      <c r="P4">
        <v>8.4103343476820656E-3</v>
      </c>
      <c r="Q4">
        <v>1.5478191584681791E-2</v>
      </c>
      <c r="R4">
        <v>1.2397067584913209E-2</v>
      </c>
      <c r="S4">
        <v>2.2673849121259445E-3</v>
      </c>
      <c r="T4">
        <v>3.7132934385294305E-3</v>
      </c>
      <c r="U4">
        <v>6.7914976337340538E-4</v>
      </c>
      <c r="V4">
        <v>1.0140982205730868E-2</v>
      </c>
      <c r="W4">
        <v>1.8547539480541567E-3</v>
      </c>
      <c r="X4">
        <v>1.4390799549219617E-2</v>
      </c>
      <c r="Y4">
        <v>2.6320322566474098E-3</v>
      </c>
    </row>
    <row r="5" spans="1:25" x14ac:dyDescent="0.3">
      <c r="A5" t="s">
        <v>5</v>
      </c>
      <c r="B5">
        <v>2.2909529893708211E-3</v>
      </c>
      <c r="C5">
        <v>2.0692503978676875E-3</v>
      </c>
      <c r="D5">
        <v>7.048420411386576E-4</v>
      </c>
      <c r="E5">
        <v>6.3663230141644729E-4</v>
      </c>
      <c r="F5">
        <v>8.2039605233102594E-3</v>
      </c>
      <c r="G5">
        <v>7.4100379430364323E-3</v>
      </c>
      <c r="H5">
        <v>1.4180018039149473E-2</v>
      </c>
      <c r="I5">
        <v>1.2807773928761113E-2</v>
      </c>
      <c r="J5">
        <v>4.507610543542798E-5</v>
      </c>
      <c r="K5">
        <v>8.2957058183198411E-5</v>
      </c>
      <c r="L5">
        <v>2.4861796661212012E-4</v>
      </c>
      <c r="M5">
        <v>4.5755095570925797E-4</v>
      </c>
      <c r="N5">
        <v>1.5096977777281934E-2</v>
      </c>
      <c r="O5">
        <v>2.7784140882681552E-2</v>
      </c>
      <c r="P5">
        <v>1.5096977777281934E-2</v>
      </c>
      <c r="Q5">
        <v>2.7784140882681552E-2</v>
      </c>
      <c r="R5">
        <v>7.6822103902859495E-3</v>
      </c>
      <c r="S5">
        <v>1.4050522683210385E-3</v>
      </c>
      <c r="T5">
        <v>2.3525280115656369E-3</v>
      </c>
      <c r="U5">
        <v>4.3027002008675584E-4</v>
      </c>
      <c r="V5">
        <v>2.6621322611276008E-2</v>
      </c>
      <c r="W5">
        <v>4.8689566961062384E-3</v>
      </c>
      <c r="X5">
        <v>4.8348420326200396E-2</v>
      </c>
      <c r="Y5">
        <v>8.8427749564066079E-3</v>
      </c>
    </row>
    <row r="7" spans="1:25" x14ac:dyDescent="0.3">
      <c r="A7" t="s">
        <v>5</v>
      </c>
      <c r="M7" t="s">
        <v>5</v>
      </c>
    </row>
    <row r="8" spans="1:25" x14ac:dyDescent="0.3">
      <c r="A8" t="s">
        <v>38</v>
      </c>
      <c r="B8" t="s">
        <v>43</v>
      </c>
      <c r="C8" t="s">
        <v>4</v>
      </c>
      <c r="D8" t="s">
        <v>5</v>
      </c>
      <c r="M8" t="s">
        <v>38</v>
      </c>
      <c r="N8" t="s">
        <v>43</v>
      </c>
      <c r="O8" t="s">
        <v>4</v>
      </c>
      <c r="P8" t="s">
        <v>5</v>
      </c>
    </row>
    <row r="9" spans="1:25" x14ac:dyDescent="0.3">
      <c r="A9" t="s">
        <v>39</v>
      </c>
      <c r="B9">
        <f>VLOOKUP($A$7,$A$2:$Y$5,MATCH(F9,$B$2:$Y$2,0)+1,0)</f>
        <v>1.4180018039149473E-2</v>
      </c>
      <c r="C9">
        <f t="shared" ref="C9:D12" si="0">VLOOKUP($A$7,$A$2:$Y$5,MATCH(G9,$B$2:$Y$2,0)+1,0)</f>
        <v>4.8348420326200396E-2</v>
      </c>
      <c r="D9">
        <f t="shared" si="0"/>
        <v>1.5096977777281934E-2</v>
      </c>
      <c r="F9" t="s">
        <v>15</v>
      </c>
      <c r="G9" t="s">
        <v>31</v>
      </c>
      <c r="H9" t="s">
        <v>23</v>
      </c>
      <c r="M9" t="s">
        <v>39</v>
      </c>
      <c r="N9">
        <f>VLOOKUP($A$7,$A$2:$Y$5,MATCH(R9,$B$2:$Y$2,0)+1,0)</f>
        <v>1.2807773928761113E-2</v>
      </c>
      <c r="O9">
        <f t="shared" ref="O9:P12" si="1">VLOOKUP($A$7,$A$2:$Y$5,MATCH(S9,$B$2:$Y$2,0)+1,0)</f>
        <v>8.8427749564066079E-3</v>
      </c>
      <c r="P9">
        <f t="shared" si="1"/>
        <v>2.7784140882681552E-2</v>
      </c>
      <c r="R9" t="s">
        <v>16</v>
      </c>
      <c r="S9" t="s">
        <v>32</v>
      </c>
      <c r="T9" t="s">
        <v>24</v>
      </c>
    </row>
    <row r="10" spans="1:25" x14ac:dyDescent="0.3">
      <c r="A10" t="s">
        <v>40</v>
      </c>
      <c r="B10">
        <f t="shared" ref="B10:B12" si="2">VLOOKUP($A$7,$A$2:$Y$5,MATCH(F10,$B$2:$Y$2,0)+1,0)</f>
        <v>8.2039605233102594E-3</v>
      </c>
      <c r="C10">
        <f t="shared" si="0"/>
        <v>2.6621322611276008E-2</v>
      </c>
      <c r="D10">
        <f t="shared" si="0"/>
        <v>1.5096977777281934E-2</v>
      </c>
      <c r="F10" t="s">
        <v>13</v>
      </c>
      <c r="G10" t="s">
        <v>29</v>
      </c>
      <c r="H10" t="s">
        <v>21</v>
      </c>
      <c r="M10" t="s">
        <v>40</v>
      </c>
      <c r="N10">
        <f t="shared" ref="N10:N12" si="3">VLOOKUP($A$7,$A$2:$Y$5,MATCH(R10,$B$2:$Y$2,0)+1,0)</f>
        <v>7.4100379430364323E-3</v>
      </c>
      <c r="O10">
        <f t="shared" si="1"/>
        <v>4.8689566961062384E-3</v>
      </c>
      <c r="P10">
        <f t="shared" si="1"/>
        <v>2.7784140882681552E-2</v>
      </c>
      <c r="R10" t="s">
        <v>14</v>
      </c>
      <c r="S10" t="s">
        <v>30</v>
      </c>
      <c r="T10" t="s">
        <v>22</v>
      </c>
    </row>
    <row r="11" spans="1:25" x14ac:dyDescent="0.3">
      <c r="A11" t="s">
        <v>41</v>
      </c>
      <c r="B11">
        <f t="shared" si="2"/>
        <v>7.048420411386576E-4</v>
      </c>
      <c r="C11">
        <f t="shared" si="0"/>
        <v>2.3525280115656369E-3</v>
      </c>
      <c r="D11">
        <f t="shared" si="0"/>
        <v>2.4861796661212012E-4</v>
      </c>
      <c r="F11" t="s">
        <v>11</v>
      </c>
      <c r="G11" t="s">
        <v>27</v>
      </c>
      <c r="H11" t="s">
        <v>19</v>
      </c>
      <c r="M11" t="s">
        <v>41</v>
      </c>
      <c r="N11">
        <f t="shared" si="3"/>
        <v>6.3663230141644729E-4</v>
      </c>
      <c r="O11">
        <f t="shared" si="1"/>
        <v>4.3027002008675584E-4</v>
      </c>
      <c r="P11">
        <f t="shared" si="1"/>
        <v>4.5755095570925797E-4</v>
      </c>
      <c r="R11" t="s">
        <v>12</v>
      </c>
      <c r="S11" t="s">
        <v>28</v>
      </c>
      <c r="T11" t="s">
        <v>20</v>
      </c>
    </row>
    <row r="12" spans="1:25" x14ac:dyDescent="0.3">
      <c r="A12" t="s">
        <v>42</v>
      </c>
      <c r="B12">
        <f t="shared" si="2"/>
        <v>2.2909529893708211E-3</v>
      </c>
      <c r="C12">
        <f t="shared" si="0"/>
        <v>7.6822103902859495E-3</v>
      </c>
      <c r="D12">
        <f t="shared" si="0"/>
        <v>4.507610543542798E-5</v>
      </c>
      <c r="F12" t="s">
        <v>9</v>
      </c>
      <c r="G12" t="s">
        <v>25</v>
      </c>
      <c r="H12" t="s">
        <v>17</v>
      </c>
      <c r="M12" t="s">
        <v>42</v>
      </c>
      <c r="N12">
        <f t="shared" si="3"/>
        <v>2.0692503978676875E-3</v>
      </c>
      <c r="O12">
        <f t="shared" si="1"/>
        <v>1.4050522683210385E-3</v>
      </c>
      <c r="P12">
        <f t="shared" si="1"/>
        <v>8.2957058183198411E-5</v>
      </c>
      <c r="R12" t="s">
        <v>10</v>
      </c>
      <c r="S12" t="s">
        <v>26</v>
      </c>
      <c r="T12" t="s">
        <v>18</v>
      </c>
    </row>
    <row r="14" spans="1:25" x14ac:dyDescent="0.3">
      <c r="A14" t="s">
        <v>6</v>
      </c>
      <c r="M14" t="s">
        <v>6</v>
      </c>
    </row>
    <row r="15" spans="1:25" x14ac:dyDescent="0.3">
      <c r="A15" t="s">
        <v>38</v>
      </c>
      <c r="B15" t="s">
        <v>43</v>
      </c>
      <c r="C15" t="s">
        <v>4</v>
      </c>
      <c r="D15" t="s">
        <v>5</v>
      </c>
      <c r="M15" t="s">
        <v>38</v>
      </c>
      <c r="N15" t="s">
        <v>43</v>
      </c>
      <c r="O15" t="s">
        <v>4</v>
      </c>
      <c r="P15" t="s">
        <v>5</v>
      </c>
    </row>
    <row r="16" spans="1:25" x14ac:dyDescent="0.3">
      <c r="A16" t="s">
        <v>39</v>
      </c>
      <c r="B16">
        <f>VLOOKUP($A$14,$A$2:$Y$5,MATCH(F16,$B$2:$Y$2,0)+1,0)</f>
        <v>4.0903205775303245E-3</v>
      </c>
      <c r="C16">
        <f t="shared" ref="C16:D19" si="4">VLOOKUP($A$14,$A$2:$Y$5,MATCH(G16,$B$2:$Y$2,0)+1,0)</f>
        <v>1.4390799549219617E-2</v>
      </c>
      <c r="D16">
        <f t="shared" si="4"/>
        <v>8.4103343476820656E-3</v>
      </c>
      <c r="F16" t="s">
        <v>15</v>
      </c>
      <c r="G16" t="s">
        <v>31</v>
      </c>
      <c r="H16" t="s">
        <v>23</v>
      </c>
      <c r="M16" t="s">
        <v>39</v>
      </c>
      <c r="N16">
        <f>VLOOKUP($A$14,$A$2:$Y$5,MATCH(R16,$B$2:$Y$2,0)+1,0)</f>
        <v>3.6944876310122301E-3</v>
      </c>
      <c r="O16">
        <f t="shared" ref="O16:P19" si="5">VLOOKUP($A$14,$A$2:$Y$5,MATCH(S16,$B$2:$Y$2,0)+1,0)</f>
        <v>2.6320322566474098E-3</v>
      </c>
      <c r="P16">
        <f t="shared" si="5"/>
        <v>1.5478191584681791E-2</v>
      </c>
      <c r="R16" t="s">
        <v>16</v>
      </c>
      <c r="S16" t="s">
        <v>32</v>
      </c>
      <c r="T16" t="s">
        <v>24</v>
      </c>
    </row>
    <row r="17" spans="1:20" x14ac:dyDescent="0.3">
      <c r="A17" t="s">
        <v>40</v>
      </c>
      <c r="B17">
        <f t="shared" ref="B17:B19" si="6">VLOOKUP($A$14,$A$2:$Y$5,MATCH(F17,$B$2:$Y$2,0)+1,0)</f>
        <v>2.9908609382539911E-3</v>
      </c>
      <c r="C17">
        <f t="shared" si="4"/>
        <v>1.0140982205730868E-2</v>
      </c>
      <c r="D17">
        <f t="shared" si="4"/>
        <v>8.4103343476820656E-3</v>
      </c>
      <c r="F17" t="s">
        <v>13</v>
      </c>
      <c r="G17" t="s">
        <v>29</v>
      </c>
      <c r="H17" t="s">
        <v>21</v>
      </c>
      <c r="M17" t="s">
        <v>40</v>
      </c>
      <c r="N17">
        <f t="shared" ref="N17:N19" si="7">VLOOKUP($A$14,$A$2:$Y$5,MATCH(R17,$B$2:$Y$2,0)+1,0)</f>
        <v>2.7014260943646171E-3</v>
      </c>
      <c r="O17">
        <f t="shared" si="5"/>
        <v>1.8547539480541567E-3</v>
      </c>
      <c r="P17">
        <f t="shared" si="5"/>
        <v>1.5478191584681791E-2</v>
      </c>
      <c r="R17" t="s">
        <v>14</v>
      </c>
      <c r="S17" t="s">
        <v>30</v>
      </c>
      <c r="T17" t="s">
        <v>22</v>
      </c>
    </row>
    <row r="18" spans="1:20" x14ac:dyDescent="0.3">
      <c r="A18" t="s">
        <v>41</v>
      </c>
      <c r="B18">
        <f t="shared" si="6"/>
        <v>1.0414487601447164E-3</v>
      </c>
      <c r="C18">
        <f t="shared" si="4"/>
        <v>3.7132934385294305E-3</v>
      </c>
      <c r="D18">
        <f t="shared" si="4"/>
        <v>2.6836612759911869E-4</v>
      </c>
      <c r="F18" t="s">
        <v>11</v>
      </c>
      <c r="G18" t="s">
        <v>27</v>
      </c>
      <c r="H18" t="s">
        <v>19</v>
      </c>
      <c r="M18" t="s">
        <v>41</v>
      </c>
      <c r="N18">
        <f t="shared" si="7"/>
        <v>9.4066454933243232E-4</v>
      </c>
      <c r="O18">
        <f t="shared" si="5"/>
        <v>6.7914976337340538E-4</v>
      </c>
      <c r="P18">
        <f t="shared" si="5"/>
        <v>4.9389503034003393E-4</v>
      </c>
      <c r="R18" t="s">
        <v>12</v>
      </c>
      <c r="S18" t="s">
        <v>28</v>
      </c>
      <c r="T18" t="s">
        <v>20</v>
      </c>
    </row>
    <row r="19" spans="1:20" x14ac:dyDescent="0.3">
      <c r="A19" t="s">
        <v>42</v>
      </c>
      <c r="B19">
        <f t="shared" si="6"/>
        <v>3.6839918871917469E-3</v>
      </c>
      <c r="C19">
        <f t="shared" si="4"/>
        <v>1.2397067584913209E-2</v>
      </c>
      <c r="D19">
        <f t="shared" si="4"/>
        <v>3.5379691191633083E-4</v>
      </c>
      <c r="F19" t="s">
        <v>9</v>
      </c>
      <c r="G19" t="s">
        <v>25</v>
      </c>
      <c r="H19" t="s">
        <v>17</v>
      </c>
      <c r="M19" t="s">
        <v>42</v>
      </c>
      <c r="N19">
        <f t="shared" si="7"/>
        <v>3.3274806221171827E-3</v>
      </c>
      <c r="O19">
        <f t="shared" si="5"/>
        <v>2.2673849121259445E-3</v>
      </c>
      <c r="P19">
        <f t="shared" si="5"/>
        <v>6.5111993867627118E-4</v>
      </c>
      <c r="R19" t="s">
        <v>10</v>
      </c>
      <c r="S19" t="s">
        <v>26</v>
      </c>
      <c r="T19" t="s">
        <v>18</v>
      </c>
    </row>
    <row r="21" spans="1:20" x14ac:dyDescent="0.3">
      <c r="A21" t="s">
        <v>4</v>
      </c>
      <c r="M21" t="s">
        <v>4</v>
      </c>
    </row>
    <row r="22" spans="1:20" x14ac:dyDescent="0.3">
      <c r="A22" t="s">
        <v>38</v>
      </c>
      <c r="B22" t="s">
        <v>43</v>
      </c>
      <c r="C22" t="s">
        <v>4</v>
      </c>
      <c r="D22" t="s">
        <v>5</v>
      </c>
      <c r="M22" t="s">
        <v>38</v>
      </c>
      <c r="N22" t="s">
        <v>43</v>
      </c>
      <c r="O22" t="s">
        <v>4</v>
      </c>
      <c r="P22" t="s">
        <v>5</v>
      </c>
    </row>
    <row r="23" spans="1:20" x14ac:dyDescent="0.3">
      <c r="A23" t="s">
        <v>39</v>
      </c>
      <c r="B23">
        <f>VLOOKUP($A$21,$A$2:$Y$5,MATCH(F23,$B$2:$Y$2,0)+1,0)</f>
        <v>6.5490087788316366E-3</v>
      </c>
      <c r="C23">
        <f t="shared" ref="C23:D26" si="8">VLOOKUP($A$21,$A$2:$Y$5,MATCH(G23,$B$2:$Y$2,0)+1,0)</f>
        <v>7.9704339535904042E-2</v>
      </c>
      <c r="D23">
        <f t="shared" si="8"/>
        <v>3.2770568898622267E-2</v>
      </c>
      <c r="F23" t="s">
        <v>15</v>
      </c>
      <c r="G23" t="s">
        <v>31</v>
      </c>
      <c r="H23" t="s">
        <v>23</v>
      </c>
      <c r="M23" t="s">
        <v>39</v>
      </c>
      <c r="N23">
        <f>VLOOKUP($A$21,$A$2:$Y$5,MATCH(R23,$B$2:$Y$2,0)+1,0)</f>
        <v>5.9152409866594638E-3</v>
      </c>
      <c r="O23">
        <f t="shared" ref="O23:P26" si="9">VLOOKUP($A$21,$A$2:$Y$5,MATCH(S23,$B$2:$Y$2,0)+1,0)</f>
        <v>1.4577674571573955E-2</v>
      </c>
      <c r="P23">
        <f t="shared" si="9"/>
        <v>6.0310223444526613E-2</v>
      </c>
      <c r="R23" t="s">
        <v>16</v>
      </c>
      <c r="S23" t="s">
        <v>32</v>
      </c>
      <c r="T23" t="s">
        <v>24</v>
      </c>
    </row>
    <row r="24" spans="1:20" x14ac:dyDescent="0.3">
      <c r="A24" t="s">
        <v>40</v>
      </c>
      <c r="B24">
        <f t="shared" ref="B24:B26" si="10">VLOOKUP($A$21,$A$2:$Y$5,MATCH(F24,$B$2:$Y$2,0)+1,0)</f>
        <v>8.4664638410913498E-3</v>
      </c>
      <c r="C24">
        <f t="shared" si="8"/>
        <v>2.532743431895897E-2</v>
      </c>
      <c r="D24">
        <f t="shared" si="8"/>
        <v>3.2770568898622267E-2</v>
      </c>
      <c r="F24" t="s">
        <v>13</v>
      </c>
      <c r="G24" t="s">
        <v>29</v>
      </c>
      <c r="H24" t="s">
        <v>21</v>
      </c>
      <c r="M24" t="s">
        <v>40</v>
      </c>
      <c r="N24">
        <f t="shared" ref="N24:N26" si="11">VLOOKUP($A$21,$A$2:$Y$5,MATCH(R24,$B$2:$Y$2,0)+1,0)</f>
        <v>7.6471380045742571E-3</v>
      </c>
      <c r="O24">
        <f t="shared" si="9"/>
        <v>4.6323085717105555E-3</v>
      </c>
      <c r="P24">
        <f t="shared" si="9"/>
        <v>6.0310223444526613E-2</v>
      </c>
      <c r="R24" t="s">
        <v>14</v>
      </c>
      <c r="S24" t="s">
        <v>30</v>
      </c>
      <c r="T24" t="s">
        <v>22</v>
      </c>
    </row>
    <row r="25" spans="1:20" x14ac:dyDescent="0.3">
      <c r="A25" t="s">
        <v>41</v>
      </c>
      <c r="B25">
        <f t="shared" si="10"/>
        <v>7.9097792871746263E-4</v>
      </c>
      <c r="C25">
        <f t="shared" si="8"/>
        <v>3.2416014660312104E-3</v>
      </c>
      <c r="D25">
        <f t="shared" si="8"/>
        <v>3.5571541618775358E-4</v>
      </c>
      <c r="F25" t="s">
        <v>11</v>
      </c>
      <c r="G25" t="s">
        <v>27</v>
      </c>
      <c r="H25" t="s">
        <v>19</v>
      </c>
      <c r="M25" t="s">
        <v>41</v>
      </c>
      <c r="N25">
        <f t="shared" si="11"/>
        <v>7.1443255330727986E-4</v>
      </c>
      <c r="O25">
        <f t="shared" si="9"/>
        <v>5.9287877595740654E-4</v>
      </c>
      <c r="P25">
        <f t="shared" si="9"/>
        <v>6.5465071110956165E-4</v>
      </c>
      <c r="R25" t="s">
        <v>12</v>
      </c>
      <c r="S25" t="s">
        <v>28</v>
      </c>
      <c r="T25" t="s">
        <v>20</v>
      </c>
    </row>
    <row r="26" spans="1:20" x14ac:dyDescent="0.3">
      <c r="A26" t="s">
        <v>42</v>
      </c>
      <c r="B26">
        <f t="shared" si="10"/>
        <v>6.5619003127493376E-3</v>
      </c>
      <c r="C26">
        <f t="shared" si="8"/>
        <v>2.1567749283349931E-2</v>
      </c>
      <c r="D26">
        <f t="shared" si="8"/>
        <v>1.1656257664623632E-3</v>
      </c>
      <c r="F26" t="s">
        <v>9</v>
      </c>
      <c r="G26" t="s">
        <v>25</v>
      </c>
      <c r="H26" t="s">
        <v>17</v>
      </c>
      <c r="M26" t="s">
        <v>42</v>
      </c>
      <c r="N26">
        <f t="shared" si="11"/>
        <v>5.9268849670519571E-3</v>
      </c>
      <c r="O26">
        <f t="shared" si="9"/>
        <v>3.9446739302361668E-3</v>
      </c>
      <c r="P26">
        <f t="shared" si="9"/>
        <v>2.1451916396544235E-3</v>
      </c>
      <c r="R26" t="s">
        <v>10</v>
      </c>
      <c r="S26" t="s">
        <v>26</v>
      </c>
      <c r="T2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results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Huang</cp:lastModifiedBy>
  <dcterms:created xsi:type="dcterms:W3CDTF">2020-08-20T17:02:27Z</dcterms:created>
  <dcterms:modified xsi:type="dcterms:W3CDTF">2020-09-20T05:20:35Z</dcterms:modified>
</cp:coreProperties>
</file>