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grupstucom-my.sharepoint.com/personal/llorenc_huguet_365_stucom_com/Documents/Documentos/GitHub/Digitalizacion/excel/"/>
    </mc:Choice>
  </mc:AlternateContent>
  <xr:revisionPtr revIDLastSave="0" documentId="8_{664E4ED6-0F2D-414E-8487-EF42C32A33C6}" xr6:coauthVersionLast="47" xr6:coauthVersionMax="47" xr10:uidLastSave="{00000000-0000-0000-0000-000000000000}"/>
  <bookViews>
    <workbookView xWindow="-80" yWindow="-80" windowWidth="19360" windowHeight="10240" activeTab="1" xr2:uid="{00000000-000D-0000-FFFF-FFFF00000000}"/>
  </bookViews>
  <sheets>
    <sheet name="Supuestos" sheetId="1" r:id="rId1"/>
    <sheet name="Costes IT-OT" sheetId="3" r:id="rId2"/>
    <sheet name="GLOSARIO IT-OT" sheetId="4" r:id="rId3"/>
    <sheet name="Calculadora" sheetId="2" r:id="rId4"/>
  </sheets>
  <definedNames>
    <definedName name="MaxCol">Supuestos!$C$4:$C$6</definedName>
    <definedName name="MedCol">Supuestos!$D$4:$D$6</definedName>
    <definedName name="MinCol">Supuestos!$B$4:$B$6</definedName>
    <definedName name="Tipos">Supuestos!$A$4:$A$6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 s="1"/>
  <c r="C14" i="2"/>
  <c r="C15" i="2" s="1"/>
  <c r="B14" i="2"/>
  <c r="B15" i="2" s="1"/>
  <c r="D14" i="2"/>
  <c r="D15" i="2" s="1"/>
  <c r="D6" i="1"/>
  <c r="D5" i="1"/>
  <c r="D4" i="1"/>
</calcChain>
</file>

<file path=xl/sharedStrings.xml><?xml version="1.0" encoding="utf-8"?>
<sst xmlns="http://schemas.openxmlformats.org/spreadsheetml/2006/main" count="116" uniqueCount="96">
  <si>
    <t>Rangos de tarifa por tipo de consultor (España, IT/OT)</t>
  </si>
  <si>
    <t>Tipo</t>
  </si>
  <si>
    <t>Mín €/hora</t>
  </si>
  <si>
    <t>Máx €/hora</t>
  </si>
  <si>
    <t>Media €/hora</t>
  </si>
  <si>
    <t>Junior</t>
  </si>
  <si>
    <t>Medio</t>
  </si>
  <si>
    <t>Senior</t>
  </si>
  <si>
    <t>Notas:</t>
  </si>
  <si>
    <t>• Rangos estimados: Junior 35–50 €/h, Medio 55–80 €/h, Senior 90–120 €/h.</t>
  </si>
  <si>
    <t>Calculadora de coste por horas – Consultor IT/OT (España)</t>
  </si>
  <si>
    <t>Parámetro</t>
  </si>
  <si>
    <t>Valor</t>
  </si>
  <si>
    <t>Tipo de consultor</t>
  </si>
  <si>
    <t>Horas previstas</t>
  </si>
  <si>
    <t>Política de tarifa</t>
  </si>
  <si>
    <t>Tarifa personalizada (€/h)</t>
  </si>
  <si>
    <t>Tarifa resultante (€/h)</t>
  </si>
  <si>
    <t>Coste total</t>
  </si>
  <si>
    <t>Media</t>
  </si>
  <si>
    <t>Ayuda</t>
  </si>
  <si>
    <t>Política</t>
  </si>
  <si>
    <t>Columna</t>
  </si>
  <si>
    <t>Mín</t>
  </si>
  <si>
    <t>Máx</t>
  </si>
  <si>
    <t>Personalizada</t>
  </si>
  <si>
    <t>Comparativa para el tipo seleccionado</t>
  </si>
  <si>
    <t>Mín €/h</t>
  </si>
  <si>
    <t>Media €/h</t>
  </si>
  <si>
    <t>Máx €/h</t>
  </si>
  <si>
    <t>Tarifa</t>
  </si>
  <si>
    <t>Coste (con horas B5)</t>
  </si>
  <si>
    <t>Cómo usar:</t>
  </si>
  <si>
    <t>1) Elige el tipo de consultor (Junior/Medio/Senior).</t>
  </si>
  <si>
    <t>2) Indica las horas previstas.</t>
  </si>
  <si>
    <t>3) Selecciona la política de tarifa (mín/media/máx o personalizada).</t>
  </si>
  <si>
    <t>4) Si es personalizada, escribe la tarifa en B7. El coste total se calcula automáticamente.</t>
  </si>
  <si>
    <t>Calculo de horas</t>
  </si>
  <si>
    <t>Objetivos básicos</t>
  </si>
  <si>
    <t>8 horas</t>
  </si>
  <si>
    <t>Objetivos secundarios</t>
  </si>
  <si>
    <t>24 horas</t>
  </si>
  <si>
    <t>16 horas</t>
  </si>
  <si>
    <t>12 horas</t>
  </si>
  <si>
    <t>6 horas</t>
  </si>
  <si>
    <t>4 horas</t>
  </si>
  <si>
    <t>• Contabiliza los objetivos básicos y secundarios para tener una estimación de las horas necesarias</t>
  </si>
  <si>
    <t>Elemento</t>
  </si>
  <si>
    <t>Cantidad</t>
  </si>
  <si>
    <t>Precio unitario (€)</t>
  </si>
  <si>
    <t>Subtotal (€)</t>
  </si>
  <si>
    <t>PLCs industriales (control de línea)</t>
  </si>
  <si>
    <t>Sensores IoT (T°, H°, vibración, carga)</t>
  </si>
  <si>
    <t>Cámaras IP de control</t>
  </si>
  <si>
    <t>Gateways industriales IT–OT</t>
  </si>
  <si>
    <t>Subtotal OT</t>
  </si>
  <si>
    <t>Servidor local / híbrido</t>
  </si>
  <si>
    <t>PCs de oficina renovados</t>
  </si>
  <si>
    <t>Portátiles (dirección)</t>
  </si>
  <si>
    <t>Tablets para planta</t>
  </si>
  <si>
    <t>Switches industriales y firewall</t>
  </si>
  <si>
    <t>1 lote</t>
  </si>
  <si>
    <t>Subtotal IT</t>
  </si>
  <si>
    <t>Costes OT</t>
  </si>
  <si>
    <t>Costes IT</t>
  </si>
  <si>
    <t>Término</t>
  </si>
  <si>
    <t>Categoría</t>
  </si>
  <si>
    <t>Definición</t>
  </si>
  <si>
    <t>PLC (Programmable Logic Controller)</t>
  </si>
  <si>
    <t>OT</t>
  </si>
  <si>
    <t>Ordenador industrial diseñado para controlar procesos en tiempo real (máquinas, cintas, calibradoras).</t>
  </si>
  <si>
    <t>Sensor IoT</t>
  </si>
  <si>
    <t>Dispositivo que mide variables físicas (temperatura, humedad, vibración, peso, etc.) y envía datos en tiempo real.</t>
  </si>
  <si>
    <t>Cámara IP</t>
  </si>
  <si>
    <t>Cámara de vídeo conectada a red que permite supervisar visualmente procesos y detectar incidencias.</t>
  </si>
  <si>
    <t>Gateway industrial (IT–OT)</t>
  </si>
  <si>
    <t>Dispositivo puente entre la red de control industrial (OT) y los sistemas de información (IT), traduce protocolos.</t>
  </si>
  <si>
    <t>IT</t>
  </si>
  <si>
    <t>Equipo central que almacena, procesa y gestiona datos críticos (ERP, base de datos, BI).</t>
  </si>
  <si>
    <t>PC de oficina</t>
  </si>
  <si>
    <t>Ordenador de escritorio usado para tareas administrativas, contables, logísticas y de gestión.</t>
  </si>
  <si>
    <t>Portátil empresarial</t>
  </si>
  <si>
    <t>Ordenador móvil con mayor seguridad y acceso remoto a sistemas corporativos.</t>
  </si>
  <si>
    <t>Tablet industrial</t>
  </si>
  <si>
    <t>Dispositivo portátil resistente para planta, usado en checklists digitales, inventario y comunicación OT.</t>
  </si>
  <si>
    <t>Switch industrial</t>
  </si>
  <si>
    <t>Equipo de red que conecta dispositivos dentro de una misma red local (LAN) en ambientes industriales.</t>
  </si>
  <si>
    <t>Router / Firewall</t>
  </si>
  <si>
    <t>Dispositivo que conecta la red interna con Internet, con firewall para filtrar accesos y proteger la red.</t>
  </si>
  <si>
    <t>IT–OT Convergence (Convergencia IT–OT)</t>
  </si>
  <si>
    <t>Transversal</t>
  </si>
  <si>
    <t>Integración de los sistemas de planta (OT) con los de oficina (IT) para trazabilidad y toma de decisiones.</t>
  </si>
  <si>
    <t>CAPEX (Capital Expenditure)</t>
  </si>
  <si>
    <t>Inversión inicial en activos físicos (hardware, instalaciones).</t>
  </si>
  <si>
    <t>OPEX (Operational Expenditure)</t>
  </si>
  <si>
    <t>Costes recurrentes de operación (licencias de software, mantenimiento, servicios en la nube).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</si>
</sst>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555555"/>
      <name val="Calibri"/>
      <family val="2"/>
      <scheme val="minor"/>
    </font>
    <font>
      <i/>
      <sz val="9"/>
      <color rgb="FF66666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0" fillId="0" borderId="1" xfId="0" applyBorder="1"/>
    <xf numFmtId="164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3" fontId="2" fillId="0" borderId="0" xfId="0" applyNumberFormat="1" applyFont="1" applyAlignment="1">
      <alignment vertical="center" wrapText="1"/>
    </xf>
    <xf numFmtId="0" fontId="0" fillId="0" borderId="0" xfId="0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workbookViewId="0"/>
  </sheetViews>
  <sheetFormatPr baseColWidth="10" defaultColWidth="8.88671875" defaultRowHeight="14.4" x14ac:dyDescent="0.3"/>
  <cols>
    <col min="1" max="1" width="32.6640625" customWidth="1"/>
    <col min="2" max="4" width="14.6640625" customWidth="1"/>
  </cols>
  <sheetData>
    <row r="1" spans="1:4" ht="18" x14ac:dyDescent="0.35">
      <c r="A1" s="1" t="s">
        <v>0</v>
      </c>
    </row>
    <row r="3" spans="1:4" x14ac:dyDescent="0.3">
      <c r="A3" s="2" t="s">
        <v>1</v>
      </c>
      <c r="B3" s="2" t="s">
        <v>2</v>
      </c>
      <c r="C3" s="2" t="s">
        <v>3</v>
      </c>
      <c r="D3" s="2" t="s">
        <v>4</v>
      </c>
    </row>
    <row r="4" spans="1:4" x14ac:dyDescent="0.3">
      <c r="A4" s="3" t="s">
        <v>5</v>
      </c>
      <c r="B4" s="4">
        <v>35</v>
      </c>
      <c r="C4" s="4">
        <v>50</v>
      </c>
      <c r="D4" s="4">
        <f>AVERAGE(B4:C4)</f>
        <v>42.5</v>
      </c>
    </row>
    <row r="5" spans="1:4" x14ac:dyDescent="0.3">
      <c r="A5" s="3" t="s">
        <v>6</v>
      </c>
      <c r="B5" s="4">
        <v>55</v>
      </c>
      <c r="C5" s="4">
        <v>80</v>
      </c>
      <c r="D5" s="4">
        <f>AVERAGE(B5:C5)</f>
        <v>67.5</v>
      </c>
    </row>
    <row r="6" spans="1:4" x14ac:dyDescent="0.3">
      <c r="A6" s="3" t="s">
        <v>7</v>
      </c>
      <c r="B6" s="4">
        <v>95</v>
      </c>
      <c r="C6" s="4">
        <v>120</v>
      </c>
      <c r="D6" s="4">
        <f>AVERAGE(B6:C6)</f>
        <v>107.5</v>
      </c>
    </row>
    <row r="7" spans="1:4" x14ac:dyDescent="0.3">
      <c r="A7" s="2" t="s">
        <v>8</v>
      </c>
    </row>
    <row r="8" spans="1:4" x14ac:dyDescent="0.3">
      <c r="A8" s="5" t="s">
        <v>9</v>
      </c>
    </row>
    <row r="9" spans="1:4" x14ac:dyDescent="0.3">
      <c r="A9" s="5"/>
    </row>
    <row r="14" spans="1:4" ht="18" x14ac:dyDescent="0.35">
      <c r="A14" s="1" t="s">
        <v>37</v>
      </c>
    </row>
    <row r="15" spans="1:4" x14ac:dyDescent="0.3">
      <c r="B15" t="s">
        <v>5</v>
      </c>
      <c r="C15" t="s">
        <v>6</v>
      </c>
      <c r="D15" t="s">
        <v>7</v>
      </c>
    </row>
    <row r="16" spans="1:4" x14ac:dyDescent="0.3">
      <c r="A16" t="s">
        <v>38</v>
      </c>
      <c r="B16" t="s">
        <v>41</v>
      </c>
      <c r="C16" t="s">
        <v>42</v>
      </c>
      <c r="D16" t="s">
        <v>39</v>
      </c>
    </row>
    <row r="17" spans="1:4" x14ac:dyDescent="0.3">
      <c r="A17" t="s">
        <v>40</v>
      </c>
      <c r="B17" t="s">
        <v>43</v>
      </c>
      <c r="C17" t="s">
        <v>44</v>
      </c>
      <c r="D17" t="s">
        <v>45</v>
      </c>
    </row>
    <row r="18" spans="1:4" x14ac:dyDescent="0.3">
      <c r="A18" s="5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6203-D3A5-4B20-AFD5-82639338F8D7}">
  <dimension ref="A1:D16"/>
  <sheetViews>
    <sheetView tabSelected="1" workbookViewId="0">
      <selection activeCell="F13" sqref="F13"/>
    </sheetView>
  </sheetViews>
  <sheetFormatPr baseColWidth="10" defaultRowHeight="15.6" customHeight="1" x14ac:dyDescent="0.3"/>
  <cols>
    <col min="1" max="1" width="32.5546875" customWidth="1"/>
    <col min="2" max="2" width="9.109375" customWidth="1"/>
    <col min="3" max="3" width="16.88671875" customWidth="1"/>
    <col min="4" max="4" width="16.5546875" customWidth="1"/>
  </cols>
  <sheetData>
    <row r="1" spans="1:4" ht="15.6" customHeight="1" x14ac:dyDescent="0.35">
      <c r="A1" s="1" t="s">
        <v>63</v>
      </c>
    </row>
    <row r="2" spans="1:4" ht="15.6" customHeight="1" x14ac:dyDescent="0.3">
      <c r="A2" s="7" t="s">
        <v>47</v>
      </c>
      <c r="B2" s="7" t="s">
        <v>48</v>
      </c>
      <c r="C2" s="7" t="s">
        <v>49</v>
      </c>
      <c r="D2" s="7" t="s">
        <v>50</v>
      </c>
    </row>
    <row r="3" spans="1:4" ht="15.6" customHeight="1" x14ac:dyDescent="0.3">
      <c r="A3" s="8" t="s">
        <v>51</v>
      </c>
      <c r="B3" s="8">
        <v>3</v>
      </c>
      <c r="C3" s="9">
        <v>2500</v>
      </c>
      <c r="D3" s="9">
        <v>7500</v>
      </c>
    </row>
    <row r="4" spans="1:4" ht="15.6" customHeight="1" x14ac:dyDescent="0.3">
      <c r="A4" s="8" t="s">
        <v>52</v>
      </c>
      <c r="B4" s="8">
        <v>20</v>
      </c>
      <c r="C4" s="8">
        <v>500</v>
      </c>
      <c r="D4" s="9">
        <v>10000</v>
      </c>
    </row>
    <row r="5" spans="1:4" ht="15.6" customHeight="1" x14ac:dyDescent="0.3">
      <c r="A5" s="8" t="s">
        <v>53</v>
      </c>
      <c r="B5" s="8">
        <v>5</v>
      </c>
      <c r="C5" s="8">
        <v>800</v>
      </c>
      <c r="D5" s="9">
        <v>4000</v>
      </c>
    </row>
    <row r="6" spans="1:4" ht="15.6" customHeight="1" x14ac:dyDescent="0.3">
      <c r="A6" s="8" t="s">
        <v>54</v>
      </c>
      <c r="B6" s="8">
        <v>2</v>
      </c>
      <c r="C6" s="9">
        <v>2000</v>
      </c>
      <c r="D6" s="9">
        <v>4000</v>
      </c>
    </row>
    <row r="7" spans="1:4" ht="15.6" customHeight="1" x14ac:dyDescent="0.3">
      <c r="A7" s="10" t="s">
        <v>55</v>
      </c>
      <c r="B7" s="8"/>
      <c r="C7" s="8"/>
      <c r="D7" s="11">
        <v>25500</v>
      </c>
    </row>
    <row r="9" spans="1:4" ht="15.6" customHeight="1" x14ac:dyDescent="0.35">
      <c r="A9" s="1" t="s">
        <v>64</v>
      </c>
    </row>
    <row r="10" spans="1:4" ht="15.6" customHeight="1" x14ac:dyDescent="0.3">
      <c r="A10" s="7" t="s">
        <v>47</v>
      </c>
      <c r="B10" s="7" t="s">
        <v>48</v>
      </c>
      <c r="C10" s="7" t="s">
        <v>49</v>
      </c>
      <c r="D10" s="7" t="s">
        <v>50</v>
      </c>
    </row>
    <row r="11" spans="1:4" ht="15.6" customHeight="1" x14ac:dyDescent="0.3">
      <c r="A11" s="8" t="s">
        <v>56</v>
      </c>
      <c r="B11" s="8">
        <v>1</v>
      </c>
      <c r="C11" s="9">
        <v>8000</v>
      </c>
      <c r="D11" s="9">
        <v>8000</v>
      </c>
    </row>
    <row r="12" spans="1:4" ht="15.6" customHeight="1" x14ac:dyDescent="0.3">
      <c r="A12" s="8" t="s">
        <v>57</v>
      </c>
      <c r="B12" s="8">
        <v>10</v>
      </c>
      <c r="C12" s="9">
        <v>1000</v>
      </c>
      <c r="D12" s="9">
        <v>10000</v>
      </c>
    </row>
    <row r="13" spans="1:4" ht="15.6" customHeight="1" x14ac:dyDescent="0.3">
      <c r="A13" s="8" t="s">
        <v>58</v>
      </c>
      <c r="B13" s="8">
        <v>4</v>
      </c>
      <c r="C13" s="9">
        <v>1500</v>
      </c>
      <c r="D13" s="9">
        <v>6000</v>
      </c>
    </row>
    <row r="14" spans="1:4" ht="15.6" customHeight="1" x14ac:dyDescent="0.3">
      <c r="A14" s="8" t="s">
        <v>59</v>
      </c>
      <c r="B14" s="8">
        <v>6</v>
      </c>
      <c r="C14" s="8">
        <v>600</v>
      </c>
      <c r="D14" s="9">
        <v>3600</v>
      </c>
    </row>
    <row r="15" spans="1:4" ht="15.6" customHeight="1" x14ac:dyDescent="0.3">
      <c r="A15" s="8" t="s">
        <v>60</v>
      </c>
      <c r="B15" s="8" t="s">
        <v>61</v>
      </c>
      <c r="C15" s="9">
        <v>7000</v>
      </c>
      <c r="D15" s="9">
        <v>7000</v>
      </c>
    </row>
    <row r="16" spans="1:4" ht="15.6" customHeight="1" x14ac:dyDescent="0.3">
      <c r="A16" s="10" t="s">
        <v>62</v>
      </c>
      <c r="B16" s="8"/>
      <c r="C16" s="8"/>
      <c r="D16" s="11">
        <v>34600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99F9-F925-4ACB-899B-E19AF2A74892}">
  <dimension ref="A1:C14"/>
  <sheetViews>
    <sheetView workbookViewId="0">
      <selection activeCell="C18" sqref="C18"/>
    </sheetView>
  </sheetViews>
  <sheetFormatPr baseColWidth="10" defaultRowHeight="14.4" x14ac:dyDescent="0.3"/>
  <cols>
    <col min="1" max="1" width="36.21875" bestFit="1" customWidth="1"/>
    <col min="3" max="3" width="97.77734375" bestFit="1" customWidth="1"/>
  </cols>
  <sheetData>
    <row r="1" spans="1:3" x14ac:dyDescent="0.3">
      <c r="A1" s="13" t="s">
        <v>65</v>
      </c>
      <c r="B1" s="13" t="s">
        <v>66</v>
      </c>
      <c r="C1" s="13" t="s">
        <v>67</v>
      </c>
    </row>
    <row r="2" spans="1:3" x14ac:dyDescent="0.3">
      <c r="A2" s="12" t="s">
        <v>68</v>
      </c>
      <c r="B2" s="12" t="s">
        <v>69</v>
      </c>
      <c r="C2" s="12" t="s">
        <v>70</v>
      </c>
    </row>
    <row r="3" spans="1:3" x14ac:dyDescent="0.3">
      <c r="A3" s="12" t="s">
        <v>71</v>
      </c>
      <c r="B3" s="12" t="s">
        <v>69</v>
      </c>
      <c r="C3" s="12" t="s">
        <v>72</v>
      </c>
    </row>
    <row r="4" spans="1:3" x14ac:dyDescent="0.3">
      <c r="A4" s="12" t="s">
        <v>73</v>
      </c>
      <c r="B4" s="12" t="s">
        <v>69</v>
      </c>
      <c r="C4" s="12" t="s">
        <v>74</v>
      </c>
    </row>
    <row r="5" spans="1:3" x14ac:dyDescent="0.3">
      <c r="A5" s="12" t="s">
        <v>75</v>
      </c>
      <c r="B5" s="12" t="s">
        <v>69</v>
      </c>
      <c r="C5" s="12" t="s">
        <v>76</v>
      </c>
    </row>
    <row r="6" spans="1:3" x14ac:dyDescent="0.3">
      <c r="A6" s="12" t="s">
        <v>56</v>
      </c>
      <c r="B6" s="12" t="s">
        <v>77</v>
      </c>
      <c r="C6" s="12" t="s">
        <v>78</v>
      </c>
    </row>
    <row r="7" spans="1:3" x14ac:dyDescent="0.3">
      <c r="A7" s="12" t="s">
        <v>79</v>
      </c>
      <c r="B7" s="12" t="s">
        <v>77</v>
      </c>
      <c r="C7" s="12" t="s">
        <v>80</v>
      </c>
    </row>
    <row r="8" spans="1:3" x14ac:dyDescent="0.3">
      <c r="A8" s="12" t="s">
        <v>81</v>
      </c>
      <c r="B8" s="12" t="s">
        <v>77</v>
      </c>
      <c r="C8" s="12" t="s">
        <v>82</v>
      </c>
    </row>
    <row r="9" spans="1:3" x14ac:dyDescent="0.3">
      <c r="A9" s="12" t="s">
        <v>83</v>
      </c>
      <c r="B9" s="12" t="s">
        <v>77</v>
      </c>
      <c r="C9" s="12" t="s">
        <v>84</v>
      </c>
    </row>
    <row r="10" spans="1:3" x14ac:dyDescent="0.3">
      <c r="A10" s="12" t="s">
        <v>85</v>
      </c>
      <c r="B10" s="12" t="s">
        <v>77</v>
      </c>
      <c r="C10" s="12" t="s">
        <v>86</v>
      </c>
    </row>
    <row r="11" spans="1:3" x14ac:dyDescent="0.3">
      <c r="A11" s="12" t="s">
        <v>87</v>
      </c>
      <c r="B11" s="12" t="s">
        <v>77</v>
      </c>
      <c r="C11" s="12" t="s">
        <v>88</v>
      </c>
    </row>
    <row r="12" spans="1:3" x14ac:dyDescent="0.3">
      <c r="A12" s="12" t="s">
        <v>89</v>
      </c>
      <c r="B12" s="12" t="s">
        <v>90</v>
      </c>
      <c r="C12" s="12" t="s">
        <v>91</v>
      </c>
    </row>
    <row r="13" spans="1:3" x14ac:dyDescent="0.3">
      <c r="A13" s="12" t="s">
        <v>92</v>
      </c>
      <c r="B13" s="12" t="s">
        <v>90</v>
      </c>
      <c r="C13" s="12" t="s">
        <v>93</v>
      </c>
    </row>
    <row r="14" spans="1:3" x14ac:dyDescent="0.3">
      <c r="A14" s="12" t="s">
        <v>94</v>
      </c>
      <c r="B14" s="12" t="s">
        <v>90</v>
      </c>
      <c r="C14" s="12" t="s">
        <v>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"/>
  <sheetViews>
    <sheetView workbookViewId="0">
      <selection activeCell="C7" sqref="C7"/>
    </sheetView>
  </sheetViews>
  <sheetFormatPr baseColWidth="10" defaultColWidth="8.88671875" defaultRowHeight="14.4" x14ac:dyDescent="0.3"/>
  <cols>
    <col min="1" max="1" width="34.6640625" customWidth="1"/>
    <col min="2" max="2" width="20.6640625" customWidth="1"/>
    <col min="3" max="3" width="13.33203125" customWidth="1"/>
    <col min="4" max="4" width="14.6640625" customWidth="1"/>
  </cols>
  <sheetData>
    <row r="1" spans="1:5" ht="18" x14ac:dyDescent="0.35">
      <c r="A1" s="1" t="s">
        <v>10</v>
      </c>
    </row>
    <row r="3" spans="1:5" ht="18" customHeight="1" x14ac:dyDescent="0.3">
      <c r="A3" s="2" t="s">
        <v>11</v>
      </c>
      <c r="B3" s="2" t="s">
        <v>12</v>
      </c>
      <c r="D3" s="2" t="s">
        <v>20</v>
      </c>
    </row>
    <row r="4" spans="1:5" x14ac:dyDescent="0.3">
      <c r="A4" t="s">
        <v>13</v>
      </c>
      <c r="B4" t="s">
        <v>7</v>
      </c>
      <c r="D4" s="2" t="s">
        <v>21</v>
      </c>
      <c r="E4" s="2" t="s">
        <v>22</v>
      </c>
    </row>
    <row r="5" spans="1:5" x14ac:dyDescent="0.3">
      <c r="A5" t="s">
        <v>14</v>
      </c>
      <c r="B5">
        <v>0</v>
      </c>
      <c r="D5" t="s">
        <v>23</v>
      </c>
      <c r="E5">
        <v>2</v>
      </c>
    </row>
    <row r="6" spans="1:5" x14ac:dyDescent="0.3">
      <c r="A6" t="s">
        <v>15</v>
      </c>
      <c r="B6" t="s">
        <v>23</v>
      </c>
      <c r="D6" t="s">
        <v>19</v>
      </c>
      <c r="E6">
        <v>4</v>
      </c>
    </row>
    <row r="7" spans="1:5" x14ac:dyDescent="0.3">
      <c r="A7" t="s">
        <v>16</v>
      </c>
      <c r="B7">
        <v>0</v>
      </c>
      <c r="D7" t="s">
        <v>24</v>
      </c>
      <c r="E7">
        <v>3</v>
      </c>
    </row>
    <row r="8" spans="1:5" x14ac:dyDescent="0.3">
      <c r="D8" t="s">
        <v>25</v>
      </c>
      <c r="E8">
        <v>0</v>
      </c>
    </row>
    <row r="9" spans="1:5" ht="18" customHeight="1" x14ac:dyDescent="0.3">
      <c r="A9" s="2" t="s">
        <v>17</v>
      </c>
      <c r="B9" s="4">
        <f>IF(B6="Personalizada", B7, IF(B6="Mín", INDEX(MinCol, MATCH(B4, Tipos, 0)), IF(B6="Máx", INDEX(MaxCol, MATCH(B4, Tipos, 0)), INDEX(MedCol, MATCH(B4, Tipos, 0)))))</f>
        <v>95</v>
      </c>
    </row>
    <row r="10" spans="1:5" ht="18" customHeight="1" x14ac:dyDescent="0.3">
      <c r="A10" s="2" t="s">
        <v>18</v>
      </c>
      <c r="B10" s="4">
        <f>B5*B9</f>
        <v>0</v>
      </c>
    </row>
    <row r="12" spans="1:5" x14ac:dyDescent="0.3">
      <c r="A12" s="2" t="s">
        <v>26</v>
      </c>
    </row>
    <row r="13" spans="1:5" ht="18" customHeight="1" x14ac:dyDescent="0.3">
      <c r="A13" s="2"/>
      <c r="B13" s="2" t="s">
        <v>27</v>
      </c>
      <c r="C13" s="2" t="s">
        <v>28</v>
      </c>
      <c r="D13" s="2" t="s">
        <v>29</v>
      </c>
    </row>
    <row r="14" spans="1:5" x14ac:dyDescent="0.3">
      <c r="A14" t="s">
        <v>30</v>
      </c>
      <c r="B14" s="4">
        <f>INDEX(MinCol, MATCH(B4, Tipos, 0))</f>
        <v>95</v>
      </c>
      <c r="C14" s="4">
        <f>INDEX(MedCol, MATCH(B4, Tipos, 0))</f>
        <v>107.5</v>
      </c>
      <c r="D14" s="4">
        <f>INDEX(MaxCol, MATCH(B4, Tipos, 0))</f>
        <v>120</v>
      </c>
    </row>
    <row r="15" spans="1:5" x14ac:dyDescent="0.3">
      <c r="A15" t="s">
        <v>31</v>
      </c>
      <c r="B15" s="4">
        <f>B5*B14</f>
        <v>0</v>
      </c>
      <c r="C15" s="4">
        <f>B5*C14</f>
        <v>0</v>
      </c>
      <c r="D15" s="4">
        <f>B5*D14</f>
        <v>0</v>
      </c>
    </row>
    <row r="18" spans="1:1" x14ac:dyDescent="0.3">
      <c r="A18" s="2" t="s">
        <v>32</v>
      </c>
    </row>
    <row r="19" spans="1:1" x14ac:dyDescent="0.3">
      <c r="A19" s="6" t="s">
        <v>33</v>
      </c>
    </row>
    <row r="20" spans="1:1" x14ac:dyDescent="0.3">
      <c r="A20" s="6" t="s">
        <v>34</v>
      </c>
    </row>
    <row r="21" spans="1:1" x14ac:dyDescent="0.3">
      <c r="A21" s="6" t="s">
        <v>35</v>
      </c>
    </row>
    <row r="22" spans="1:1" x14ac:dyDescent="0.3">
      <c r="A22" s="6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Supuestos</vt:lpstr>
      <vt:lpstr>Costes IT-OT</vt:lpstr>
      <vt:lpstr>GLOSARIO IT-OT</vt:lpstr>
      <vt:lpstr>Calculadora</vt:lpstr>
      <vt:lpstr>MaxCol</vt:lpstr>
      <vt:lpstr>MedCol</vt:lpstr>
      <vt:lpstr>MinCol</vt:lpstr>
      <vt:lpstr>Tipos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Llorenç Huguet Boren</dc:creator>
  <cp:lastModifiedBy>Llorenç Huguet Boren</cp:lastModifiedBy>
  <dcterms:created xsi:type="dcterms:W3CDTF">2025-09-25T18:04:28Z</dcterms:created>
  <dcterms:modified xsi:type="dcterms:W3CDTF">2025-09-26T09:19:19Z</dcterms:modified>
</cp:coreProperties>
</file>