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rey\Documents\School\University of Florida\MS-ISOM\Semester 1 Module 1 - Fall 2020\QMB6755 - MQA1 - Carrillo\"/>
    </mc:Choice>
  </mc:AlternateContent>
  <xr:revisionPtr revIDLastSave="0" documentId="13_ncr:1_{FCE1E408-38C1-4F2D-9280-20A637134658}" xr6:coauthVersionLast="47" xr6:coauthVersionMax="47" xr10:uidLastSave="{00000000-0000-0000-0000-000000000000}"/>
  <bookViews>
    <workbookView xWindow="7845" yWindow="7335" windowWidth="20235" windowHeight="11385" xr2:uid="{3010EEAC-85D3-4B05-9684-0856EECF3475}"/>
  </bookViews>
  <sheets>
    <sheet name="Sheet1" sheetId="1" r:id="rId1"/>
  </sheets>
  <definedNames>
    <definedName name="_xlnm._FilterDatabase" localSheetId="0" hidden="1">Sheet1!#REF!</definedName>
    <definedName name="solver_adj" localSheetId="0" hidden="1">Sheet1!$D$56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Sheet1!$C$56</definedName>
    <definedName name="solver_lhs2" localSheetId="0" hidden="1">Sheet1!$D$56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Sheet1!$D$55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Sheet1!$C$53</definedName>
    <definedName name="solver_rhs2" localSheetId="0" hidden="1">Sheet1!$D$53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8" i="1" l="1"/>
  <c r="C68" i="1"/>
  <c r="C69" i="1" s="1"/>
  <c r="D58" i="1"/>
  <c r="C58" i="1"/>
  <c r="D55" i="1"/>
  <c r="C55" i="1"/>
  <c r="D27" i="1"/>
  <c r="C27" i="1"/>
  <c r="D41" i="1"/>
  <c r="C41" i="1"/>
  <c r="C42" i="1" s="1"/>
  <c r="D9" i="1"/>
  <c r="D10" i="1" s="1"/>
  <c r="E9" i="1"/>
  <c r="E10" i="1" s="1"/>
  <c r="C9" i="1"/>
  <c r="C10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D13" i="1"/>
  <c r="E13" i="1"/>
  <c r="C13" i="1"/>
  <c r="C29" i="1" l="1"/>
</calcChain>
</file>

<file path=xl/sharedStrings.xml><?xml version="1.0" encoding="utf-8"?>
<sst xmlns="http://schemas.openxmlformats.org/spreadsheetml/2006/main" count="55" uniqueCount="45">
  <si>
    <t>Refurbish old equipment</t>
  </si>
  <si>
    <t>Make major modifications</t>
  </si>
  <si>
    <t>Sale price</t>
  </si>
  <si>
    <t>Variable cost</t>
  </si>
  <si>
    <t>Implementation cost</t>
  </si>
  <si>
    <t>Total Cost</t>
  </si>
  <si>
    <t>Input Demand Amount:</t>
  </si>
  <si>
    <t>Profit:</t>
  </si>
  <si>
    <t>Profit</t>
  </si>
  <si>
    <t>Demand Amount</t>
  </si>
  <si>
    <t>Demand (units)</t>
  </si>
  <si>
    <t>Great Lakes Automotive</t>
  </si>
  <si>
    <t>In-house manufacturing</t>
  </si>
  <si>
    <t>Purch. From Manufacturer</t>
  </si>
  <si>
    <t>Implementation Cost</t>
  </si>
  <si>
    <t>Variable Cost</t>
  </si>
  <si>
    <t># of units</t>
  </si>
  <si>
    <t>Total Cost Function:</t>
  </si>
  <si>
    <t>Input # of units:</t>
  </si>
  <si>
    <t>Cost Difference:</t>
  </si>
  <si>
    <t>At 10,550 units, there is no difference in which decision is chosen.</t>
  </si>
  <si>
    <t>At what point do Orange and Yellow intersect?</t>
  </si>
  <si>
    <t>Profit Difference</t>
  </si>
  <si>
    <t># of Units</t>
  </si>
  <si>
    <t>Profit Function</t>
  </si>
  <si>
    <t>Machine A</t>
  </si>
  <si>
    <t>Machine B</t>
  </si>
  <si>
    <t>Fixed Cost</t>
  </si>
  <si>
    <t>Capacity Limit (units)</t>
  </si>
  <si>
    <t>Sale Price</t>
  </si>
  <si>
    <t>Year 1 BEP (units)</t>
  </si>
  <si>
    <t>Part A</t>
  </si>
  <si>
    <t>Part B</t>
  </si>
  <si>
    <t>Profit @ 6,500 Units</t>
  </si>
  <si>
    <t>Part C</t>
  </si>
  <si>
    <t>So, go with machine A @ production level of 6,500 units!</t>
  </si>
  <si>
    <t>Cost Difference</t>
  </si>
  <si>
    <t>Project 1</t>
  </si>
  <si>
    <t>#1</t>
  </si>
  <si>
    <t>#2</t>
  </si>
  <si>
    <t>#3</t>
  </si>
  <si>
    <t>At what level of production do Machine A and Machine B possess equal costs?</t>
  </si>
  <si>
    <t>Use Old Equipment</t>
  </si>
  <si>
    <t>Invest in Maj Modifications</t>
  </si>
  <si>
    <t>Buy New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</si>
</sst>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4"/>
      <color theme="11"/>
      <name val="Calibri"/>
      <family val="2"/>
      <scheme val="minor"/>
    </font>
    <font>
      <b/>
      <i/>
      <u/>
      <sz val="10"/>
      <color rgb="FF006100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i/>
      <u/>
      <sz val="11"/>
      <color rgb="FFFA7D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44" fontId="0" fillId="0" borderId="0" xfId="1" applyFont="1"/>
    <xf numFmtId="44" fontId="0" fillId="0" borderId="0" xfId="0" applyNumberFormat="1"/>
    <xf numFmtId="164" fontId="4" fillId="4" borderId="0" xfId="4" applyNumberFormat="1"/>
    <xf numFmtId="44" fontId="3" fillId="2" borderId="0" xfId="3" applyNumberFormat="1"/>
    <xf numFmtId="0" fontId="4" fillId="4" borderId="0" xfId="4"/>
    <xf numFmtId="0" fontId="9" fillId="6" borderId="1" xfId="6" applyFont="1"/>
    <xf numFmtId="0" fontId="10" fillId="5" borderId="1" xfId="5" applyFont="1"/>
    <xf numFmtId="164" fontId="10" fillId="5" borderId="1" xfId="5" applyNumberFormat="1" applyFont="1"/>
    <xf numFmtId="44" fontId="1" fillId="9" borderId="0" xfId="9" applyNumberFormat="1"/>
    <xf numFmtId="44" fontId="1" fillId="10" borderId="0" xfId="10" applyNumberFormat="1"/>
    <xf numFmtId="44" fontId="1" fillId="12" borderId="0" xfId="12" applyNumberFormat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0" xfId="9" applyFont="1"/>
    <xf numFmtId="0" fontId="12" fillId="10" borderId="0" xfId="10" applyFont="1"/>
    <xf numFmtId="0" fontId="12" fillId="12" borderId="0" xfId="12" applyFont="1"/>
    <xf numFmtId="0" fontId="1" fillId="11" borderId="0" xfId="11"/>
    <xf numFmtId="44" fontId="1" fillId="11" borderId="0" xfId="11" applyNumberFormat="1"/>
    <xf numFmtId="0" fontId="12" fillId="0" borderId="0" xfId="0" applyFont="1"/>
    <xf numFmtId="0" fontId="0" fillId="0" borderId="0" xfId="0" applyAlignment="1">
      <alignment horizontal="right"/>
    </xf>
    <xf numFmtId="0" fontId="1" fillId="11" borderId="0" xfId="11" applyAlignment="1">
      <alignment horizontal="right" vertical="center"/>
    </xf>
    <xf numFmtId="0" fontId="6" fillId="6" borderId="1" xfId="6" applyAlignment="1">
      <alignment horizontal="right"/>
    </xf>
    <xf numFmtId="44" fontId="6" fillId="6" borderId="1" xfId="6" applyNumberFormat="1"/>
    <xf numFmtId="8" fontId="0" fillId="0" borderId="0" xfId="0" applyNumberFormat="1"/>
    <xf numFmtId="0" fontId="1" fillId="7" borderId="2" xfId="7" applyFont="1"/>
    <xf numFmtId="44" fontId="1" fillId="7" borderId="2" xfId="1" applyFont="1" applyFill="1" applyBorder="1"/>
    <xf numFmtId="1" fontId="13" fillId="3" borderId="3" xfId="2" applyNumberFormat="1" applyFont="1" applyFill="1" applyBorder="1"/>
    <xf numFmtId="0" fontId="13" fillId="3" borderId="4" xfId="2" applyFont="1" applyFill="1" applyBorder="1" applyAlignment="1">
      <alignment horizontal="right"/>
    </xf>
    <xf numFmtId="0" fontId="14" fillId="0" borderId="5" xfId="13" applyFont="1" applyBorder="1"/>
    <xf numFmtId="1" fontId="14" fillId="0" borderId="5" xfId="13" applyNumberFormat="1" applyFont="1" applyBorder="1"/>
    <xf numFmtId="0" fontId="1" fillId="8" borderId="0" xfId="8"/>
    <xf numFmtId="44" fontId="1" fillId="8" borderId="0" xfId="8" applyNumberFormat="1"/>
    <xf numFmtId="3" fontId="1" fillId="8" borderId="0" xfId="8" applyNumberFormat="1"/>
    <xf numFmtId="0" fontId="16" fillId="4" borderId="1" xfId="4" applyFont="1" applyBorder="1" applyAlignment="1">
      <alignment horizontal="right"/>
    </xf>
    <xf numFmtId="0" fontId="17" fillId="6" borderId="1" xfId="6" applyFont="1" applyAlignment="1">
      <alignment horizontal="right"/>
    </xf>
    <xf numFmtId="3" fontId="1" fillId="7" borderId="2" xfId="7" applyNumberFormat="1" applyFont="1" applyAlignment="1">
      <alignment horizontal="right"/>
    </xf>
    <xf numFmtId="44" fontId="1" fillId="8" borderId="0" xfId="1" applyFill="1"/>
    <xf numFmtId="0" fontId="12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5" fillId="2" borderId="6" xfId="3" applyFont="1" applyBorder="1" applyAlignment="1">
      <alignment horizontal="center"/>
    </xf>
    <xf numFmtId="0" fontId="15" fillId="2" borderId="0" xfId="3" applyFont="1" applyAlignment="1">
      <alignment horizontal="center"/>
    </xf>
  </cellXfs>
  <cellStyles count="14">
    <cellStyle name="40% - Accent1" xfId="8" builtinId="31"/>
    <cellStyle name="40% - Accent5" xfId="11" builtinId="47"/>
    <cellStyle name="60% - Accent2" xfId="9" builtinId="36"/>
    <cellStyle name="60% - Accent4" xfId="10" builtinId="44"/>
    <cellStyle name="60% - Accent6" xfId="12" builtinId="52"/>
    <cellStyle name="Calculation" xfId="6" builtinId="22"/>
    <cellStyle name="Check Cell" xfId="7" builtinId="23"/>
    <cellStyle name="Currency" xfId="1" builtinId="4"/>
    <cellStyle name="Followed Hyperlink" xfId="13" builtinId="9"/>
    <cellStyle name="Good" xfId="3" builtinId="26"/>
    <cellStyle name="Input" xfId="5" builtinId="20"/>
    <cellStyle name="Neutral" xfId="4" builtinId="28"/>
    <cellStyle name="Normal" xfId="0" builtinId="0"/>
    <cellStyle name="Title" xfId="2" builtinId="1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Manufacturing Method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Use Old Equipment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Sheet1!$B$13:$B$23</c:f>
              <c:numCache>
                <c:formatCode>General</c:formatCode>
                <c:ptCount val="11"/>
                <c:pt idx="0">
                  <c:v>30000</c:v>
                </c:pt>
                <c:pt idx="1">
                  <c:v>31000</c:v>
                </c:pt>
                <c:pt idx="2">
                  <c:v>32000</c:v>
                </c:pt>
                <c:pt idx="3">
                  <c:v>33000</c:v>
                </c:pt>
                <c:pt idx="4">
                  <c:v>34000</c:v>
                </c:pt>
                <c:pt idx="5">
                  <c:v>35000</c:v>
                </c:pt>
                <c:pt idx="6">
                  <c:v>36000</c:v>
                </c:pt>
                <c:pt idx="7">
                  <c:v>37000</c:v>
                </c:pt>
                <c:pt idx="8">
                  <c:v>38000</c:v>
                </c:pt>
                <c:pt idx="9">
                  <c:v>39000</c:v>
                </c:pt>
                <c:pt idx="10">
                  <c:v>40000</c:v>
                </c:pt>
              </c:numCache>
            </c:numRef>
          </c:cat>
          <c:val>
            <c:numRef>
              <c:f>Sheet1!$C$13:$C$23</c:f>
              <c:numCache>
                <c:formatCode>_("$"* #,##0.00_);_("$"* \(#,##0.00\);_("$"* "-"??_);_(@_)</c:formatCode>
                <c:ptCount val="11"/>
                <c:pt idx="0">
                  <c:v>14000</c:v>
                </c:pt>
                <c:pt idx="1">
                  <c:v>16800</c:v>
                </c:pt>
                <c:pt idx="2">
                  <c:v>19600</c:v>
                </c:pt>
                <c:pt idx="3">
                  <c:v>22400</c:v>
                </c:pt>
                <c:pt idx="4">
                  <c:v>25200</c:v>
                </c:pt>
                <c:pt idx="5">
                  <c:v>28000</c:v>
                </c:pt>
                <c:pt idx="6">
                  <c:v>30800</c:v>
                </c:pt>
                <c:pt idx="7">
                  <c:v>33600</c:v>
                </c:pt>
                <c:pt idx="8">
                  <c:v>36400</c:v>
                </c:pt>
                <c:pt idx="9">
                  <c:v>39200</c:v>
                </c:pt>
                <c:pt idx="10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C-422C-A9EB-265754951BF1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Invest in Maj Modifications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Sheet1!$B$13:$B$23</c:f>
              <c:numCache>
                <c:formatCode>General</c:formatCode>
                <c:ptCount val="11"/>
                <c:pt idx="0">
                  <c:v>30000</c:v>
                </c:pt>
                <c:pt idx="1">
                  <c:v>31000</c:v>
                </c:pt>
                <c:pt idx="2">
                  <c:v>32000</c:v>
                </c:pt>
                <c:pt idx="3">
                  <c:v>33000</c:v>
                </c:pt>
                <c:pt idx="4">
                  <c:v>34000</c:v>
                </c:pt>
                <c:pt idx="5">
                  <c:v>35000</c:v>
                </c:pt>
                <c:pt idx="6">
                  <c:v>36000</c:v>
                </c:pt>
                <c:pt idx="7">
                  <c:v>37000</c:v>
                </c:pt>
                <c:pt idx="8">
                  <c:v>38000</c:v>
                </c:pt>
                <c:pt idx="9">
                  <c:v>39000</c:v>
                </c:pt>
                <c:pt idx="10">
                  <c:v>40000</c:v>
                </c:pt>
              </c:numCache>
            </c:numRef>
          </c:cat>
          <c:val>
            <c:numRef>
              <c:f>Sheet1!$D$13:$D$23</c:f>
              <c:numCache>
                <c:formatCode>_("$"* #,##0.00_);_("$"* \(#,##0.00\);_("$"* "-"??_);_(@_)</c:formatCode>
                <c:ptCount val="11"/>
                <c:pt idx="0">
                  <c:v>7500</c:v>
                </c:pt>
                <c:pt idx="1">
                  <c:v>12250</c:v>
                </c:pt>
                <c:pt idx="2">
                  <c:v>17000</c:v>
                </c:pt>
                <c:pt idx="3">
                  <c:v>21750</c:v>
                </c:pt>
                <c:pt idx="4">
                  <c:v>26500</c:v>
                </c:pt>
                <c:pt idx="5">
                  <c:v>31250</c:v>
                </c:pt>
                <c:pt idx="6">
                  <c:v>36000</c:v>
                </c:pt>
                <c:pt idx="7">
                  <c:v>40750</c:v>
                </c:pt>
                <c:pt idx="8">
                  <c:v>45500</c:v>
                </c:pt>
                <c:pt idx="9">
                  <c:v>50250</c:v>
                </c:pt>
                <c:pt idx="10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C-422C-A9EB-265754951BF1}"/>
            </c:ext>
          </c:extLst>
        </c:ser>
        <c:ser>
          <c:idx val="2"/>
          <c:order val="2"/>
          <c:tx>
            <c:strRef>
              <c:f>Sheet1!$E$12</c:f>
              <c:strCache>
                <c:ptCount val="1"/>
                <c:pt idx="0">
                  <c:v>Buy New Equipment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Sheet1!$B$13:$B$23</c:f>
              <c:numCache>
                <c:formatCode>General</c:formatCode>
                <c:ptCount val="11"/>
                <c:pt idx="0">
                  <c:v>30000</c:v>
                </c:pt>
                <c:pt idx="1">
                  <c:v>31000</c:v>
                </c:pt>
                <c:pt idx="2">
                  <c:v>32000</c:v>
                </c:pt>
                <c:pt idx="3">
                  <c:v>33000</c:v>
                </c:pt>
                <c:pt idx="4">
                  <c:v>34000</c:v>
                </c:pt>
                <c:pt idx="5">
                  <c:v>35000</c:v>
                </c:pt>
                <c:pt idx="6">
                  <c:v>36000</c:v>
                </c:pt>
                <c:pt idx="7">
                  <c:v>37000</c:v>
                </c:pt>
                <c:pt idx="8">
                  <c:v>38000</c:v>
                </c:pt>
                <c:pt idx="9">
                  <c:v>39000</c:v>
                </c:pt>
                <c:pt idx="10">
                  <c:v>40000</c:v>
                </c:pt>
              </c:numCache>
            </c:numRef>
          </c:cat>
          <c:val>
            <c:numRef>
              <c:f>Sheet1!$E$13:$E$23</c:f>
              <c:numCache>
                <c:formatCode>_("$"* #,##0.00_);_("$"* \(#,##0.00\);_("$"* "-"??_);_(@_)</c:formatCode>
                <c:ptCount val="11"/>
                <c:pt idx="0">
                  <c:v>-72500</c:v>
                </c:pt>
                <c:pt idx="1">
                  <c:v>-67250</c:v>
                </c:pt>
                <c:pt idx="2">
                  <c:v>-62000</c:v>
                </c:pt>
                <c:pt idx="3">
                  <c:v>-56750</c:v>
                </c:pt>
                <c:pt idx="4">
                  <c:v>-51500</c:v>
                </c:pt>
                <c:pt idx="5">
                  <c:v>-46250</c:v>
                </c:pt>
                <c:pt idx="6">
                  <c:v>-41000</c:v>
                </c:pt>
                <c:pt idx="7">
                  <c:v>-35750</c:v>
                </c:pt>
                <c:pt idx="8">
                  <c:v>-30500</c:v>
                </c:pt>
                <c:pt idx="9">
                  <c:v>-25250</c:v>
                </c:pt>
                <c:pt idx="10">
                  <c:v>-20000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C-422C-A9EB-26575495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15071"/>
        <c:axId val="384776383"/>
      </c:lineChart>
      <c:catAx>
        <c:axId val="3415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76383"/>
        <c:crosses val="autoZero"/>
        <c:auto val="1"/>
        <c:lblAlgn val="ctr"/>
        <c:lblOffset val="100"/>
        <c:noMultiLvlLbl val="0"/>
      </c:catAx>
      <c:valAx>
        <c:axId val="3847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9525</xdr:rowOff>
    </xdr:from>
    <xdr:to>
      <xdr:col>11</xdr:col>
      <xdr:colOff>247650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431D0-CEAE-4D3E-9817-2C1854B2A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4505-B8E7-40B8-853B-31D80D9110A5}">
  <dimension ref="A1:E70"/>
  <sheetViews>
    <sheetView tabSelected="1" workbookViewId="0">
      <selection activeCell="E8" sqref="E8"/>
    </sheetView>
  </sheetViews>
  <sheetFormatPr defaultRowHeight="15" x14ac:dyDescent="0.25"/>
  <cols>
    <col min="1" max="1" width="26.85546875" customWidth="1"/>
    <col min="2" max="2" width="32.5703125" customWidth="1"/>
    <col min="3" max="3" width="24.28515625" customWidth="1"/>
    <col min="4" max="4" width="25.28515625" customWidth="1"/>
    <col min="5" max="5" width="24" bestFit="1" customWidth="1"/>
    <col min="6" max="9" width="17.7109375" customWidth="1"/>
  </cols>
  <sheetData>
    <row r="1" spans="1:5" x14ac:dyDescent="0.25">
      <c r="A1" t="s">
        <v>37</v>
      </c>
    </row>
    <row r="2" spans="1:5" ht="15.75" x14ac:dyDescent="0.25">
      <c r="A2" s="39" t="s">
        <v>38</v>
      </c>
      <c r="B2" s="17"/>
      <c r="C2" s="17" t="s">
        <v>42</v>
      </c>
      <c r="D2" s="17" t="s">
        <v>43</v>
      </c>
      <c r="E2" s="17" t="s">
        <v>44</v>
      </c>
    </row>
    <row r="3" spans="1:5" ht="15.75" x14ac:dyDescent="0.25">
      <c r="A3" s="39"/>
      <c r="B3" s="17" t="s">
        <v>4</v>
      </c>
      <c r="C3" s="18">
        <v>70000</v>
      </c>
      <c r="D3" s="18">
        <v>135000</v>
      </c>
      <c r="E3" s="18">
        <v>230000</v>
      </c>
    </row>
    <row r="4" spans="1:5" ht="15.75" x14ac:dyDescent="0.25">
      <c r="A4" s="39"/>
      <c r="B4" s="17" t="s">
        <v>3</v>
      </c>
      <c r="C4" s="18">
        <v>7.2</v>
      </c>
      <c r="D4" s="18">
        <v>5.25</v>
      </c>
      <c r="E4" s="18">
        <v>4.75</v>
      </c>
    </row>
    <row r="5" spans="1:5" ht="15.75" x14ac:dyDescent="0.25">
      <c r="A5" s="39"/>
      <c r="B5" s="17" t="s">
        <v>2</v>
      </c>
      <c r="C5" s="18">
        <v>10</v>
      </c>
      <c r="D5" s="18">
        <v>10</v>
      </c>
      <c r="E5" s="18">
        <v>10</v>
      </c>
    </row>
    <row r="6" spans="1:5" ht="15.75" x14ac:dyDescent="0.25">
      <c r="A6" s="39"/>
    </row>
    <row r="7" spans="1:5" ht="15.75" x14ac:dyDescent="0.25">
      <c r="A7" s="39"/>
      <c r="B7" s="7" t="s">
        <v>6</v>
      </c>
      <c r="C7" s="8">
        <v>38000</v>
      </c>
    </row>
    <row r="8" spans="1:5" ht="15.75" x14ac:dyDescent="0.25">
      <c r="A8" s="39"/>
    </row>
    <row r="9" spans="1:5" ht="15.75" x14ac:dyDescent="0.25">
      <c r="A9" s="39"/>
      <c r="B9" s="5" t="s">
        <v>9</v>
      </c>
      <c r="C9" s="3">
        <f>$C$7</f>
        <v>38000</v>
      </c>
      <c r="D9" s="3">
        <f t="shared" ref="D9:E9" si="0">$C$7</f>
        <v>38000</v>
      </c>
      <c r="E9" s="3">
        <f t="shared" si="0"/>
        <v>38000</v>
      </c>
    </row>
    <row r="10" spans="1:5" ht="15.75" x14ac:dyDescent="0.25">
      <c r="A10" s="39"/>
      <c r="B10" s="6" t="s">
        <v>7</v>
      </c>
      <c r="C10" s="4">
        <f>(C9*C5)-(C9*C4)-C3</f>
        <v>36400</v>
      </c>
      <c r="D10" s="4">
        <f>(D9*D5)-(D9*D4)-D3</f>
        <v>45500</v>
      </c>
      <c r="E10" s="4">
        <f>(E9*E5)-(E9*E4)-E3</f>
        <v>-30500</v>
      </c>
    </row>
    <row r="11" spans="1:5" ht="15.75" x14ac:dyDescent="0.25">
      <c r="A11" s="39"/>
    </row>
    <row r="12" spans="1:5" ht="15.75" x14ac:dyDescent="0.25">
      <c r="A12" s="39"/>
      <c r="B12" s="13" t="s">
        <v>10</v>
      </c>
      <c r="C12" s="14" t="s">
        <v>42</v>
      </c>
      <c r="D12" s="15" t="s">
        <v>43</v>
      </c>
      <c r="E12" s="16" t="s">
        <v>44</v>
      </c>
    </row>
    <row r="13" spans="1:5" ht="15.75" x14ac:dyDescent="0.25">
      <c r="A13" s="39"/>
      <c r="B13" s="12">
        <v>30000</v>
      </c>
      <c r="C13" s="9">
        <f t="shared" ref="C13:E23" si="1">($B13*C$5)-($B13*C$4)-C$3</f>
        <v>14000</v>
      </c>
      <c r="D13" s="10">
        <f t="shared" si="1"/>
        <v>7500</v>
      </c>
      <c r="E13" s="11">
        <f t="shared" si="1"/>
        <v>-72500</v>
      </c>
    </row>
    <row r="14" spans="1:5" ht="15.75" x14ac:dyDescent="0.25">
      <c r="A14" s="39"/>
      <c r="B14" s="12">
        <v>31000</v>
      </c>
      <c r="C14" s="9">
        <f t="shared" si="1"/>
        <v>16800</v>
      </c>
      <c r="D14" s="10">
        <f t="shared" si="1"/>
        <v>12250</v>
      </c>
      <c r="E14" s="11">
        <f t="shared" si="1"/>
        <v>-67250</v>
      </c>
    </row>
    <row r="15" spans="1:5" ht="15.75" x14ac:dyDescent="0.25">
      <c r="A15" s="39"/>
      <c r="B15" s="12">
        <v>32000</v>
      </c>
      <c r="C15" s="9">
        <f t="shared" si="1"/>
        <v>19600</v>
      </c>
      <c r="D15" s="10">
        <f t="shared" si="1"/>
        <v>17000</v>
      </c>
      <c r="E15" s="11">
        <f t="shared" si="1"/>
        <v>-62000</v>
      </c>
    </row>
    <row r="16" spans="1:5" ht="15.75" x14ac:dyDescent="0.25">
      <c r="A16" s="39"/>
      <c r="B16" s="12">
        <v>33000</v>
      </c>
      <c r="C16" s="9">
        <f t="shared" si="1"/>
        <v>22400</v>
      </c>
      <c r="D16" s="10">
        <f t="shared" si="1"/>
        <v>21750</v>
      </c>
      <c r="E16" s="11">
        <f t="shared" si="1"/>
        <v>-56750</v>
      </c>
    </row>
    <row r="17" spans="1:5" ht="15.75" x14ac:dyDescent="0.25">
      <c r="A17" s="39"/>
      <c r="B17" s="12">
        <v>34000</v>
      </c>
      <c r="C17" s="9">
        <f t="shared" si="1"/>
        <v>25200</v>
      </c>
      <c r="D17" s="10">
        <f t="shared" si="1"/>
        <v>26500</v>
      </c>
      <c r="E17" s="11">
        <f t="shared" si="1"/>
        <v>-51500</v>
      </c>
    </row>
    <row r="18" spans="1:5" ht="15.75" x14ac:dyDescent="0.25">
      <c r="A18" s="39"/>
      <c r="B18" s="12">
        <v>35000</v>
      </c>
      <c r="C18" s="9">
        <f t="shared" si="1"/>
        <v>28000</v>
      </c>
      <c r="D18" s="10">
        <f t="shared" si="1"/>
        <v>31250</v>
      </c>
      <c r="E18" s="11">
        <f t="shared" si="1"/>
        <v>-46250</v>
      </c>
    </row>
    <row r="19" spans="1:5" ht="15.75" x14ac:dyDescent="0.25">
      <c r="A19" s="39"/>
      <c r="B19" s="12">
        <v>36000</v>
      </c>
      <c r="C19" s="9">
        <f t="shared" si="1"/>
        <v>30800</v>
      </c>
      <c r="D19" s="10">
        <f t="shared" si="1"/>
        <v>36000</v>
      </c>
      <c r="E19" s="11">
        <f t="shared" si="1"/>
        <v>-41000</v>
      </c>
    </row>
    <row r="20" spans="1:5" ht="15.75" x14ac:dyDescent="0.25">
      <c r="A20" s="39"/>
      <c r="B20" s="12">
        <v>37000</v>
      </c>
      <c r="C20" s="9">
        <f t="shared" si="1"/>
        <v>33600</v>
      </c>
      <c r="D20" s="10">
        <f t="shared" si="1"/>
        <v>40750</v>
      </c>
      <c r="E20" s="11">
        <f t="shared" si="1"/>
        <v>-35750</v>
      </c>
    </row>
    <row r="21" spans="1:5" ht="15.75" x14ac:dyDescent="0.25">
      <c r="A21" s="39"/>
      <c r="B21" s="12">
        <v>38000</v>
      </c>
      <c r="C21" s="9">
        <f t="shared" si="1"/>
        <v>36400</v>
      </c>
      <c r="D21" s="10">
        <f t="shared" si="1"/>
        <v>45500</v>
      </c>
      <c r="E21" s="11">
        <f t="shared" si="1"/>
        <v>-30500</v>
      </c>
    </row>
    <row r="22" spans="1:5" ht="15.75" x14ac:dyDescent="0.25">
      <c r="A22" s="39"/>
      <c r="B22" s="12">
        <v>39000</v>
      </c>
      <c r="C22" s="9">
        <f t="shared" si="1"/>
        <v>39200</v>
      </c>
      <c r="D22" s="10">
        <f t="shared" si="1"/>
        <v>50250</v>
      </c>
      <c r="E22" s="11">
        <f t="shared" si="1"/>
        <v>-25250</v>
      </c>
    </row>
    <row r="23" spans="1:5" ht="15.75" x14ac:dyDescent="0.25">
      <c r="A23" s="39"/>
      <c r="B23" s="12">
        <v>40000</v>
      </c>
      <c r="C23" s="9">
        <f t="shared" si="1"/>
        <v>42000</v>
      </c>
      <c r="D23" s="10">
        <f t="shared" si="1"/>
        <v>55000</v>
      </c>
      <c r="E23" s="11">
        <f t="shared" si="1"/>
        <v>-20000</v>
      </c>
    </row>
    <row r="24" spans="1:5" ht="15.75" x14ac:dyDescent="0.25">
      <c r="A24" s="39"/>
    </row>
    <row r="25" spans="1:5" ht="15.75" x14ac:dyDescent="0.25">
      <c r="A25" s="39"/>
      <c r="B25" t="s">
        <v>21</v>
      </c>
    </row>
    <row r="26" spans="1:5" ht="15.75" x14ac:dyDescent="0.25">
      <c r="A26" s="39"/>
      <c r="C26" s="14" t="s">
        <v>0</v>
      </c>
      <c r="D26" s="15" t="s">
        <v>1</v>
      </c>
    </row>
    <row r="27" spans="1:5" ht="15.75" x14ac:dyDescent="0.25">
      <c r="A27" s="39"/>
      <c r="B27" t="s">
        <v>24</v>
      </c>
      <c r="C27" s="2">
        <f>($C$30*C$5)-($C$30*C$4)-C3</f>
        <v>23333.333333333343</v>
      </c>
      <c r="D27" s="2">
        <f>($C$30*D$5)-($C$30*D$4)-D3</f>
        <v>23333.333333333372</v>
      </c>
    </row>
    <row r="28" spans="1:5" ht="15.75" x14ac:dyDescent="0.25">
      <c r="A28" s="39"/>
    </row>
    <row r="29" spans="1:5" ht="15.75" x14ac:dyDescent="0.25">
      <c r="A29" s="39"/>
      <c r="B29" t="s">
        <v>22</v>
      </c>
      <c r="C29" s="2">
        <f>C27-D27</f>
        <v>-2.9103830456733704E-11</v>
      </c>
    </row>
    <row r="30" spans="1:5" ht="18.75" x14ac:dyDescent="0.3">
      <c r="A30" s="39"/>
      <c r="B30" s="29" t="s">
        <v>23</v>
      </c>
      <c r="C30" s="30">
        <v>33333.333333333336</v>
      </c>
    </row>
    <row r="31" spans="1:5" ht="15.75" x14ac:dyDescent="0.25">
      <c r="A31" s="39"/>
    </row>
    <row r="32" spans="1:5" ht="15.75" x14ac:dyDescent="0.25">
      <c r="A32" s="39"/>
    </row>
    <row r="33" spans="1:4" ht="15.75" x14ac:dyDescent="0.25">
      <c r="A33" s="39"/>
    </row>
    <row r="34" spans="1:4" ht="15.75" x14ac:dyDescent="0.25">
      <c r="A34" s="39"/>
    </row>
    <row r="35" spans="1:4" ht="15.75" x14ac:dyDescent="0.25">
      <c r="A35" s="39" t="s">
        <v>39</v>
      </c>
      <c r="B35" s="17" t="s">
        <v>11</v>
      </c>
      <c r="C35" s="17" t="s">
        <v>13</v>
      </c>
      <c r="D35" s="17" t="s">
        <v>12</v>
      </c>
    </row>
    <row r="36" spans="1:4" ht="15.75" x14ac:dyDescent="0.25">
      <c r="A36" s="39"/>
      <c r="B36" s="21" t="s">
        <v>14</v>
      </c>
      <c r="C36" s="18">
        <v>0</v>
      </c>
      <c r="D36" s="18">
        <v>23000</v>
      </c>
    </row>
    <row r="37" spans="1:4" ht="15.75" x14ac:dyDescent="0.25">
      <c r="A37" s="39"/>
      <c r="B37" s="21" t="s">
        <v>15</v>
      </c>
      <c r="C37" s="18">
        <v>6</v>
      </c>
      <c r="D37" s="18">
        <v>3.82</v>
      </c>
    </row>
    <row r="38" spans="1:4" ht="16.5" thickBot="1" x14ac:dyDescent="0.3">
      <c r="A38" s="39"/>
    </row>
    <row r="39" spans="1:4" ht="24" thickBot="1" x14ac:dyDescent="0.4">
      <c r="A39" s="39"/>
      <c r="B39" s="28" t="s">
        <v>18</v>
      </c>
      <c r="C39" s="27">
        <v>10550.458715596329</v>
      </c>
    </row>
    <row r="40" spans="1:4" ht="15.75" x14ac:dyDescent="0.25">
      <c r="A40" s="39"/>
    </row>
    <row r="41" spans="1:4" ht="16.5" thickBot="1" x14ac:dyDescent="0.3">
      <c r="A41" s="39"/>
      <c r="B41" s="22" t="s">
        <v>17</v>
      </c>
      <c r="C41" s="23">
        <f>(C$37*$C$39)+C$36</f>
        <v>63302.752293577971</v>
      </c>
      <c r="D41" s="23">
        <f>(D$37*$C$39)+D$36</f>
        <v>63302.752293577978</v>
      </c>
    </row>
    <row r="42" spans="1:4" ht="17.25" thickTop="1" thickBot="1" x14ac:dyDescent="0.3">
      <c r="A42" s="39"/>
      <c r="B42" s="25" t="s">
        <v>19</v>
      </c>
      <c r="C42" s="26">
        <f>C41-D41</f>
        <v>0</v>
      </c>
    </row>
    <row r="43" spans="1:4" ht="16.5" thickTop="1" x14ac:dyDescent="0.25">
      <c r="A43" s="39"/>
    </row>
    <row r="44" spans="1:4" ht="15.75" x14ac:dyDescent="0.25">
      <c r="A44" s="39"/>
      <c r="B44" s="40" t="s">
        <v>20</v>
      </c>
      <c r="C44" s="40"/>
      <c r="D44" s="40"/>
    </row>
    <row r="45" spans="1:4" ht="15.75" x14ac:dyDescent="0.25">
      <c r="A45" s="39"/>
    </row>
    <row r="46" spans="1:4" ht="15.75" x14ac:dyDescent="0.25">
      <c r="A46" s="39"/>
    </row>
    <row r="47" spans="1:4" ht="15.75" x14ac:dyDescent="0.25">
      <c r="A47" s="39"/>
    </row>
    <row r="48" spans="1:4" ht="15.75" x14ac:dyDescent="0.25">
      <c r="A48" s="39"/>
    </row>
    <row r="49" spans="1:4" ht="15.75" x14ac:dyDescent="0.25">
      <c r="A49" s="39" t="s">
        <v>40</v>
      </c>
      <c r="B49" s="31"/>
      <c r="C49" s="31" t="s">
        <v>25</v>
      </c>
      <c r="D49" s="31" t="s">
        <v>26</v>
      </c>
    </row>
    <row r="50" spans="1:4" ht="15.75" x14ac:dyDescent="0.25">
      <c r="A50" s="39"/>
      <c r="B50" s="31" t="s">
        <v>27</v>
      </c>
      <c r="C50" s="32">
        <v>75000</v>
      </c>
      <c r="D50" s="32">
        <v>62000</v>
      </c>
    </row>
    <row r="51" spans="1:4" ht="15.75" x14ac:dyDescent="0.25">
      <c r="A51" s="39"/>
      <c r="B51" s="31" t="s">
        <v>15</v>
      </c>
      <c r="C51" s="32">
        <v>16</v>
      </c>
      <c r="D51" s="32">
        <v>20</v>
      </c>
    </row>
    <row r="52" spans="1:4" ht="15.75" x14ac:dyDescent="0.25">
      <c r="A52" s="39"/>
      <c r="B52" s="31" t="s">
        <v>29</v>
      </c>
      <c r="C52" s="37">
        <v>28</v>
      </c>
      <c r="D52" s="37">
        <v>28</v>
      </c>
    </row>
    <row r="53" spans="1:4" ht="15.75" x14ac:dyDescent="0.25">
      <c r="A53" s="39"/>
      <c r="B53" s="31" t="s">
        <v>28</v>
      </c>
      <c r="C53" s="33">
        <v>18000</v>
      </c>
      <c r="D53" s="33">
        <v>9000</v>
      </c>
    </row>
    <row r="54" spans="1:4" ht="15.75" x14ac:dyDescent="0.25">
      <c r="A54" s="39"/>
    </row>
    <row r="55" spans="1:4" ht="15.75" x14ac:dyDescent="0.25">
      <c r="A55" s="39"/>
      <c r="B55" s="35" t="s">
        <v>8</v>
      </c>
      <c r="C55" s="24">
        <f>(C$56*C$52)-(C$56*C$51)-C$50</f>
        <v>0</v>
      </c>
      <c r="D55" s="24">
        <f>(D$56*D$52)-(D$56*D$51)-D$50</f>
        <v>0</v>
      </c>
    </row>
    <row r="56" spans="1:4" ht="15.75" x14ac:dyDescent="0.25">
      <c r="A56" s="39" t="s">
        <v>31</v>
      </c>
      <c r="B56" s="34" t="s">
        <v>30</v>
      </c>
      <c r="C56" s="5">
        <v>6250</v>
      </c>
      <c r="D56" s="5">
        <v>7750</v>
      </c>
    </row>
    <row r="57" spans="1:4" ht="15.75" x14ac:dyDescent="0.25">
      <c r="A57" s="39"/>
    </row>
    <row r="58" spans="1:4" ht="16.5" thickBot="1" x14ac:dyDescent="0.3">
      <c r="A58" s="39" t="s">
        <v>32</v>
      </c>
      <c r="B58" s="20" t="s">
        <v>33</v>
      </c>
      <c r="C58" s="24">
        <f>($B$59*C$52)-($B$59*C$51)-C$50</f>
        <v>3000</v>
      </c>
      <c r="D58" s="24">
        <f>($B$59*D$52)-($B$59*D$51)-D$50</f>
        <v>-10000</v>
      </c>
    </row>
    <row r="59" spans="1:4" ht="17.25" thickTop="1" thickBot="1" x14ac:dyDescent="0.3">
      <c r="A59" s="39"/>
      <c r="B59" s="36">
        <v>6500</v>
      </c>
      <c r="C59" s="42" t="s">
        <v>35</v>
      </c>
      <c r="D59" s="43"/>
    </row>
    <row r="60" spans="1:4" ht="16.5" thickTop="1" x14ac:dyDescent="0.25">
      <c r="A60" s="39"/>
      <c r="B60" s="20"/>
    </row>
    <row r="61" spans="1:4" ht="15.75" x14ac:dyDescent="0.25">
      <c r="A61" s="39" t="s">
        <v>34</v>
      </c>
      <c r="B61" s="41" t="s">
        <v>41</v>
      </c>
      <c r="C61" s="41"/>
      <c r="D61" s="41"/>
    </row>
    <row r="62" spans="1:4" ht="15.75" x14ac:dyDescent="0.25">
      <c r="A62" s="39"/>
      <c r="B62" s="31"/>
      <c r="C62" s="31" t="s">
        <v>25</v>
      </c>
      <c r="D62" s="31" t="s">
        <v>26</v>
      </c>
    </row>
    <row r="63" spans="1:4" ht="15.75" x14ac:dyDescent="0.25">
      <c r="A63" s="39"/>
      <c r="B63" s="31" t="s">
        <v>27</v>
      </c>
      <c r="C63" s="37">
        <v>75000</v>
      </c>
      <c r="D63" s="37">
        <v>62000</v>
      </c>
    </row>
    <row r="64" spans="1:4" ht="15.75" x14ac:dyDescent="0.25">
      <c r="A64" s="39"/>
      <c r="B64" s="31" t="s">
        <v>15</v>
      </c>
      <c r="C64" s="37">
        <v>16</v>
      </c>
      <c r="D64" s="37">
        <v>20</v>
      </c>
    </row>
    <row r="65" spans="1:4" ht="15.75" x14ac:dyDescent="0.25">
      <c r="A65" s="39"/>
      <c r="B65" s="31" t="s">
        <v>29</v>
      </c>
      <c r="C65" s="37">
        <v>28</v>
      </c>
      <c r="D65" s="37">
        <v>28</v>
      </c>
    </row>
    <row r="66" spans="1:4" ht="15.75" x14ac:dyDescent="0.25">
      <c r="A66" s="39"/>
      <c r="B66" s="31" t="s">
        <v>28</v>
      </c>
      <c r="C66" s="33">
        <v>18000</v>
      </c>
      <c r="D66" s="33">
        <v>9000</v>
      </c>
    </row>
    <row r="67" spans="1:4" ht="15.75" x14ac:dyDescent="0.25">
      <c r="A67" s="39"/>
    </row>
    <row r="68" spans="1:4" ht="15.75" x14ac:dyDescent="0.25">
      <c r="A68" s="39"/>
      <c r="B68" s="20" t="s">
        <v>5</v>
      </c>
      <c r="C68" s="1">
        <f>(C$70*C$64)+C$63</f>
        <v>127000.00000000012</v>
      </c>
      <c r="D68" s="1">
        <f>(C$70*D$64)+D$63</f>
        <v>127000.00000000015</v>
      </c>
    </row>
    <row r="69" spans="1:4" ht="15.75" x14ac:dyDescent="0.25">
      <c r="A69" s="39"/>
      <c r="B69" s="22" t="s">
        <v>36</v>
      </c>
      <c r="C69" s="23">
        <f>C68-D68</f>
        <v>0</v>
      </c>
      <c r="D69" s="1"/>
    </row>
    <row r="70" spans="1:4" ht="15.75" x14ac:dyDescent="0.25">
      <c r="A70" s="39"/>
      <c r="B70" s="38" t="s">
        <v>16</v>
      </c>
      <c r="C70" s="19">
        <v>3250.0000000000073</v>
      </c>
    </row>
  </sheetData>
  <mergeCells count="3">
    <mergeCell ref="B44:D44"/>
    <mergeCell ref="B61:D61"/>
    <mergeCell ref="C59:D59"/>
  </mergeCells>
  <conditionalFormatting sqref="C10:E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Hurst</dc:creator>
  <cp:lastModifiedBy>Trey Hurst</cp:lastModifiedBy>
  <dcterms:created xsi:type="dcterms:W3CDTF">2020-09-02T17:34:45Z</dcterms:created>
  <dcterms:modified xsi:type="dcterms:W3CDTF">2022-07-27T19:34:48Z</dcterms:modified>
</cp:coreProperties>
</file>