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G:\HD Downloads\"/>
    </mc:Choice>
  </mc:AlternateContent>
  <xr:revisionPtr revIDLastSave="0" documentId="8_{5A84E39F-98B4-4C65-9BDC-343B7BC344FA}" xr6:coauthVersionLast="47" xr6:coauthVersionMax="47" xr10:uidLastSave="{00000000-0000-0000-0000-000000000000}"/>
  <bookViews>
    <workbookView xWindow="-28920" yWindow="5010" windowWidth="29040" windowHeight="15840" xr2:uid="{00000000-000D-0000-FFFF-FFFF00000000}"/>
  </bookViews>
  <sheets>
    <sheet name="EP3 - Problem 1" sheetId="1" r:id="rId1"/>
    <sheet name="EP3 - Problem 2" sheetId="2" r:id="rId2"/>
    <sheet name="EP3 - Problem 3" sheetId="3" r:id="rId3"/>
  </sheets>
  <definedNames>
    <definedName name="Average_Order">'EP3 - Problem 2'!$B$11</definedName>
    <definedName name="Book_Demand">'EP3 - Problem 3'!$B$16</definedName>
    <definedName name="Book_Order_Quantity">'EP3 - Problem 3'!$B$13</definedName>
    <definedName name="Company_Profit">'EP3 - Problem 2'!$B$25</definedName>
    <definedName name="Demand" localSheetId="0">'EP3 - Problem 1'!$B$10</definedName>
    <definedName name="Demand">#REF!</definedName>
    <definedName name="Discount_Price" localSheetId="0">'EP3 - Problem 1'!$B$7</definedName>
    <definedName name="Discount_Price">#REF!</definedName>
    <definedName name="Discount_Price_Shirts">'EP3 - Problem 1'!$B$21</definedName>
    <definedName name="Fixed_Cost">'EP3 - Problem 1'!$B$17</definedName>
    <definedName name="Fixed_Cost_of_Printing">'EP3 - Problem 2'!$B$4</definedName>
    <definedName name="Fixed_Order_Cost" localSheetId="0">'EP3 - Problem 1'!$B$4</definedName>
    <definedName name="Fixed_Order_Cost">#REF!</definedName>
    <definedName name="Full_Price_Shirts">'EP3 - Problem 1'!$B$20</definedName>
    <definedName name="Hardcover_Sale_Price">'EP3 - Problem 3'!$B$7</definedName>
    <definedName name="Hardcover_Units_Sold">'EP3 - Problem 3'!$B$19</definedName>
    <definedName name="Number_Mailed">'EP3 - Problem 2'!$B$8</definedName>
    <definedName name="Number_of_Responses">'EP3 - Problem 2'!$B$16</definedName>
    <definedName name="Order" localSheetId="0">'EP3 - Problem 1'!$B$13</definedName>
    <definedName name="Order">#REF!</definedName>
    <definedName name="Order_Quantity">'EP3 - Problem 3'!$B$13</definedName>
    <definedName name="Paperback_Sale_Price">'EP3 - Problem 3'!$B$8</definedName>
    <definedName name="Paperback_Units_Sold">'EP3 - Problem 3'!$B$20</definedName>
    <definedName name="PROFIT" localSheetId="0">'EP3 - Problem 1'!$B$23</definedName>
    <definedName name="Profit">#REF!</definedName>
    <definedName name="Profit__Loss">'EP3 - Problem 3'!$B$25</definedName>
    <definedName name="Response_Rate">'EP3 - Problem 2'!$B$15</definedName>
    <definedName name="Selling_Price" localSheetId="0">'EP3 - Problem 1'!$B$6</definedName>
    <definedName name="Selling_Price">#REF!</definedName>
    <definedName name="Total_Cost">'EP3 - Problem 3'!$B$23</definedName>
    <definedName name="Total_Costs">'EP3 - Problem 2'!$B$23</definedName>
    <definedName name="Total_Fixed_Cost_of_Printing">'EP3 - Problem 2'!$B$20</definedName>
    <definedName name="Total_Revenue" localSheetId="2">'EP3 - Problem 3'!$B$21</definedName>
    <definedName name="Total_Revenue">'EP3 - Problem 2'!$B$19</definedName>
    <definedName name="Total_Variable_Cost">'EP3 - Problem 1'!$B$18</definedName>
    <definedName name="Total_Variable_Cost_of_Orders">'EP3 - Problem 2'!$B$22</definedName>
    <definedName name="Total_Variable_Cost_of_Printing___Mailing">'EP3 - Problem 2'!$B$21</definedName>
    <definedName name="Unit_Cost_Per_Book">'EP3 - Problem 3'!$B$22</definedName>
    <definedName name="Variable_Cost" localSheetId="0">'EP3 - Problem 1'!$B$5</definedName>
    <definedName name="Variable_Cost">#REF!</definedName>
    <definedName name="Variable_Cost__includes_printing___mailing">'EP3 - Problem 2'!$B$5</definedName>
    <definedName name="Variable_Cost_per_Order">'EP3 - Problem 2'!$B$12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jQAIBFfx4bourcqfyLDw48Ek5L+g=="/>
    </ext>
  </extLst>
</workbook>
</file>

<file path=xl/calcChain.xml><?xml version="1.0" encoding="utf-8"?>
<calcChain xmlns="http://schemas.openxmlformats.org/spreadsheetml/2006/main">
  <c r="B22" i="3" l="1"/>
  <c r="B23" i="3" s="1"/>
  <c r="B20" i="3"/>
  <c r="I19" i="3"/>
  <c r="B19" i="3"/>
  <c r="B21" i="3" s="1"/>
  <c r="I18" i="3"/>
  <c r="I17" i="3"/>
  <c r="I16" i="3"/>
  <c r="I15" i="3"/>
  <c r="I14" i="3"/>
  <c r="I13" i="3"/>
  <c r="M10" i="3" s="1"/>
  <c r="M11" i="3" s="1" a="1"/>
  <c r="M11" i="3" s="1"/>
  <c r="I12" i="3"/>
  <c r="I11" i="3"/>
  <c r="B25" i="2"/>
  <c r="B29" i="2" s="1"/>
  <c r="B21" i="2"/>
  <c r="B20" i="2"/>
  <c r="B23" i="2" s="1"/>
  <c r="B16" i="2"/>
  <c r="B19" i="2" s="1"/>
  <c r="B12" i="2"/>
  <c r="B22" i="2" s="1"/>
  <c r="B46" i="1" a="1"/>
  <c r="B46" i="1" s="1"/>
  <c r="B43" i="1"/>
  <c r="B23" i="1"/>
  <c r="B29" i="1" s="1"/>
  <c r="B21" i="1"/>
  <c r="B20" i="1"/>
  <c r="B18" i="1"/>
  <c r="B17" i="1"/>
  <c r="B25" i="3" l="1"/>
  <c r="A28" i="3" s="1"/>
</calcChain>
</file>

<file path=xl/sharedStrings.xml><?xml version="1.0" encoding="utf-8"?>
<sst xmlns="http://schemas.openxmlformats.org/spreadsheetml/2006/main" count="90" uniqueCount="80">
  <si>
    <t>Hockey Jersey Sales</t>
  </si>
  <si>
    <t>Input Variables</t>
  </si>
  <si>
    <t>Fixed Order Cost</t>
  </si>
  <si>
    <t>Variable Cost</t>
  </si>
  <si>
    <t>Selling Price</t>
  </si>
  <si>
    <t>Discount Price</t>
  </si>
  <si>
    <t>Uncertain Variable</t>
  </si>
  <si>
    <t>Demand</t>
  </si>
  <si>
    <t>Decision Variable</t>
  </si>
  <si>
    <t>Order</t>
  </si>
  <si>
    <t>Model of Revenue, Costs, &amp; Profit</t>
  </si>
  <si>
    <t>Costs</t>
  </si>
  <si>
    <t xml:space="preserve">     Fixed Cost</t>
  </si>
  <si>
    <t xml:space="preserve">     Total Variable Cost</t>
  </si>
  <si>
    <t>Revenues</t>
  </si>
  <si>
    <t xml:space="preserve">     Full-Price Shirts</t>
  </si>
  <si>
    <t xml:space="preserve">     Discount-Price Shirts</t>
  </si>
  <si>
    <t>PROFIT</t>
  </si>
  <si>
    <t>Part A</t>
  </si>
  <si>
    <t>What order quantity maximizes profit?</t>
  </si>
  <si>
    <t>Order Quantity</t>
  </si>
  <si>
    <t>Profit</t>
  </si>
  <si>
    <t>Part B (Max Profit in Chart)</t>
  </si>
  <si>
    <t>Part C (Index/Match)</t>
  </si>
  <si>
    <t>Order Quantity Index Function</t>
  </si>
  <si>
    <t>*The Index/Match function to the left reports the optimum order quantity given the data in the chart.</t>
  </si>
  <si>
    <t>Part D (Break-Even Quantity)</t>
  </si>
  <si>
    <t>*Found using Goal Seek!</t>
  </si>
  <si>
    <t>Christmas Catalog Company</t>
  </si>
  <si>
    <t>Fixed Cost of Printing</t>
  </si>
  <si>
    <r>
      <rPr>
        <sz val="11"/>
        <color theme="1"/>
        <rFont val="Calibri"/>
        <family val="2"/>
      </rPr>
      <t xml:space="preserve">Variable Cost </t>
    </r>
    <r>
      <rPr>
        <i/>
        <sz val="9"/>
        <color theme="1"/>
        <rFont val="Calibri"/>
        <family val="2"/>
      </rPr>
      <t>(includes printing &amp; delivering!)</t>
    </r>
  </si>
  <si>
    <t>Decision Variables</t>
  </si>
  <si>
    <t>Number Mailed</t>
  </si>
  <si>
    <t>Order Inputs</t>
  </si>
  <si>
    <t>Average Order</t>
  </si>
  <si>
    <t>Variable Cost per Order</t>
  </si>
  <si>
    <t>Model of Responses</t>
  </si>
  <si>
    <t>Response Rate</t>
  </si>
  <si>
    <t>Number of Responses</t>
  </si>
  <si>
    <t>Total Revenue</t>
  </si>
  <si>
    <t xml:space="preserve">     Total Fixed Cost of Printing</t>
  </si>
  <si>
    <t xml:space="preserve">     Total Variable Cost of Printing &amp; Delivering</t>
  </si>
  <si>
    <t xml:space="preserve">     Total Variable Cost of Orders</t>
  </si>
  <si>
    <t>Total Costs</t>
  </si>
  <si>
    <t>Company Profit (or loss!)</t>
  </si>
  <si>
    <t>*Based on the graph below, we see a clear linear relationship between the response rate and profit.  As the response rate increases, the profit increases.</t>
  </si>
  <si>
    <t>Part B</t>
  </si>
  <si>
    <t>Breakeven Response Rate (Goal Seek)</t>
  </si>
  <si>
    <t>PART C</t>
  </si>
  <si>
    <t>*Given a response rate of 3%, Quality Sweaters Company would incur a net loss of $21,600; therefore, they should cease all Delivering processes.</t>
  </si>
  <si>
    <t>PART D (3 Uncertainties of this Model)</t>
  </si>
  <si>
    <t>Uncertainty 1</t>
  </si>
  <si>
    <t>Uncertainty of Response rates</t>
  </si>
  <si>
    <t>Uncertainty 2</t>
  </si>
  <si>
    <t>Uncertainty of Dollar Amount of Average Customer Order</t>
  </si>
  <si>
    <t>Uncertainty 3</t>
  </si>
  <si>
    <t>Uncertainty of Dollar Amount of Company's Average Variable Cost Per Order</t>
  </si>
  <si>
    <t>*Given the three uncertainties listed above, this model should not be the sole source for the company in deciding on whether or not to continue with their catalog business platform.  With so many uncertainties present in this model, this form of business is risky because the ending cash position of this business venture could range between a substantial net loss to a substantial net profit.</t>
  </si>
  <si>
    <t>Probability</t>
  </si>
  <si>
    <t>Inputs</t>
  </si>
  <si>
    <t>Hardcover Sale Price</t>
  </si>
  <si>
    <t>Digital Sale Price</t>
  </si>
  <si>
    <t>Variable Unit Price</t>
  </si>
  <si>
    <t xml:space="preserve">  *See Quantity Discount Structure Table!</t>
  </si>
  <si>
    <t>Quantity Discount Structure</t>
  </si>
  <si>
    <t>Expected Profit</t>
  </si>
  <si>
    <t>EXPECTED PROFIT</t>
  </si>
  <si>
    <t>At least</t>
  </si>
  <si>
    <t>Unit Cost</t>
  </si>
  <si>
    <t>EXPECTED ORDER QUANTITY</t>
  </si>
  <si>
    <t>Book Order Quantity</t>
  </si>
  <si>
    <t>Uncertain Quantity</t>
  </si>
  <si>
    <t>Book Demand</t>
  </si>
  <si>
    <t>Hardcover Units Sold</t>
  </si>
  <si>
    <t>Digital Units Sold</t>
  </si>
  <si>
    <t>Unit Cost Per Book</t>
  </si>
  <si>
    <t>Total Cost</t>
  </si>
  <si>
    <t>Profit (Loss)</t>
  </si>
  <si>
    <t>Data Table (Profit as a function of order quantity (along side) and demand (along top)!</t>
  </si>
  <si>
    <t>Bob's Best Bookstore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</si>
</sst>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_(* #,##0_);_(* \(#,##0\);_(* &quot;-&quot;??_);_(@_)"/>
  </numFmts>
  <fonts count="25">
    <font>
      <sz val="11"/>
      <color theme="1"/>
      <name val="Calibri"/>
      <scheme val="minor"/>
    </font>
    <font>
      <b/>
      <u/>
      <sz val="14"/>
      <color theme="1"/>
      <name val="Arial"/>
      <family val="2"/>
    </font>
    <font>
      <sz val="11"/>
      <name val="Calibri"/>
      <family val="2"/>
    </font>
    <font>
      <b/>
      <sz val="11"/>
      <color theme="1"/>
      <name val="Calibri"/>
      <family val="2"/>
      <scheme val="minor"/>
    </font>
    <font>
      <b/>
      <sz val="11"/>
      <color rgb="FFFA7D00"/>
      <name val="Calibri"/>
      <family val="2"/>
      <scheme val="minor"/>
    </font>
    <font>
      <b/>
      <sz val="11"/>
      <color theme="4"/>
      <name val="Calibri"/>
      <family val="2"/>
      <scheme val="minor"/>
    </font>
    <font>
      <b/>
      <sz val="11"/>
      <color rgb="FF9C0006"/>
      <name val="Calibri"/>
      <family val="2"/>
      <scheme val="minor"/>
    </font>
    <font>
      <b/>
      <sz val="11"/>
      <color rgb="FF006100"/>
      <name val="Calibri"/>
      <family val="2"/>
      <scheme val="minor"/>
    </font>
    <font>
      <b/>
      <sz val="11"/>
      <color theme="0"/>
      <name val="Calibri"/>
      <family val="2"/>
      <scheme val="minor"/>
    </font>
    <font>
      <b/>
      <u/>
      <sz val="11"/>
      <color theme="1"/>
      <name val="Calibri"/>
      <family val="2"/>
      <scheme val="minor"/>
    </font>
    <font>
      <b/>
      <u/>
      <sz val="11"/>
      <color theme="1"/>
      <name val="Calibri"/>
      <family val="2"/>
      <scheme val="minor"/>
    </font>
    <font>
      <b/>
      <i/>
      <sz val="11"/>
      <color rgb="FF7F7F7F"/>
      <name val="Calibri"/>
      <family val="2"/>
      <scheme val="minor"/>
    </font>
    <font>
      <b/>
      <sz val="11"/>
      <color theme="1"/>
      <name val="Arial Rounded"/>
    </font>
    <font>
      <i/>
      <sz val="11"/>
      <color theme="1"/>
      <name val="Calibri"/>
      <family val="2"/>
      <scheme val="minor"/>
    </font>
    <font>
      <b/>
      <sz val="14"/>
      <color theme="1"/>
      <name val="Arial Black"/>
      <family val="2"/>
    </font>
    <font>
      <sz val="14"/>
      <color theme="1"/>
      <name val="Arial Black"/>
      <family val="2"/>
    </font>
    <font>
      <b/>
      <sz val="11"/>
      <color rgb="FF7F6000"/>
      <name val="Calibri"/>
      <family val="2"/>
      <scheme val="minor"/>
    </font>
    <font>
      <b/>
      <sz val="12"/>
      <color theme="1"/>
      <name val="Calibri"/>
      <family val="2"/>
      <scheme val="minor"/>
    </font>
    <font>
      <b/>
      <i/>
      <sz val="11"/>
      <color theme="1"/>
      <name val="Calibri"/>
      <family val="2"/>
      <scheme val="minor"/>
    </font>
    <font>
      <b/>
      <sz val="11"/>
      <color rgb="FF3F3F76"/>
      <name val="Calibri"/>
      <family val="2"/>
      <scheme val="minor"/>
    </font>
    <font>
      <sz val="11"/>
      <color theme="1"/>
      <name val="Calibri"/>
      <family val="2"/>
      <scheme val="minor"/>
    </font>
    <font>
      <b/>
      <u/>
      <sz val="10"/>
      <color theme="1"/>
      <name val="Calibri"/>
      <family val="2"/>
      <scheme val="minor"/>
    </font>
    <font>
      <b/>
      <u/>
      <sz val="11"/>
      <color theme="1"/>
      <name val="Calibri"/>
      <family val="2"/>
      <scheme val="minor"/>
    </font>
    <font>
      <sz val="11"/>
      <color theme="1"/>
      <name val="Calibri"/>
      <family val="2"/>
    </font>
    <font>
      <i/>
      <sz val="9"/>
      <color theme="1"/>
      <name val="Calibri"/>
      <family val="2"/>
    </font>
  </fonts>
  <fills count="22">
    <fill>
      <patternFill patternType="none"/>
    </fill>
    <fill>
      <patternFill patternType="gray125"/>
    </fill>
    <fill>
      <patternFill patternType="solid">
        <fgColor rgb="FFF4B083"/>
        <bgColor rgb="FFF4B083"/>
      </patternFill>
    </fill>
    <fill>
      <patternFill patternType="solid">
        <fgColor rgb="FF9CC2E5"/>
        <bgColor rgb="FF9CC2E5"/>
      </patternFill>
    </fill>
    <fill>
      <patternFill patternType="solid">
        <fgColor rgb="FFF2F2F2"/>
        <bgColor rgb="FFF2F2F2"/>
      </patternFill>
    </fill>
    <fill>
      <patternFill patternType="solid">
        <fgColor rgb="FFFFC7CE"/>
        <bgColor rgb="FFFFC7CE"/>
      </patternFill>
    </fill>
    <fill>
      <patternFill patternType="solid">
        <fgColor rgb="FFC6EFCE"/>
        <bgColor rgb="FFC6EFCE"/>
      </patternFill>
    </fill>
    <fill>
      <patternFill patternType="solid">
        <fgColor theme="9"/>
        <bgColor theme="9"/>
      </patternFill>
    </fill>
    <fill>
      <patternFill patternType="solid">
        <fgColor theme="4"/>
        <bgColor theme="4"/>
      </patternFill>
    </fill>
    <fill>
      <patternFill patternType="solid">
        <fgColor rgb="FFA5A5A5"/>
        <bgColor rgb="FFA5A5A5"/>
      </patternFill>
    </fill>
    <fill>
      <patternFill patternType="solid">
        <fgColor rgb="FFB4C6E7"/>
        <bgColor rgb="FFB4C6E7"/>
      </patternFill>
    </fill>
    <fill>
      <patternFill patternType="solid">
        <fgColor rgb="FFFF7C80"/>
        <bgColor rgb="FFFF7C80"/>
      </patternFill>
    </fill>
    <fill>
      <patternFill patternType="solid">
        <fgColor rgb="FFD9E2F3"/>
        <bgColor rgb="FFD9E2F3"/>
      </patternFill>
    </fill>
    <fill>
      <patternFill patternType="solid">
        <fgColor rgb="FFADB9CA"/>
        <bgColor rgb="FFADB9CA"/>
      </patternFill>
    </fill>
    <fill>
      <patternFill patternType="solid">
        <fgColor rgb="FF00B0F0"/>
        <bgColor rgb="FF00B0F0"/>
      </patternFill>
    </fill>
    <fill>
      <patternFill patternType="solid">
        <fgColor rgb="FF8EAADB"/>
        <bgColor rgb="FF8EAADB"/>
      </patternFill>
    </fill>
    <fill>
      <patternFill patternType="solid">
        <fgColor rgb="FFBDD6EE"/>
        <bgColor rgb="FFBDD6EE"/>
      </patternFill>
    </fill>
    <fill>
      <patternFill patternType="solid">
        <fgColor theme="0"/>
        <bgColor theme="0"/>
      </patternFill>
    </fill>
    <fill>
      <patternFill patternType="solid">
        <fgColor rgb="FFFFFFCC"/>
        <bgColor rgb="FFFFFFCC"/>
      </patternFill>
    </fill>
    <fill>
      <patternFill patternType="solid">
        <fgColor rgb="FFA8D08D"/>
        <bgColor rgb="FFA8D08D"/>
      </patternFill>
    </fill>
    <fill>
      <patternFill patternType="solid">
        <fgColor theme="5"/>
        <bgColor theme="5"/>
      </patternFill>
    </fill>
    <fill>
      <patternFill patternType="solid">
        <fgColor rgb="FFE2EFD9"/>
        <bgColor rgb="FFE2EFD9"/>
      </patternFill>
    </fill>
  </fills>
  <borders count="47">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double">
        <color rgb="FF3F3F3F"/>
      </left>
      <right/>
      <top/>
      <bottom/>
      <diagonal/>
    </border>
    <border>
      <left/>
      <right/>
      <top style="medium">
        <color rgb="FF000000"/>
      </top>
      <bottom/>
      <diagonal/>
    </border>
    <border>
      <left/>
      <right/>
      <top style="medium">
        <color rgb="FF000000"/>
      </top>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25">
    <xf numFmtId="0" fontId="0" fillId="0" borderId="0" xfId="0" applyFont="1" applyAlignment="1"/>
    <xf numFmtId="0" fontId="0" fillId="0" borderId="5" xfId="0" applyFont="1" applyBorder="1"/>
    <xf numFmtId="164" fontId="0" fillId="3" borderId="6" xfId="0" applyNumberFormat="1" applyFont="1" applyFill="1" applyBorder="1"/>
    <xf numFmtId="0" fontId="0" fillId="0" borderId="7" xfId="0" applyFont="1" applyBorder="1"/>
    <xf numFmtId="164" fontId="0" fillId="3" borderId="7" xfId="0" applyNumberFormat="1" applyFont="1" applyFill="1" applyBorder="1"/>
    <xf numFmtId="0" fontId="4" fillId="4" borderId="8" xfId="0" applyFont="1" applyFill="1" applyBorder="1"/>
    <xf numFmtId="0" fontId="5" fillId="4" borderId="8" xfId="0" applyFont="1" applyFill="1" applyBorder="1"/>
    <xf numFmtId="164" fontId="0" fillId="0" borderId="7" xfId="0" applyNumberFormat="1" applyFont="1" applyBorder="1"/>
    <xf numFmtId="0" fontId="3" fillId="7" borderId="13" xfId="0" applyFont="1" applyFill="1" applyBorder="1"/>
    <xf numFmtId="164" fontId="3" fillId="7" borderId="14" xfId="0" applyNumberFormat="1" applyFont="1" applyFill="1" applyBorder="1"/>
    <xf numFmtId="0" fontId="8" fillId="8" borderId="13" xfId="0" applyFont="1" applyFill="1" applyBorder="1"/>
    <xf numFmtId="0" fontId="9" fillId="0" borderId="14" xfId="0" applyFont="1" applyBorder="1" applyAlignment="1">
      <alignment horizontal="center" vertical="center"/>
    </xf>
    <xf numFmtId="0" fontId="10" fillId="0" borderId="4" xfId="0" applyFont="1" applyBorder="1" applyAlignment="1">
      <alignment horizontal="center" vertical="center"/>
    </xf>
    <xf numFmtId="0" fontId="0" fillId="0" borderId="5" xfId="0" applyFont="1" applyBorder="1" applyAlignment="1">
      <alignment horizontal="center" vertical="center"/>
    </xf>
    <xf numFmtId="0" fontId="3" fillId="0" borderId="7" xfId="0" applyFont="1" applyBorder="1" applyAlignment="1">
      <alignment horizontal="center" vertical="center"/>
    </xf>
    <xf numFmtId="44" fontId="0" fillId="0" borderId="7" xfId="0" applyNumberFormat="1" applyFont="1" applyBorder="1" applyAlignment="1">
      <alignment horizontal="center" vertical="center"/>
    </xf>
    <xf numFmtId="0" fontId="8" fillId="9" borderId="16" xfId="0" applyFont="1" applyFill="1" applyBorder="1" applyAlignment="1">
      <alignment horizontal="center" vertical="center"/>
    </xf>
    <xf numFmtId="44" fontId="3" fillId="0" borderId="7" xfId="0" applyNumberFormat="1" applyFont="1" applyBorder="1" applyAlignment="1">
      <alignment horizontal="center" vertical="center"/>
    </xf>
    <xf numFmtId="0" fontId="7" fillId="6" borderId="14" xfId="0" applyFont="1" applyFill="1" applyBorder="1"/>
    <xf numFmtId="44" fontId="3" fillId="0" borderId="4" xfId="0" applyNumberFormat="1" applyFont="1" applyBorder="1"/>
    <xf numFmtId="0" fontId="8" fillId="9" borderId="16" xfId="0" applyFont="1" applyFill="1" applyBorder="1" applyAlignment="1">
      <alignment vertical="center" wrapText="1"/>
    </xf>
    <xf numFmtId="0" fontId="3" fillId="2" borderId="13" xfId="0" applyFont="1" applyFill="1" applyBorder="1"/>
    <xf numFmtId="0" fontId="3" fillId="2" borderId="14" xfId="0" applyFont="1" applyFill="1" applyBorder="1"/>
    <xf numFmtId="0" fontId="0" fillId="10" borderId="6" xfId="0" applyFont="1" applyFill="1" applyBorder="1"/>
    <xf numFmtId="44" fontId="0" fillId="10" borderId="6" xfId="0" applyNumberFormat="1" applyFont="1" applyFill="1" applyBorder="1"/>
    <xf numFmtId="0" fontId="0" fillId="10" borderId="7" xfId="0" applyFont="1" applyFill="1" applyBorder="1" applyAlignment="1"/>
    <xf numFmtId="44" fontId="0" fillId="10" borderId="7" xfId="0" applyNumberFormat="1" applyFont="1" applyFill="1" applyBorder="1"/>
    <xf numFmtId="0" fontId="0" fillId="0" borderId="0" xfId="0" applyFont="1"/>
    <xf numFmtId="165" fontId="0" fillId="10" borderId="6" xfId="0" applyNumberFormat="1" applyFont="1" applyFill="1" applyBorder="1"/>
    <xf numFmtId="0" fontId="0" fillId="10" borderId="7" xfId="0" applyFont="1" applyFill="1" applyBorder="1"/>
    <xf numFmtId="10" fontId="0" fillId="0" borderId="5" xfId="0" applyNumberFormat="1" applyFont="1" applyBorder="1"/>
    <xf numFmtId="165" fontId="0" fillId="0" borderId="7" xfId="0" applyNumberFormat="1" applyFont="1" applyBorder="1"/>
    <xf numFmtId="0" fontId="7" fillId="6" borderId="6" xfId="0" applyFont="1" applyFill="1" applyBorder="1"/>
    <xf numFmtId="44" fontId="7" fillId="6" borderId="6" xfId="0" applyNumberFormat="1" applyFont="1" applyFill="1" applyBorder="1"/>
    <xf numFmtId="0" fontId="13" fillId="11" borderId="7" xfId="0" applyFont="1" applyFill="1" applyBorder="1"/>
    <xf numFmtId="44" fontId="0" fillId="11" borderId="7" xfId="0" applyNumberFormat="1" applyFont="1" applyFill="1" applyBorder="1"/>
    <xf numFmtId="0" fontId="13" fillId="11" borderId="7" xfId="0" applyFont="1" applyFill="1" applyBorder="1" applyAlignment="1"/>
    <xf numFmtId="0" fontId="6" fillId="5" borderId="7" xfId="0" applyFont="1" applyFill="1" applyBorder="1"/>
    <xf numFmtId="44" fontId="6" fillId="5" borderId="7" xfId="0" applyNumberFormat="1" applyFont="1" applyFill="1" applyBorder="1"/>
    <xf numFmtId="0" fontId="3" fillId="0" borderId="14" xfId="0" applyFont="1" applyBorder="1"/>
    <xf numFmtId="0" fontId="3" fillId="0" borderId="25" xfId="0" applyFont="1" applyBorder="1" applyAlignment="1">
      <alignment horizontal="right"/>
    </xf>
    <xf numFmtId="0" fontId="3" fillId="0" borderId="26" xfId="0" applyFont="1" applyBorder="1"/>
    <xf numFmtId="44" fontId="3" fillId="0" borderId="27" xfId="0" applyNumberFormat="1" applyFont="1" applyBorder="1"/>
    <xf numFmtId="10" fontId="0" fillId="0" borderId="7" xfId="0" applyNumberFormat="1" applyFont="1" applyBorder="1"/>
    <xf numFmtId="44" fontId="3" fillId="0" borderId="7" xfId="0" applyNumberFormat="1" applyFont="1" applyBorder="1"/>
    <xf numFmtId="0" fontId="3" fillId="0" borderId="7" xfId="0" applyFont="1" applyBorder="1" applyAlignment="1"/>
    <xf numFmtId="0" fontId="16" fillId="0" borderId="0" xfId="0" applyFont="1" applyAlignment="1">
      <alignment wrapText="1"/>
    </xf>
    <xf numFmtId="0" fontId="3" fillId="15" borderId="7" xfId="0" applyFont="1" applyFill="1" applyBorder="1" applyAlignment="1">
      <alignment horizontal="center"/>
    </xf>
    <xf numFmtId="0" fontId="3" fillId="3" borderId="7" xfId="0" applyFont="1" applyFill="1" applyBorder="1" applyAlignment="1">
      <alignment horizontal="center"/>
    </xf>
    <xf numFmtId="0" fontId="3" fillId="16" borderId="7" xfId="0" applyFont="1" applyFill="1" applyBorder="1" applyAlignment="1">
      <alignment horizontal="center"/>
    </xf>
    <xf numFmtId="0" fontId="3" fillId="0" borderId="0" xfId="0" applyFont="1" applyAlignment="1">
      <alignment wrapText="1"/>
    </xf>
    <xf numFmtId="0" fontId="3" fillId="0" borderId="7" xfId="0" applyFont="1" applyBorder="1"/>
    <xf numFmtId="44" fontId="0" fillId="10" borderId="38" xfId="0" applyNumberFormat="1" applyFont="1" applyFill="1" applyBorder="1"/>
    <xf numFmtId="0" fontId="0" fillId="0" borderId="0" xfId="0" applyFont="1" applyAlignment="1"/>
    <xf numFmtId="0" fontId="18" fillId="0" borderId="0" xfId="0" applyFont="1"/>
    <xf numFmtId="0" fontId="3" fillId="0" borderId="35" xfId="0" applyFont="1" applyBorder="1"/>
    <xf numFmtId="0" fontId="19" fillId="18" borderId="7" xfId="0" applyFont="1" applyFill="1" applyBorder="1"/>
    <xf numFmtId="44" fontId="3" fillId="19" borderId="41" xfId="0" applyNumberFormat="1" applyFont="1" applyFill="1" applyBorder="1" applyAlignment="1">
      <alignment horizontal="center" vertical="center"/>
    </xf>
    <xf numFmtId="0" fontId="3" fillId="0" borderId="0" xfId="0" applyFont="1"/>
    <xf numFmtId="0" fontId="3" fillId="17" borderId="6" xfId="0" applyFont="1" applyFill="1" applyBorder="1" applyAlignment="1">
      <alignment horizontal="center" vertical="center"/>
    </xf>
    <xf numFmtId="0" fontId="0" fillId="10" borderId="42" xfId="0" applyFont="1" applyFill="1" applyBorder="1"/>
    <xf numFmtId="44" fontId="0" fillId="18" borderId="7" xfId="0" applyNumberFormat="1" applyFont="1" applyFill="1" applyBorder="1"/>
    <xf numFmtId="0" fontId="3" fillId="20" borderId="43" xfId="0" applyFont="1" applyFill="1" applyBorder="1" applyAlignment="1">
      <alignment horizontal="center" vertical="center"/>
    </xf>
    <xf numFmtId="0" fontId="0" fillId="10" borderId="7" xfId="0" applyFont="1" applyFill="1" applyBorder="1" applyAlignment="1">
      <alignment horizontal="center" vertical="center"/>
    </xf>
    <xf numFmtId="44" fontId="0" fillId="10" borderId="7" xfId="0" applyNumberFormat="1" applyFont="1" applyFill="1" applyBorder="1" applyAlignment="1">
      <alignment horizontal="center" vertical="center"/>
    </xf>
    <xf numFmtId="0" fontId="20" fillId="0" borderId="0" xfId="0" applyFont="1"/>
    <xf numFmtId="0" fontId="0" fillId="10" borderId="38" xfId="0" applyFont="1" applyFill="1" applyBorder="1"/>
    <xf numFmtId="0" fontId="0" fillId="10" borderId="44" xfId="0" applyFont="1" applyFill="1" applyBorder="1"/>
    <xf numFmtId="44" fontId="0" fillId="18" borderId="45" xfId="0" applyNumberFormat="1" applyFont="1" applyFill="1" applyBorder="1"/>
    <xf numFmtId="0" fontId="3" fillId="20" borderId="13" xfId="0" applyFont="1" applyFill="1" applyBorder="1"/>
    <xf numFmtId="44" fontId="3" fillId="19" borderId="14" xfId="0" applyNumberFormat="1" applyFont="1" applyFill="1" applyBorder="1"/>
    <xf numFmtId="0" fontId="0" fillId="10" borderId="46" xfId="0" applyFont="1" applyFill="1" applyBorder="1"/>
    <xf numFmtId="44" fontId="0" fillId="18" borderId="6" xfId="0" applyNumberFormat="1" applyFont="1" applyFill="1" applyBorder="1"/>
    <xf numFmtId="0" fontId="3" fillId="21" borderId="38" xfId="0" applyFont="1" applyFill="1" applyBorder="1"/>
    <xf numFmtId="44" fontId="3" fillId="21" borderId="38" xfId="0" applyNumberFormat="1" applyFont="1" applyFill="1" applyBorder="1"/>
    <xf numFmtId="44" fontId="0" fillId="0" borderId="0" xfId="0" applyNumberFormat="1" applyFont="1"/>
    <xf numFmtId="0" fontId="6" fillId="5" borderId="38" xfId="0" applyFont="1" applyFill="1" applyBorder="1"/>
    <xf numFmtId="44" fontId="6" fillId="5" borderId="38" xfId="0" applyNumberFormat="1" applyFont="1" applyFill="1" applyBorder="1"/>
    <xf numFmtId="0" fontId="7" fillId="6" borderId="38" xfId="0" applyFont="1" applyFill="1" applyBorder="1"/>
    <xf numFmtId="44" fontId="7" fillId="6" borderId="38" xfId="0" applyNumberFormat="1" applyFont="1" applyFill="1" applyBorder="1"/>
    <xf numFmtId="0" fontId="22" fillId="0" borderId="0" xfId="0" applyFont="1"/>
    <xf numFmtId="0" fontId="8" fillId="8" borderId="3" xfId="0" applyFont="1" applyFill="1" applyBorder="1" applyAlignment="1">
      <alignment horizontal="center"/>
    </xf>
    <xf numFmtId="0" fontId="2" fillId="0" borderId="15" xfId="0" applyFont="1" applyBorder="1"/>
    <xf numFmtId="0" fontId="2" fillId="0" borderId="4" xfId="0" applyFont="1" applyBorder="1"/>
    <xf numFmtId="0" fontId="8" fillId="9" borderId="17" xfId="0" applyFont="1" applyFill="1" applyBorder="1" applyAlignment="1">
      <alignment horizontal="center"/>
    </xf>
    <xf numFmtId="0" fontId="2" fillId="0" borderId="18" xfId="0" applyFont="1" applyBorder="1"/>
    <xf numFmtId="0" fontId="2" fillId="0" borderId="19" xfId="0" applyFont="1" applyBorder="1"/>
    <xf numFmtId="0" fontId="11" fillId="0" borderId="20" xfId="0" applyFont="1" applyBorder="1" applyAlignment="1">
      <alignment horizontal="center" wrapText="1"/>
    </xf>
    <xf numFmtId="0" fontId="0" fillId="0" borderId="0" xfId="0" applyFont="1" applyAlignment="1"/>
    <xf numFmtId="0" fontId="2" fillId="0" borderId="20" xfId="0" applyFont="1" applyBorder="1"/>
    <xf numFmtId="0" fontId="0" fillId="2" borderId="21" xfId="0" applyFont="1" applyFill="1" applyBorder="1" applyAlignment="1">
      <alignment horizontal="center"/>
    </xf>
    <xf numFmtId="0" fontId="2" fillId="0" borderId="22" xfId="0" applyFont="1" applyBorder="1"/>
    <xf numFmtId="0" fontId="1" fillId="2" borderId="1" xfId="0" applyFont="1" applyFill="1" applyBorder="1" applyAlignment="1">
      <alignment horizontal="center"/>
    </xf>
    <xf numFmtId="0" fontId="2" fillId="0" borderId="2" xfId="0" applyFont="1" applyBorder="1"/>
    <xf numFmtId="0" fontId="3" fillId="0" borderId="3" xfId="0" applyFont="1" applyBorder="1" applyAlignment="1">
      <alignment horizontal="center"/>
    </xf>
    <xf numFmtId="0" fontId="6" fillId="5" borderId="9" xfId="0" applyFont="1" applyFill="1" applyBorder="1" applyAlignment="1">
      <alignment horizontal="center"/>
    </xf>
    <xf numFmtId="0" fontId="2" fillId="0" borderId="10" xfId="0" applyFont="1" applyBorder="1"/>
    <xf numFmtId="0" fontId="7" fillId="6" borderId="11" xfId="0" applyFont="1" applyFill="1" applyBorder="1" applyAlignment="1">
      <alignment horizontal="center"/>
    </xf>
    <xf numFmtId="0" fontId="2" fillId="0" borderId="12" xfId="0" applyFont="1" applyBorder="1"/>
    <xf numFmtId="0" fontId="12" fillId="0" borderId="0" xfId="0" applyFont="1" applyAlignment="1">
      <alignment horizontal="center"/>
    </xf>
    <xf numFmtId="0" fontId="11" fillId="0" borderId="0" xfId="0" applyFont="1" applyAlignment="1">
      <alignment horizontal="center" wrapText="1"/>
    </xf>
    <xf numFmtId="0" fontId="3" fillId="16" borderId="35" xfId="0" applyFont="1" applyFill="1" applyBorder="1" applyAlignment="1">
      <alignment horizontal="left" vertical="top"/>
    </xf>
    <xf numFmtId="0" fontId="2" fillId="0" borderId="36" xfId="0" applyFont="1" applyBorder="1"/>
    <xf numFmtId="0" fontId="2" fillId="0" borderId="37" xfId="0" applyFont="1" applyBorder="1"/>
    <xf numFmtId="0" fontId="17" fillId="0" borderId="0" xfId="0" applyFont="1" applyAlignment="1">
      <alignment horizontal="center" wrapText="1"/>
    </xf>
    <xf numFmtId="0" fontId="14" fillId="12" borderId="23" xfId="0" applyFont="1" applyFill="1" applyBorder="1" applyAlignment="1">
      <alignment horizontal="center" vertical="center"/>
    </xf>
    <xf numFmtId="0" fontId="2" fillId="0" borderId="24" xfId="0" applyFont="1" applyBorder="1"/>
    <xf numFmtId="0" fontId="15" fillId="13" borderId="1" xfId="0" applyFont="1" applyFill="1" applyBorder="1" applyAlignment="1">
      <alignment horizontal="center" vertical="center"/>
    </xf>
    <xf numFmtId="0" fontId="15" fillId="2" borderId="1" xfId="0" applyFont="1" applyFill="1" applyBorder="1" applyAlignment="1">
      <alignment horizontal="center" vertical="center"/>
    </xf>
    <xf numFmtId="0" fontId="16" fillId="0" borderId="28" xfId="0" applyFont="1" applyBorder="1" applyAlignment="1">
      <alignment horizontal="center" wrapText="1"/>
    </xf>
    <xf numFmtId="0" fontId="2" fillId="0" borderId="29" xfId="0" applyFont="1" applyBorder="1"/>
    <xf numFmtId="0" fontId="2" fillId="0" borderId="30" xfId="0" applyFont="1" applyBorder="1"/>
    <xf numFmtId="0" fontId="2" fillId="0" borderId="31" xfId="0" applyFont="1" applyBorder="1"/>
    <xf numFmtId="0" fontId="2" fillId="0" borderId="32" xfId="0" applyFont="1" applyBorder="1"/>
    <xf numFmtId="0" fontId="2" fillId="0" borderId="33" xfId="0" applyFont="1" applyBorder="1"/>
    <xf numFmtId="0" fontId="14" fillId="14" borderId="1" xfId="0" applyFont="1" applyFill="1" applyBorder="1" applyAlignment="1">
      <alignment horizontal="center"/>
    </xf>
    <xf numFmtId="0" fontId="2" fillId="0" borderId="34" xfId="0" applyFont="1" applyBorder="1"/>
    <xf numFmtId="0" fontId="3" fillId="15" borderId="35" xfId="0" applyFont="1" applyFill="1" applyBorder="1" applyAlignment="1">
      <alignment horizontal="left" vertical="top"/>
    </xf>
    <xf numFmtId="0" fontId="3" fillId="3" borderId="35" xfId="0" applyFont="1" applyFill="1" applyBorder="1" applyAlignment="1">
      <alignment horizontal="left" vertical="top"/>
    </xf>
    <xf numFmtId="0" fontId="21" fillId="0" borderId="0" xfId="0" applyFont="1" applyAlignment="1">
      <alignment horizontal="center"/>
    </xf>
    <xf numFmtId="0" fontId="14" fillId="0" borderId="0" xfId="0" applyFont="1" applyAlignment="1">
      <alignment horizontal="center"/>
    </xf>
    <xf numFmtId="0" fontId="3" fillId="17" borderId="3" xfId="0" applyFont="1" applyFill="1" applyBorder="1" applyAlignment="1">
      <alignment horizontal="center"/>
    </xf>
    <xf numFmtId="0" fontId="3" fillId="19" borderId="39" xfId="0" applyFont="1" applyFill="1" applyBorder="1" applyAlignment="1">
      <alignment horizontal="center"/>
    </xf>
    <xf numFmtId="0" fontId="2" fillId="0" borderId="40" xfId="0" applyFont="1" applyBorder="1"/>
    <xf numFmtId="0" fontId="3" fillId="20" borderId="3" xfId="0" applyFont="1" applyFill="1" applyBorder="1" applyAlignment="1">
      <alignment horizontal="center"/>
    </xf>
  </cellXfs>
  <cellStyles count="1">
    <cellStyle name="Normal" xfId="0" builtinId="0"/>
  </cellStyles>
  <dxfs count="6">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mn-lt"/>
              </a:defRPr>
            </a:pPr>
            <a:r>
              <a:rPr lang="en-US" sz="1600" b="1" i="0">
                <a:solidFill>
                  <a:srgbClr val="757575"/>
                </a:solidFill>
                <a:latin typeface="+mn-lt"/>
              </a:rPr>
              <a:t>Part E: How does profit change by order quantity?</a:t>
            </a:r>
          </a:p>
        </c:rich>
      </c:tx>
      <c:overlay val="0"/>
    </c:title>
    <c:autoTitleDeleted val="0"/>
    <c:plotArea>
      <c:layout/>
      <c:lineChart>
        <c:grouping val="standard"/>
        <c:varyColors val="0"/>
        <c:ser>
          <c:idx val="0"/>
          <c:order val="0"/>
          <c:spPr>
            <a:ln w="19050" cmpd="sng">
              <a:solidFill>
                <a:schemeClr val="accent2"/>
              </a:solidFill>
            </a:ln>
          </c:spPr>
          <c:marker>
            <c:symbol val="none"/>
          </c:marker>
          <c:cat>
            <c:numRef>
              <c:f>'EP3 - Problem 1'!$A$30:$A$41</c:f>
              <c:numCache>
                <c:formatCode>General</c:formatCode>
                <c:ptCount val="12"/>
                <c:pt idx="0">
                  <c:v>1200</c:v>
                </c:pt>
                <c:pt idx="1">
                  <c:v>1250</c:v>
                </c:pt>
                <c:pt idx="2">
                  <c:v>1300</c:v>
                </c:pt>
                <c:pt idx="3">
                  <c:v>1350</c:v>
                </c:pt>
                <c:pt idx="4">
                  <c:v>1400</c:v>
                </c:pt>
                <c:pt idx="5">
                  <c:v>1450</c:v>
                </c:pt>
                <c:pt idx="6">
                  <c:v>1500</c:v>
                </c:pt>
                <c:pt idx="7">
                  <c:v>1550</c:v>
                </c:pt>
                <c:pt idx="8">
                  <c:v>1600</c:v>
                </c:pt>
                <c:pt idx="9">
                  <c:v>1650</c:v>
                </c:pt>
                <c:pt idx="10">
                  <c:v>1700</c:v>
                </c:pt>
                <c:pt idx="11">
                  <c:v>1750</c:v>
                </c:pt>
              </c:numCache>
            </c:numRef>
          </c:cat>
          <c:val>
            <c:numRef>
              <c:f>'EP3 - Problem 1'!$B$30:$B$41</c:f>
              <c:numCache>
                <c:formatCode>_("$"* #,##0.00_);_("$"* \(#,##0.00\);_("$"* "-"??_);_(@_)</c:formatCode>
                <c:ptCount val="12"/>
                <c:pt idx="0">
                  <c:v>11250</c:v>
                </c:pt>
                <c:pt idx="1">
                  <c:v>11750</c:v>
                </c:pt>
                <c:pt idx="2">
                  <c:v>12250</c:v>
                </c:pt>
                <c:pt idx="3">
                  <c:v>12750</c:v>
                </c:pt>
                <c:pt idx="4">
                  <c:v>13250</c:v>
                </c:pt>
                <c:pt idx="5">
                  <c:v>13750</c:v>
                </c:pt>
                <c:pt idx="6">
                  <c:v>14250</c:v>
                </c:pt>
                <c:pt idx="7">
                  <c:v>14150</c:v>
                </c:pt>
                <c:pt idx="8">
                  <c:v>14050</c:v>
                </c:pt>
                <c:pt idx="9">
                  <c:v>13950</c:v>
                </c:pt>
                <c:pt idx="10">
                  <c:v>13850</c:v>
                </c:pt>
                <c:pt idx="11">
                  <c:v>13750</c:v>
                </c:pt>
              </c:numCache>
            </c:numRef>
          </c:val>
          <c:smooth val="0"/>
          <c:extLst>
            <c:ext xmlns:c16="http://schemas.microsoft.com/office/drawing/2014/chart" uri="{C3380CC4-5D6E-409C-BE32-E72D297353CC}">
              <c16:uniqueId val="{00000000-3757-46B2-A35B-04C9A32DDC90}"/>
            </c:ext>
          </c:extLst>
        </c:ser>
        <c:dLbls>
          <c:showLegendKey val="0"/>
          <c:showVal val="0"/>
          <c:showCatName val="0"/>
          <c:showSerName val="0"/>
          <c:showPercent val="0"/>
          <c:showBubbleSize val="0"/>
        </c:dLbls>
        <c:smooth val="0"/>
        <c:axId val="2068951766"/>
        <c:axId val="154190699"/>
      </c:lineChart>
      <c:catAx>
        <c:axId val="2068951766"/>
        <c:scaling>
          <c:orientation val="minMax"/>
        </c:scaling>
        <c:delete val="0"/>
        <c:axPos val="b"/>
        <c:title>
          <c:tx>
            <c:rich>
              <a:bodyPr/>
              <a:lstStyle/>
              <a:p>
                <a:pPr lvl="0">
                  <a:defRPr sz="900" b="0" i="0">
                    <a:solidFill>
                      <a:srgbClr val="000000"/>
                    </a:solidFill>
                    <a:latin typeface="+mn-lt"/>
                  </a:defRPr>
                </a:pPr>
                <a:r>
                  <a:rPr lang="en-US" sz="900" b="0" i="0">
                    <a:solidFill>
                      <a:srgbClr val="000000"/>
                    </a:solidFill>
                    <a:latin typeface="+mn-lt"/>
                  </a:rPr>
                  <a:t>Order Quantity</a:t>
                </a:r>
              </a:p>
            </c:rich>
          </c:tx>
          <c:overlay val="0"/>
        </c:title>
        <c:numFmt formatCode="General" sourceLinked="1"/>
        <c:majorTickMark val="none"/>
        <c:minorTickMark val="none"/>
        <c:tickLblPos val="nextTo"/>
        <c:txPr>
          <a:bodyPr/>
          <a:lstStyle/>
          <a:p>
            <a:pPr lvl="0">
              <a:defRPr sz="800" b="0" i="0">
                <a:solidFill>
                  <a:srgbClr val="000000"/>
                </a:solidFill>
                <a:latin typeface="+mn-lt"/>
              </a:defRPr>
            </a:pPr>
            <a:endParaRPr lang="en-US"/>
          </a:p>
        </c:txPr>
        <c:crossAx val="154190699"/>
        <c:crosses val="autoZero"/>
        <c:auto val="1"/>
        <c:lblAlgn val="ctr"/>
        <c:lblOffset val="100"/>
        <c:noMultiLvlLbl val="1"/>
      </c:catAx>
      <c:valAx>
        <c:axId val="154190699"/>
        <c:scaling>
          <c:orientation val="minMax"/>
        </c:scaling>
        <c:delete val="0"/>
        <c:axPos val="l"/>
        <c:title>
          <c:tx>
            <c:rich>
              <a:bodyPr/>
              <a:lstStyle/>
              <a:p>
                <a:pPr lvl="0">
                  <a:defRPr sz="900" b="0" i="0">
                    <a:solidFill>
                      <a:srgbClr val="000000"/>
                    </a:solidFill>
                    <a:latin typeface="+mn-lt"/>
                  </a:defRPr>
                </a:pPr>
                <a:r>
                  <a:rPr lang="en-US" sz="900" b="0" i="0">
                    <a:solidFill>
                      <a:srgbClr val="000000"/>
                    </a:solidFill>
                    <a:latin typeface="+mn-lt"/>
                  </a:rPr>
                  <a:t>Profit</a:t>
                </a:r>
              </a:p>
            </c:rich>
          </c:tx>
          <c:overlay val="0"/>
        </c:title>
        <c:numFmt formatCode="_(&quot;$&quot;* #,##0.00_);_(&quot;$&quot;* \(#,##0.00\);_(&quot;$&quot;* &quot;-&quot;??_);_(@_)" sourceLinked="1"/>
        <c:majorTickMark val="none"/>
        <c:minorTickMark val="none"/>
        <c:tickLblPos val="nextTo"/>
        <c:spPr>
          <a:ln/>
        </c:spPr>
        <c:txPr>
          <a:bodyPr/>
          <a:lstStyle/>
          <a:p>
            <a:pPr lvl="0">
              <a:defRPr sz="900" b="0" i="0">
                <a:solidFill>
                  <a:srgbClr val="000000"/>
                </a:solidFill>
                <a:latin typeface="+mn-lt"/>
              </a:defRPr>
            </a:pPr>
            <a:endParaRPr lang="en-US"/>
          </a:p>
        </c:txPr>
        <c:crossAx val="2068951766"/>
        <c:crosses val="autoZero"/>
        <c:crossBetween val="between"/>
      </c:valAx>
    </c:plotArea>
    <c:plotVisOnly val="1"/>
    <c:dispBlanksAs val="zero"/>
    <c:showDLblsOverMax val="1"/>
  </c:chart>
  <c:spPr>
    <a:solidFill>
      <a:schemeClr val="lt1"/>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chemeClr val="lt1"/>
                </a:solidFill>
                <a:latin typeface="+mn-lt"/>
              </a:defRPr>
            </a:pPr>
            <a:r>
              <a:rPr lang="en-US" sz="1600" b="1" i="0">
                <a:solidFill>
                  <a:schemeClr val="lt1"/>
                </a:solidFill>
                <a:latin typeface="+mn-lt"/>
              </a:rPr>
              <a:t>Profit (loss) According to Reponse Rate</a:t>
            </a:r>
          </a:p>
        </c:rich>
      </c:tx>
      <c:overlay val="0"/>
    </c:title>
    <c:autoTitleDeleted val="0"/>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'EP3 - Problem 2'!$A$30:$A$50</c:f>
              <c:numCache>
                <c:formatCode>0.00%</c:formatCode>
                <c:ptCount val="21"/>
                <c:pt idx="0">
                  <c:v>0</c:v>
                </c:pt>
                <c:pt idx="1">
                  <c:v>5.0000000000000001E-3</c:v>
                </c:pt>
                <c:pt idx="2">
                  <c:v>0.01</c:v>
                </c:pt>
                <c:pt idx="3">
                  <c:v>1.4999999999999999E-2</c:v>
                </c:pt>
                <c:pt idx="4">
                  <c:v>0.02</c:v>
                </c:pt>
                <c:pt idx="5">
                  <c:v>2.5000000000000001E-2</c:v>
                </c:pt>
                <c:pt idx="6">
                  <c:v>0.03</c:v>
                </c:pt>
                <c:pt idx="7">
                  <c:v>3.5000000000000003E-2</c:v>
                </c:pt>
                <c:pt idx="8">
                  <c:v>0.04</c:v>
                </c:pt>
                <c:pt idx="9">
                  <c:v>4.4999999999999998E-2</c:v>
                </c:pt>
                <c:pt idx="10">
                  <c:v>0.05</c:v>
                </c:pt>
                <c:pt idx="11">
                  <c:v>5.5E-2</c:v>
                </c:pt>
                <c:pt idx="12">
                  <c:v>0.06</c:v>
                </c:pt>
                <c:pt idx="13">
                  <c:v>6.5000000000000002E-2</c:v>
                </c:pt>
                <c:pt idx="14">
                  <c:v>7.0000000000000007E-2</c:v>
                </c:pt>
                <c:pt idx="15">
                  <c:v>7.4999999999999997E-2</c:v>
                </c:pt>
                <c:pt idx="16">
                  <c:v>0.08</c:v>
                </c:pt>
                <c:pt idx="17">
                  <c:v>8.5000000000000006E-2</c:v>
                </c:pt>
                <c:pt idx="18">
                  <c:v>0.09</c:v>
                </c:pt>
                <c:pt idx="19">
                  <c:v>9.5000000000000001E-2</c:v>
                </c:pt>
                <c:pt idx="20">
                  <c:v>0.1</c:v>
                </c:pt>
              </c:numCache>
            </c:numRef>
          </c:xVal>
          <c:yVal>
            <c:numRef>
              <c:f>'EP3 - Problem 2'!$B$30:$B$50</c:f>
              <c:numCache>
                <c:formatCode>_("$"* #,##0.00_);_("$"* \(#,##0.00\);_("$"* "-"??_);_(@_)</c:formatCode>
                <c:ptCount val="21"/>
                <c:pt idx="0">
                  <c:v>-45000</c:v>
                </c:pt>
                <c:pt idx="1">
                  <c:v>-41100</c:v>
                </c:pt>
                <c:pt idx="2">
                  <c:v>-37200</c:v>
                </c:pt>
                <c:pt idx="3">
                  <c:v>-33300</c:v>
                </c:pt>
                <c:pt idx="4">
                  <c:v>-29400</c:v>
                </c:pt>
                <c:pt idx="5">
                  <c:v>-25500</c:v>
                </c:pt>
                <c:pt idx="6">
                  <c:v>-21600</c:v>
                </c:pt>
                <c:pt idx="7">
                  <c:v>-17700</c:v>
                </c:pt>
                <c:pt idx="8">
                  <c:v>-13800</c:v>
                </c:pt>
                <c:pt idx="9">
                  <c:v>-9900</c:v>
                </c:pt>
                <c:pt idx="10">
                  <c:v>-6000</c:v>
                </c:pt>
                <c:pt idx="11">
                  <c:v>-2100.0000000000291</c:v>
                </c:pt>
                <c:pt idx="12">
                  <c:v>1799.9999999999709</c:v>
                </c:pt>
                <c:pt idx="13">
                  <c:v>5699.9999999999709</c:v>
                </c:pt>
                <c:pt idx="14">
                  <c:v>9600</c:v>
                </c:pt>
                <c:pt idx="15">
                  <c:v>13500</c:v>
                </c:pt>
                <c:pt idx="16">
                  <c:v>17400</c:v>
                </c:pt>
                <c:pt idx="17">
                  <c:v>21300</c:v>
                </c:pt>
                <c:pt idx="18">
                  <c:v>25200</c:v>
                </c:pt>
                <c:pt idx="19">
                  <c:v>29100</c:v>
                </c:pt>
                <c:pt idx="20">
                  <c:v>33000</c:v>
                </c:pt>
              </c:numCache>
            </c:numRef>
          </c:yVal>
          <c:smooth val="1"/>
          <c:extLst>
            <c:ext xmlns:c16="http://schemas.microsoft.com/office/drawing/2014/chart" uri="{C3380CC4-5D6E-409C-BE32-E72D297353CC}">
              <c16:uniqueId val="{00000000-DD3E-4929-B711-28EC1624EB9F}"/>
            </c:ext>
          </c:extLst>
        </c:ser>
        <c:dLbls>
          <c:showLegendKey val="0"/>
          <c:showVal val="0"/>
          <c:showCatName val="0"/>
          <c:showSerName val="0"/>
          <c:showPercent val="0"/>
          <c:showBubbleSize val="0"/>
        </c:dLbls>
        <c:axId val="1992426357"/>
        <c:axId val="1464689740"/>
      </c:scatterChart>
      <c:valAx>
        <c:axId val="1992426357"/>
        <c:scaling>
          <c:orientation val="minMax"/>
          <c:max val="0.1"/>
        </c:scaling>
        <c:delete val="0"/>
        <c:axPos val="b"/>
        <c:majorGridlines>
          <c:spPr>
            <a:ln>
              <a:solidFill>
                <a:srgbClr val="B7B7B7"/>
              </a:solidFill>
            </a:ln>
          </c:spPr>
        </c:majorGridlines>
        <c:title>
          <c:tx>
            <c:rich>
              <a:bodyPr/>
              <a:lstStyle/>
              <a:p>
                <a:pPr lvl="0">
                  <a:defRPr sz="900" b="1" i="0">
                    <a:solidFill>
                      <a:schemeClr val="lt1"/>
                    </a:solidFill>
                    <a:latin typeface="+mn-lt"/>
                  </a:defRPr>
                </a:pPr>
                <a:r>
                  <a:rPr lang="en-US" sz="900" b="1" i="0">
                    <a:solidFill>
                      <a:schemeClr val="lt1"/>
                    </a:solidFill>
                    <a:latin typeface="+mn-lt"/>
                  </a:rPr>
                  <a:t>Response rate</a:t>
                </a:r>
              </a:p>
            </c:rich>
          </c:tx>
          <c:overlay val="0"/>
        </c:title>
        <c:numFmt formatCode="0.00%" sourceLinked="1"/>
        <c:majorTickMark val="none"/>
        <c:minorTickMark val="none"/>
        <c:tickLblPos val="nextTo"/>
        <c:spPr>
          <a:ln/>
        </c:spPr>
        <c:txPr>
          <a:bodyPr/>
          <a:lstStyle/>
          <a:p>
            <a:pPr lvl="0">
              <a:defRPr sz="900" b="0" i="0">
                <a:solidFill>
                  <a:schemeClr val="lt1"/>
                </a:solidFill>
                <a:latin typeface="+mn-lt"/>
              </a:defRPr>
            </a:pPr>
            <a:endParaRPr lang="en-US"/>
          </a:p>
        </c:txPr>
        <c:crossAx val="1464689740"/>
        <c:crosses val="autoZero"/>
        <c:crossBetween val="midCat"/>
        <c:minorUnit val="2.0000000000000004E-2"/>
      </c:valAx>
      <c:valAx>
        <c:axId val="1464689740"/>
        <c:scaling>
          <c:orientation val="minMax"/>
        </c:scaling>
        <c:delete val="0"/>
        <c:axPos val="l"/>
        <c:majorGridlines>
          <c:spPr>
            <a:ln>
              <a:solidFill>
                <a:srgbClr val="B7B7B7"/>
              </a:solidFill>
            </a:ln>
          </c:spPr>
        </c:majorGridlines>
        <c:title>
          <c:tx>
            <c:rich>
              <a:bodyPr/>
              <a:lstStyle/>
              <a:p>
                <a:pPr lvl="0">
                  <a:defRPr sz="900" b="1" i="0">
                    <a:solidFill>
                      <a:schemeClr val="lt1"/>
                    </a:solidFill>
                    <a:latin typeface="+mn-lt"/>
                  </a:defRPr>
                </a:pPr>
                <a:r>
                  <a:rPr lang="en-US" sz="900" b="1" i="0">
                    <a:solidFill>
                      <a:schemeClr val="lt1"/>
                    </a:solidFill>
                    <a:latin typeface="+mn-lt"/>
                  </a:rPr>
                  <a:t>PROFIT</a:t>
                </a:r>
              </a:p>
            </c:rich>
          </c:tx>
          <c:overlay val="0"/>
        </c:title>
        <c:numFmt formatCode="_(&quot;$&quot;* #,##0.00_);_(&quot;$&quot;* \(#,##0.00\);_(&quot;$&quot;* &quot;-&quot;??_);_(@_)" sourceLinked="1"/>
        <c:majorTickMark val="none"/>
        <c:minorTickMark val="none"/>
        <c:tickLblPos val="nextTo"/>
        <c:spPr>
          <a:ln/>
        </c:spPr>
        <c:txPr>
          <a:bodyPr/>
          <a:lstStyle/>
          <a:p>
            <a:pPr lvl="0">
              <a:defRPr sz="900" b="0" i="0">
                <a:solidFill>
                  <a:schemeClr val="lt1"/>
                </a:solidFill>
                <a:latin typeface="+mn-lt"/>
              </a:defRPr>
            </a:pPr>
            <a:endParaRPr lang="en-US"/>
          </a:p>
        </c:txPr>
        <c:crossAx val="1992426357"/>
        <c:crosses val="autoZero"/>
        <c:crossBetween val="midCat"/>
      </c:valAx>
    </c:plotArea>
    <c:plotVisOnly val="1"/>
    <c:dispBlanksAs val="zero"/>
    <c:showDLblsOverMax val="1"/>
  </c:chart>
  <c:spPr>
    <a:solidFill>
      <a:schemeClr val="dk1"/>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3</xdr:col>
      <xdr:colOff>0</xdr:colOff>
      <xdr:row>27</xdr:row>
      <xdr:rowOff>9525</xdr:rowOff>
    </xdr:from>
    <xdr:ext cx="4543425" cy="2800350"/>
    <xdr:graphicFrame macro="">
      <xdr:nvGraphicFramePr>
        <xdr:cNvPr id="1269090564" name="Chart 1">
          <a:extLst>
            <a:ext uri="{FF2B5EF4-FFF2-40B4-BE49-F238E27FC236}">
              <a16:creationId xmlns:a16="http://schemas.microsoft.com/office/drawing/2014/main" id="{00000000-0008-0000-0000-000004C9A4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28575</xdr:colOff>
      <xdr:row>28</xdr:row>
      <xdr:rowOff>180975</xdr:rowOff>
    </xdr:from>
    <xdr:ext cx="5438775" cy="4229100"/>
    <xdr:graphicFrame macro="">
      <xdr:nvGraphicFramePr>
        <xdr:cNvPr id="1514174442" name="Chart 2">
          <a:extLst>
            <a:ext uri="{FF2B5EF4-FFF2-40B4-BE49-F238E27FC236}">
              <a16:creationId xmlns:a16="http://schemas.microsoft.com/office/drawing/2014/main" id="{00000000-0008-0000-0100-0000EA774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2381250</xdr:colOff>
      <xdr:row>9</xdr:row>
      <xdr:rowOff>66675</xdr:rowOff>
    </xdr:from>
    <xdr:ext cx="2552700" cy="28575"/>
    <xdr:grpSp>
      <xdr:nvGrpSpPr>
        <xdr:cNvPr id="2" name="Shape 2">
          <a:extLst>
            <a:ext uri="{FF2B5EF4-FFF2-40B4-BE49-F238E27FC236}">
              <a16:creationId xmlns:a16="http://schemas.microsoft.com/office/drawing/2014/main" id="{00000000-0008-0000-0200-000002000000}"/>
            </a:ext>
          </a:extLst>
        </xdr:cNvPr>
        <xdr:cNvGrpSpPr/>
      </xdr:nvGrpSpPr>
      <xdr:grpSpPr>
        <a:xfrm>
          <a:off x="2381250" y="1876425"/>
          <a:ext cx="2552700" cy="28575"/>
          <a:chOff x="4069650" y="3775238"/>
          <a:chExt cx="2552700" cy="9525"/>
        </a:xfrm>
      </xdr:grpSpPr>
      <xdr:cxnSp macro="">
        <xdr:nvCxnSpPr>
          <xdr:cNvPr id="3" name="Shape 3">
            <a:extLst>
              <a:ext uri="{FF2B5EF4-FFF2-40B4-BE49-F238E27FC236}">
                <a16:creationId xmlns:a16="http://schemas.microsoft.com/office/drawing/2014/main" id="{00000000-0008-0000-0200-000003000000}"/>
              </a:ext>
            </a:extLst>
          </xdr:cNvPr>
          <xdr:cNvCxnSpPr/>
        </xdr:nvCxnSpPr>
        <xdr:spPr>
          <a:xfrm rot="10800000" flipH="1">
            <a:off x="4069650" y="3775238"/>
            <a:ext cx="2552700" cy="95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sqref="A1:B1"/>
    </sheetView>
  </sheetViews>
  <sheetFormatPr defaultColWidth="14.42578125" defaultRowHeight="15" customHeight="1"/>
  <cols>
    <col min="1" max="1" width="26.140625" customWidth="1"/>
    <col min="2" max="2" width="12.5703125" customWidth="1"/>
    <col min="3" max="3" width="8.7109375" customWidth="1"/>
    <col min="4" max="6" width="9.7109375" customWidth="1"/>
    <col min="7" max="7" width="12.5703125" customWidth="1"/>
    <col min="8" max="26" width="8.7109375" customWidth="1"/>
  </cols>
  <sheetData>
    <row r="1" spans="1:2" ht="18">
      <c r="A1" s="92" t="s">
        <v>0</v>
      </c>
      <c r="B1" s="93"/>
    </row>
    <row r="3" spans="1:2">
      <c r="A3" s="94" t="s">
        <v>1</v>
      </c>
      <c r="B3" s="83"/>
    </row>
    <row r="4" spans="1:2">
      <c r="A4" s="1" t="s">
        <v>2</v>
      </c>
      <c r="B4" s="2">
        <v>750</v>
      </c>
    </row>
    <row r="5" spans="1:2">
      <c r="A5" s="3" t="s">
        <v>3</v>
      </c>
      <c r="B5" s="4">
        <v>8</v>
      </c>
    </row>
    <row r="6" spans="1:2">
      <c r="A6" s="3" t="s">
        <v>4</v>
      </c>
      <c r="B6" s="4">
        <v>18</v>
      </c>
    </row>
    <row r="7" spans="1:2">
      <c r="A7" s="3" t="s">
        <v>5</v>
      </c>
      <c r="B7" s="4">
        <v>6</v>
      </c>
    </row>
    <row r="9" spans="1:2">
      <c r="A9" s="94" t="s">
        <v>6</v>
      </c>
      <c r="B9" s="83"/>
    </row>
    <row r="10" spans="1:2">
      <c r="A10" s="5" t="s">
        <v>7</v>
      </c>
      <c r="B10" s="5">
        <v>1500</v>
      </c>
    </row>
    <row r="12" spans="1:2">
      <c r="A12" s="94" t="s">
        <v>8</v>
      </c>
      <c r="B12" s="83"/>
    </row>
    <row r="13" spans="1:2">
      <c r="A13" s="6" t="s">
        <v>9</v>
      </c>
      <c r="B13" s="6">
        <v>75</v>
      </c>
    </row>
    <row r="15" spans="1:2">
      <c r="A15" s="94" t="s">
        <v>10</v>
      </c>
      <c r="B15" s="83"/>
    </row>
    <row r="16" spans="1:2">
      <c r="A16" s="95" t="s">
        <v>11</v>
      </c>
      <c r="B16" s="96"/>
    </row>
    <row r="17" spans="1:5">
      <c r="A17" s="3" t="s">
        <v>12</v>
      </c>
      <c r="B17" s="7">
        <f>'EP3 - Problem 1'!Fixed_Order_Cost</f>
        <v>750</v>
      </c>
    </row>
    <row r="18" spans="1:5">
      <c r="A18" s="3" t="s">
        <v>13</v>
      </c>
      <c r="B18" s="7">
        <f>'EP3 - Problem 1'!Order*'EP3 - Problem 1'!Variable_Cost</f>
        <v>600</v>
      </c>
    </row>
    <row r="19" spans="1:5">
      <c r="A19" s="97" t="s">
        <v>14</v>
      </c>
      <c r="B19" s="98"/>
    </row>
    <row r="20" spans="1:5">
      <c r="A20" s="3" t="s">
        <v>15</v>
      </c>
      <c r="B20" s="7">
        <f>'EP3 - Problem 1'!Order*'EP3 - Problem 1'!Selling_Price</f>
        <v>1350</v>
      </c>
    </row>
    <row r="21" spans="1:5" ht="15.75" customHeight="1">
      <c r="A21" s="3" t="s">
        <v>16</v>
      </c>
      <c r="B21" s="7">
        <f>IF('EP3 - Problem 1'!Order&gt;'EP3 - Problem 1'!Demand,'EP3 - Problem 1'!Discount_Price*('EP3 - Problem 1'!Order-'EP3 - Problem 1'!Demand),0)</f>
        <v>0</v>
      </c>
    </row>
    <row r="22" spans="1:5" ht="15.75" customHeight="1"/>
    <row r="23" spans="1:5" ht="15.75" customHeight="1">
      <c r="A23" s="8" t="s">
        <v>17</v>
      </c>
      <c r="B23" s="9">
        <f>-'EP3 - Problem 1'!Fixed_Order_Cost-'EP3 - Problem 1'!Variable_Cost*'EP3 - Problem 1'!Order+IF('EP3 - Problem 1'!Demand&gt;'EP3 - Problem 1'!Order,'EP3 - Problem 1'!Selling_Price*'EP3 - Problem 1'!Order,'EP3 - Problem 1'!Selling_Price*'EP3 - Problem 1'!Demand+'EP3 - Problem 1'!Discount_Price*('EP3 - Problem 1'!Order-'EP3 - Problem 1'!Demand))</f>
        <v>0</v>
      </c>
    </row>
    <row r="24" spans="1:5" ht="15.75" customHeight="1"/>
    <row r="25" spans="1:5" ht="15.75" customHeight="1"/>
    <row r="26" spans="1:5" ht="15.75" customHeight="1">
      <c r="A26" s="10" t="s">
        <v>18</v>
      </c>
      <c r="B26" s="81" t="s">
        <v>19</v>
      </c>
      <c r="C26" s="82"/>
      <c r="D26" s="82"/>
      <c r="E26" s="83"/>
    </row>
    <row r="27" spans="1:5" ht="15.75" customHeight="1"/>
    <row r="28" spans="1:5" ht="16.5" customHeight="1">
      <c r="A28" s="11" t="s">
        <v>20</v>
      </c>
      <c r="B28" s="12" t="s">
        <v>21</v>
      </c>
    </row>
    <row r="29" spans="1:5" ht="15.75" customHeight="1">
      <c r="A29" s="13"/>
      <c r="B29" s="9">
        <f>'EP3 - Problem 1'!PROFIT</f>
        <v>0</v>
      </c>
    </row>
    <row r="30" spans="1:5" ht="15.75" customHeight="1">
      <c r="A30" s="14">
        <v>1200</v>
      </c>
      <c r="B30" s="15">
        <v>11250</v>
      </c>
    </row>
    <row r="31" spans="1:5" ht="15.75" customHeight="1">
      <c r="A31" s="14">
        <v>1250</v>
      </c>
      <c r="B31" s="15">
        <v>11750</v>
      </c>
    </row>
    <row r="32" spans="1:5" ht="15.75" customHeight="1">
      <c r="A32" s="14">
        <v>1300</v>
      </c>
      <c r="B32" s="15">
        <v>12250</v>
      </c>
    </row>
    <row r="33" spans="1:9" ht="15.75" customHeight="1">
      <c r="A33" s="14">
        <v>1350</v>
      </c>
      <c r="B33" s="15">
        <v>12750</v>
      </c>
    </row>
    <row r="34" spans="1:9" ht="15.75" customHeight="1">
      <c r="A34" s="14">
        <v>1400</v>
      </c>
      <c r="B34" s="15">
        <v>13250</v>
      </c>
    </row>
    <row r="35" spans="1:9" ht="15.75" customHeight="1">
      <c r="A35" s="14">
        <v>1450</v>
      </c>
      <c r="B35" s="15">
        <v>13750</v>
      </c>
    </row>
    <row r="36" spans="1:9" ht="15.75" customHeight="1">
      <c r="A36" s="16">
        <v>1500</v>
      </c>
      <c r="B36" s="17">
        <v>14250</v>
      </c>
    </row>
    <row r="37" spans="1:9" ht="15.75" customHeight="1">
      <c r="A37" s="14">
        <v>1550</v>
      </c>
      <c r="B37" s="15">
        <v>14150</v>
      </c>
    </row>
    <row r="38" spans="1:9" ht="15.75" customHeight="1">
      <c r="A38" s="14">
        <v>1600</v>
      </c>
      <c r="B38" s="15">
        <v>14050</v>
      </c>
    </row>
    <row r="39" spans="1:9" ht="15.75" customHeight="1">
      <c r="A39" s="14">
        <v>1650</v>
      </c>
      <c r="B39" s="15">
        <v>13950</v>
      </c>
    </row>
    <row r="40" spans="1:9" ht="15.75" customHeight="1">
      <c r="A40" s="14">
        <v>1700</v>
      </c>
      <c r="B40" s="15">
        <v>13850</v>
      </c>
    </row>
    <row r="41" spans="1:9" ht="15.75" customHeight="1">
      <c r="A41" s="14">
        <v>1750</v>
      </c>
      <c r="B41" s="15">
        <v>13750</v>
      </c>
    </row>
    <row r="42" spans="1:9" ht="15.75" customHeight="1"/>
    <row r="43" spans="1:9" ht="15.75" customHeight="1">
      <c r="A43" s="18" t="s">
        <v>22</v>
      </c>
      <c r="B43" s="19">
        <f>MAX(B30:B41)</f>
        <v>14250</v>
      </c>
    </row>
    <row r="44" spans="1:9" ht="15.75" customHeight="1"/>
    <row r="45" spans="1:9" ht="15.75" customHeight="1">
      <c r="A45" s="20" t="s">
        <v>23</v>
      </c>
      <c r="B45" s="84" t="s">
        <v>24</v>
      </c>
      <c r="C45" s="85"/>
      <c r="D45" s="86"/>
      <c r="E45" s="87" t="s">
        <v>25</v>
      </c>
      <c r="F45" s="88"/>
      <c r="G45" s="88"/>
      <c r="H45" s="88"/>
      <c r="I45" s="88"/>
    </row>
    <row r="46" spans="1:9" ht="15.75" customHeight="1">
      <c r="B46" s="84">
        <f t="array" ref="B46">INDEX(A30:A41,MATCH(B43,B30:B41,0))</f>
        <v>1500</v>
      </c>
      <c r="C46" s="85"/>
      <c r="D46" s="86"/>
      <c r="E46" s="89"/>
      <c r="F46" s="88"/>
      <c r="G46" s="88"/>
      <c r="H46" s="88"/>
      <c r="I46" s="88"/>
    </row>
    <row r="47" spans="1:9" ht="15.75" customHeight="1"/>
    <row r="48" spans="1:9" ht="15.75" customHeight="1">
      <c r="A48" s="21" t="s">
        <v>26</v>
      </c>
      <c r="B48" s="22">
        <v>75</v>
      </c>
    </row>
    <row r="49" spans="1:2" ht="15.75" customHeight="1">
      <c r="A49" s="90" t="s">
        <v>27</v>
      </c>
      <c r="B49" s="91"/>
    </row>
    <row r="50" spans="1:2" ht="15.75" customHeight="1"/>
    <row r="51" spans="1:2" ht="15.75" customHeight="1"/>
    <row r="52" spans="1:2" ht="15.75" customHeight="1"/>
    <row r="53" spans="1:2" ht="15.75" customHeight="1"/>
    <row r="54" spans="1:2" ht="15.75" customHeight="1"/>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6:B16"/>
    <mergeCell ref="A19:B19"/>
    <mergeCell ref="A1:B1"/>
    <mergeCell ref="A3:B3"/>
    <mergeCell ref="A9:B9"/>
    <mergeCell ref="A12:B12"/>
    <mergeCell ref="A15:B15"/>
    <mergeCell ref="B26:E26"/>
    <mergeCell ref="B45:D45"/>
    <mergeCell ref="E45:I46"/>
    <mergeCell ref="B46:D46"/>
    <mergeCell ref="A49:B49"/>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sqref="A1:B1"/>
    </sheetView>
  </sheetViews>
  <sheetFormatPr defaultColWidth="14.42578125" defaultRowHeight="15" customHeight="1"/>
  <cols>
    <col min="1" max="1" width="39.7109375" customWidth="1"/>
    <col min="2" max="2" width="15.85546875" customWidth="1"/>
    <col min="3" max="9" width="11.7109375" customWidth="1"/>
    <col min="10" max="26" width="8.7109375" customWidth="1"/>
  </cols>
  <sheetData>
    <row r="1" spans="1:2">
      <c r="A1" s="99" t="s">
        <v>28</v>
      </c>
      <c r="B1" s="88"/>
    </row>
    <row r="3" spans="1:2">
      <c r="A3" s="94" t="s">
        <v>1</v>
      </c>
      <c r="B3" s="83"/>
    </row>
    <row r="4" spans="1:2">
      <c r="A4" s="23" t="s">
        <v>29</v>
      </c>
      <c r="B4" s="24">
        <v>20000</v>
      </c>
    </row>
    <row r="5" spans="1:2">
      <c r="A5" s="25" t="s">
        <v>30</v>
      </c>
      <c r="B5" s="26">
        <v>0.25</v>
      </c>
    </row>
    <row r="6" spans="1:2">
      <c r="A6" s="27"/>
      <c r="B6" s="27"/>
    </row>
    <row r="7" spans="1:2">
      <c r="A7" s="94" t="s">
        <v>31</v>
      </c>
      <c r="B7" s="83"/>
    </row>
    <row r="8" spans="1:2">
      <c r="A8" s="23" t="s">
        <v>32</v>
      </c>
      <c r="B8" s="28">
        <v>100000</v>
      </c>
    </row>
    <row r="10" spans="1:2">
      <c r="A10" s="94" t="s">
        <v>33</v>
      </c>
      <c r="B10" s="83"/>
    </row>
    <row r="11" spans="1:2">
      <c r="A11" s="23" t="s">
        <v>34</v>
      </c>
      <c r="B11" s="24">
        <v>40</v>
      </c>
    </row>
    <row r="12" spans="1:2">
      <c r="A12" s="29" t="s">
        <v>35</v>
      </c>
      <c r="B12" s="26">
        <f>32+0.2</f>
        <v>32.200000000000003</v>
      </c>
    </row>
    <row r="14" spans="1:2">
      <c r="A14" s="94" t="s">
        <v>36</v>
      </c>
      <c r="B14" s="83"/>
    </row>
    <row r="15" spans="1:2">
      <c r="A15" s="1" t="s">
        <v>37</v>
      </c>
      <c r="B15" s="30">
        <v>5.7692307692307744E-2</v>
      </c>
    </row>
    <row r="16" spans="1:2">
      <c r="A16" s="3" t="s">
        <v>38</v>
      </c>
      <c r="B16" s="31">
        <f>B8*B15</f>
        <v>5769.2307692307741</v>
      </c>
    </row>
    <row r="18" spans="1:9">
      <c r="A18" s="94" t="s">
        <v>10</v>
      </c>
      <c r="B18" s="83"/>
    </row>
    <row r="19" spans="1:9">
      <c r="A19" s="32" t="s">
        <v>39</v>
      </c>
      <c r="B19" s="33">
        <f>Number_of_Responses*Average_Order</f>
        <v>230769.23076923096</v>
      </c>
    </row>
    <row r="20" spans="1:9">
      <c r="A20" s="34" t="s">
        <v>40</v>
      </c>
      <c r="B20" s="35">
        <f>Fixed_Cost_of_Printing</f>
        <v>20000</v>
      </c>
    </row>
    <row r="21" spans="1:9" ht="15.75" customHeight="1">
      <c r="A21" s="36" t="s">
        <v>41</v>
      </c>
      <c r="B21" s="35">
        <f>Variable_Cost__includes_printing___mailing*Number_Mailed</f>
        <v>25000</v>
      </c>
    </row>
    <row r="22" spans="1:9" ht="15.75" customHeight="1">
      <c r="A22" s="34" t="s">
        <v>42</v>
      </c>
      <c r="B22" s="35">
        <f>Variable_Cost_per_Order*Number_of_Responses</f>
        <v>185769.23076923096</v>
      </c>
    </row>
    <row r="23" spans="1:9" ht="15.75" customHeight="1">
      <c r="A23" s="37" t="s">
        <v>43</v>
      </c>
      <c r="B23" s="38">
        <f>SUM(B20:B22)</f>
        <v>230769.23076923096</v>
      </c>
    </row>
    <row r="24" spans="1:9" ht="15.75" customHeight="1"/>
    <row r="25" spans="1:9" ht="15.75" customHeight="1">
      <c r="A25" s="39" t="s">
        <v>44</v>
      </c>
      <c r="B25" s="19">
        <f>-Fixed_Cost_of_Printing-(Variable_Cost__includes_printing___mailing*Number_Mailed)-(Variable_Cost_per_Order*Number_of_Responses)+(Average_Order*Number_of_Responses)</f>
        <v>0</v>
      </c>
    </row>
    <row r="26" spans="1:9" ht="15.75" customHeight="1"/>
    <row r="27" spans="1:9" ht="15.75" customHeight="1">
      <c r="A27" s="105" t="s">
        <v>18</v>
      </c>
      <c r="B27" s="106"/>
      <c r="C27" s="100" t="s">
        <v>45</v>
      </c>
      <c r="D27" s="88"/>
      <c r="E27" s="88"/>
      <c r="F27" s="88"/>
      <c r="G27" s="88"/>
      <c r="H27" s="88"/>
      <c r="I27" s="88"/>
    </row>
    <row r="28" spans="1:9" ht="15.75" customHeight="1">
      <c r="A28" s="40" t="s">
        <v>37</v>
      </c>
      <c r="B28" s="41" t="s">
        <v>21</v>
      </c>
      <c r="C28" s="88"/>
      <c r="D28" s="88"/>
      <c r="E28" s="88"/>
      <c r="F28" s="88"/>
      <c r="G28" s="88"/>
      <c r="H28" s="88"/>
      <c r="I28" s="88"/>
    </row>
    <row r="29" spans="1:9" ht="15.75" customHeight="1">
      <c r="A29" s="1"/>
      <c r="B29" s="42">
        <f>Company_Profit</f>
        <v>0</v>
      </c>
    </row>
    <row r="30" spans="1:9" ht="15.75" customHeight="1">
      <c r="A30" s="43">
        <v>0</v>
      </c>
      <c r="B30" s="44">
        <v>-45000</v>
      </c>
    </row>
    <row r="31" spans="1:9" ht="15.75" customHeight="1">
      <c r="A31" s="43">
        <v>5.0000000000000001E-3</v>
      </c>
      <c r="B31" s="44">
        <v>-41100</v>
      </c>
    </row>
    <row r="32" spans="1:9" ht="15.75" customHeight="1">
      <c r="A32" s="43">
        <v>0.01</v>
      </c>
      <c r="B32" s="44">
        <v>-37200</v>
      </c>
    </row>
    <row r="33" spans="1:2" ht="15.75" customHeight="1">
      <c r="A33" s="43">
        <v>1.4999999999999999E-2</v>
      </c>
      <c r="B33" s="44">
        <v>-33300</v>
      </c>
    </row>
    <row r="34" spans="1:2" ht="15.75" customHeight="1">
      <c r="A34" s="43">
        <v>0.02</v>
      </c>
      <c r="B34" s="44">
        <v>-29400</v>
      </c>
    </row>
    <row r="35" spans="1:2" ht="15.75" customHeight="1">
      <c r="A35" s="43">
        <v>2.5000000000000001E-2</v>
      </c>
      <c r="B35" s="44">
        <v>-25500</v>
      </c>
    </row>
    <row r="36" spans="1:2" ht="15.75" customHeight="1">
      <c r="A36" s="43">
        <v>0.03</v>
      </c>
      <c r="B36" s="44">
        <v>-21600</v>
      </c>
    </row>
    <row r="37" spans="1:2" ht="15.75" customHeight="1">
      <c r="A37" s="43">
        <v>3.5000000000000003E-2</v>
      </c>
      <c r="B37" s="44">
        <v>-17700</v>
      </c>
    </row>
    <row r="38" spans="1:2" ht="15.75" customHeight="1">
      <c r="A38" s="43">
        <v>0.04</v>
      </c>
      <c r="B38" s="44">
        <v>-13800</v>
      </c>
    </row>
    <row r="39" spans="1:2" ht="15.75" customHeight="1">
      <c r="A39" s="43">
        <v>4.4999999999999998E-2</v>
      </c>
      <c r="B39" s="44">
        <v>-9900</v>
      </c>
    </row>
    <row r="40" spans="1:2" ht="15.75" customHeight="1">
      <c r="A40" s="43">
        <v>0.05</v>
      </c>
      <c r="B40" s="44">
        <v>-6000</v>
      </c>
    </row>
    <row r="41" spans="1:2" ht="15.75" customHeight="1">
      <c r="A41" s="43">
        <v>5.5E-2</v>
      </c>
      <c r="B41" s="44">
        <v>-2100.0000000000291</v>
      </c>
    </row>
    <row r="42" spans="1:2" ht="15.75" customHeight="1">
      <c r="A42" s="43">
        <v>0.06</v>
      </c>
      <c r="B42" s="44">
        <v>1799.9999999999709</v>
      </c>
    </row>
    <row r="43" spans="1:2" ht="15.75" customHeight="1">
      <c r="A43" s="43">
        <v>6.5000000000000002E-2</v>
      </c>
      <c r="B43" s="44">
        <v>5699.9999999999709</v>
      </c>
    </row>
    <row r="44" spans="1:2" ht="15.75" customHeight="1">
      <c r="A44" s="43">
        <v>7.0000000000000007E-2</v>
      </c>
      <c r="B44" s="44">
        <v>9600</v>
      </c>
    </row>
    <row r="45" spans="1:2" ht="15.75" customHeight="1">
      <c r="A45" s="43">
        <v>7.4999999999999997E-2</v>
      </c>
      <c r="B45" s="44">
        <v>13500</v>
      </c>
    </row>
    <row r="46" spans="1:2" ht="15.75" customHeight="1">
      <c r="A46" s="43">
        <v>0.08</v>
      </c>
      <c r="B46" s="44">
        <v>17400</v>
      </c>
    </row>
    <row r="47" spans="1:2" ht="15.75" customHeight="1">
      <c r="A47" s="43">
        <v>8.5000000000000006E-2</v>
      </c>
      <c r="B47" s="44">
        <v>21300</v>
      </c>
    </row>
    <row r="48" spans="1:2" ht="15.75" customHeight="1">
      <c r="A48" s="43">
        <v>0.09</v>
      </c>
      <c r="B48" s="44">
        <v>25200</v>
      </c>
    </row>
    <row r="49" spans="1:7" ht="15.75" customHeight="1">
      <c r="A49" s="43">
        <v>9.5000000000000001E-2</v>
      </c>
      <c r="B49" s="44">
        <v>29100</v>
      </c>
    </row>
    <row r="50" spans="1:7" ht="15.75" customHeight="1">
      <c r="A50" s="43">
        <v>0.1</v>
      </c>
      <c r="B50" s="44">
        <v>33000</v>
      </c>
    </row>
    <row r="51" spans="1:7" ht="15.75" customHeight="1"/>
    <row r="52" spans="1:7" ht="15.75" customHeight="1"/>
    <row r="53" spans="1:7" ht="15.75" customHeight="1">
      <c r="A53" s="107" t="s">
        <v>46</v>
      </c>
      <c r="B53" s="93"/>
    </row>
    <row r="54" spans="1:7" ht="15.75" customHeight="1">
      <c r="A54" s="45" t="s">
        <v>47</v>
      </c>
      <c r="B54" s="43">
        <v>5.7700000000000001E-2</v>
      </c>
    </row>
    <row r="55" spans="1:7" ht="15.75" customHeight="1"/>
    <row r="56" spans="1:7" ht="15.75" customHeight="1"/>
    <row r="57" spans="1:7" ht="15.75" customHeight="1">
      <c r="A57" s="108" t="s">
        <v>48</v>
      </c>
      <c r="B57" s="93"/>
    </row>
    <row r="58" spans="1:7" ht="15" customHeight="1">
      <c r="A58" s="109" t="s">
        <v>49</v>
      </c>
      <c r="B58" s="110"/>
    </row>
    <row r="59" spans="1:7" ht="15.75" customHeight="1">
      <c r="A59" s="111"/>
      <c r="B59" s="112"/>
    </row>
    <row r="60" spans="1:7" ht="15.75" customHeight="1">
      <c r="A60" s="113"/>
      <c r="B60" s="114"/>
    </row>
    <row r="61" spans="1:7" ht="15.75" customHeight="1">
      <c r="A61" s="46"/>
      <c r="B61" s="46"/>
    </row>
    <row r="62" spans="1:7" ht="15.75" customHeight="1"/>
    <row r="63" spans="1:7" ht="15.75" customHeight="1">
      <c r="A63" s="115" t="s">
        <v>50</v>
      </c>
      <c r="B63" s="116"/>
      <c r="C63" s="116"/>
      <c r="D63" s="116"/>
      <c r="E63" s="116"/>
      <c r="F63" s="116"/>
      <c r="G63" s="93"/>
    </row>
    <row r="64" spans="1:7" ht="15" customHeight="1">
      <c r="A64" s="47" t="s">
        <v>51</v>
      </c>
      <c r="B64" s="117" t="s">
        <v>52</v>
      </c>
      <c r="C64" s="102"/>
      <c r="D64" s="102"/>
      <c r="E64" s="102"/>
      <c r="F64" s="102"/>
      <c r="G64" s="103"/>
    </row>
    <row r="65" spans="1:7" ht="15.75" customHeight="1">
      <c r="A65" s="48" t="s">
        <v>53</v>
      </c>
      <c r="B65" s="118" t="s">
        <v>54</v>
      </c>
      <c r="C65" s="102"/>
      <c r="D65" s="102"/>
      <c r="E65" s="102"/>
      <c r="F65" s="102"/>
      <c r="G65" s="103"/>
    </row>
    <row r="66" spans="1:7" ht="15.75" customHeight="1">
      <c r="A66" s="49" t="s">
        <v>55</v>
      </c>
      <c r="B66" s="101" t="s">
        <v>56</v>
      </c>
      <c r="C66" s="102"/>
      <c r="D66" s="102"/>
      <c r="E66" s="102"/>
      <c r="F66" s="102"/>
      <c r="G66" s="103"/>
    </row>
    <row r="67" spans="1:7" ht="15.75" customHeight="1">
      <c r="A67" s="50"/>
    </row>
    <row r="68" spans="1:7" ht="15" customHeight="1">
      <c r="A68" s="104" t="s">
        <v>57</v>
      </c>
      <c r="B68" s="88"/>
      <c r="C68" s="88"/>
      <c r="D68" s="88"/>
      <c r="E68" s="88"/>
      <c r="F68" s="88"/>
      <c r="G68" s="88"/>
    </row>
    <row r="69" spans="1:7" ht="15.75" customHeight="1">
      <c r="A69" s="88"/>
      <c r="B69" s="88"/>
      <c r="C69" s="88"/>
      <c r="D69" s="88"/>
      <c r="E69" s="88"/>
      <c r="F69" s="88"/>
      <c r="G69" s="88"/>
    </row>
    <row r="70" spans="1:7" ht="15.75" customHeight="1">
      <c r="A70" s="88"/>
      <c r="B70" s="88"/>
      <c r="C70" s="88"/>
      <c r="D70" s="88"/>
      <c r="E70" s="88"/>
      <c r="F70" s="88"/>
      <c r="G70" s="88"/>
    </row>
    <row r="71" spans="1:7" ht="15.75" customHeight="1">
      <c r="A71" s="88"/>
      <c r="B71" s="88"/>
      <c r="C71" s="88"/>
      <c r="D71" s="88"/>
      <c r="E71" s="88"/>
      <c r="F71" s="88"/>
      <c r="G71" s="88"/>
    </row>
    <row r="72" spans="1:7" ht="15.75" customHeight="1"/>
    <row r="73" spans="1:7" ht="15.75" customHeight="1"/>
    <row r="74" spans="1:7" ht="15.75" customHeight="1"/>
    <row r="75" spans="1:7" ht="15.75" customHeight="1"/>
    <row r="76" spans="1:7" ht="15.75" customHeight="1"/>
    <row r="77" spans="1:7" ht="15.75" customHeight="1"/>
    <row r="78" spans="1:7" ht="15.75" customHeight="1"/>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8:B18"/>
    <mergeCell ref="C27:I28"/>
    <mergeCell ref="B66:G66"/>
    <mergeCell ref="A68:G71"/>
    <mergeCell ref="A27:B27"/>
    <mergeCell ref="A53:B53"/>
    <mergeCell ref="A57:B57"/>
    <mergeCell ref="A58:B60"/>
    <mergeCell ref="A63:G63"/>
    <mergeCell ref="B64:G64"/>
    <mergeCell ref="B65:G65"/>
    <mergeCell ref="A1:B1"/>
    <mergeCell ref="A3:B3"/>
    <mergeCell ref="A7:B7"/>
    <mergeCell ref="A10:B10"/>
    <mergeCell ref="A14:B14"/>
  </mergeCells>
  <conditionalFormatting sqref="B25">
    <cfRule type="cellIs" dxfId="5" priority="1" operator="lessThan">
      <formula>0</formula>
    </cfRule>
  </conditionalFormatting>
  <conditionalFormatting sqref="B25">
    <cfRule type="cellIs" dxfId="4" priority="2" operator="greaterThan">
      <formula>0</formula>
    </cfRule>
  </conditionalFormatting>
  <conditionalFormatting sqref="B29">
    <cfRule type="cellIs" dxfId="3" priority="3" operator="lessThan">
      <formula>0</formula>
    </cfRule>
  </conditionalFormatting>
  <conditionalFormatting sqref="B29">
    <cfRule type="cellIs" dxfId="2" priority="4" operator="greaterThan">
      <formula>0</formula>
    </cfRule>
  </conditionalFormatting>
  <conditionalFormatting sqref="B30:B50">
    <cfRule type="cellIs" dxfId="1" priority="5" operator="lessThan">
      <formula>0</formula>
    </cfRule>
  </conditionalFormatting>
  <conditionalFormatting sqref="B30:B50">
    <cfRule type="cellIs" dxfId="0" priority="6" operator="greaterThan">
      <formula>0</formula>
    </cfRule>
  </conditionalFormatting>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0"/>
  <sheetViews>
    <sheetView workbookViewId="0">
      <selection activeCell="D7" sqref="D7"/>
    </sheetView>
  </sheetViews>
  <sheetFormatPr defaultColWidth="14.42578125" defaultRowHeight="15" customHeight="1"/>
  <cols>
    <col min="1" max="1" width="38.28515625" customWidth="1"/>
    <col min="2" max="4" width="12.28515625" customWidth="1"/>
    <col min="5" max="6" width="13.7109375" customWidth="1"/>
    <col min="7" max="7" width="11.42578125" customWidth="1"/>
    <col min="8" max="8" width="14.42578125" customWidth="1"/>
    <col min="9" max="10" width="14.7109375" customWidth="1"/>
    <col min="11" max="11" width="11.42578125" customWidth="1"/>
    <col min="12" max="16" width="14.28515625" customWidth="1"/>
    <col min="17" max="26" width="8.7109375" customWidth="1"/>
  </cols>
  <sheetData>
    <row r="1" spans="1:16" ht="22.5">
      <c r="A1" s="120" t="s">
        <v>79</v>
      </c>
      <c r="B1" s="88"/>
    </row>
    <row r="2" spans="1:16">
      <c r="A2" s="27"/>
    </row>
    <row r="3" spans="1:16">
      <c r="A3" s="51" t="s">
        <v>7</v>
      </c>
      <c r="B3" s="29">
        <v>500</v>
      </c>
      <c r="C3" s="29">
        <v>1000</v>
      </c>
      <c r="D3" s="29">
        <v>1500</v>
      </c>
      <c r="E3" s="29">
        <v>2000</v>
      </c>
      <c r="F3" s="29">
        <v>2500</v>
      </c>
      <c r="G3" s="29">
        <v>3000</v>
      </c>
      <c r="H3" s="29">
        <v>3500</v>
      </c>
      <c r="I3" s="29">
        <v>4000</v>
      </c>
      <c r="J3" s="29">
        <v>4500</v>
      </c>
    </row>
    <row r="4" spans="1:16">
      <c r="A4" s="51" t="s">
        <v>58</v>
      </c>
      <c r="B4" s="29">
        <v>2.5000000000000001E-2</v>
      </c>
      <c r="C4" s="29">
        <v>0.05</v>
      </c>
      <c r="D4" s="29">
        <v>0.15</v>
      </c>
      <c r="E4" s="29">
        <v>0.25</v>
      </c>
      <c r="F4" s="29">
        <v>0.25</v>
      </c>
      <c r="G4" s="29">
        <v>0.15</v>
      </c>
      <c r="H4" s="29">
        <v>7.0000000000000007E-2</v>
      </c>
      <c r="I4" s="29">
        <v>0.04</v>
      </c>
      <c r="J4" s="29">
        <v>1.4999999999999999E-2</v>
      </c>
    </row>
    <row r="5" spans="1:16">
      <c r="A5" s="27"/>
    </row>
    <row r="6" spans="1:16">
      <c r="A6" s="94" t="s">
        <v>59</v>
      </c>
      <c r="B6" s="83"/>
      <c r="C6" s="27"/>
      <c r="D6" s="27"/>
      <c r="E6" s="27"/>
      <c r="F6" s="27"/>
      <c r="G6" s="27"/>
      <c r="H6" s="27"/>
      <c r="I6" s="27"/>
      <c r="J6" s="27"/>
    </row>
    <row r="7" spans="1:16">
      <c r="A7" s="27" t="s">
        <v>60</v>
      </c>
      <c r="B7" s="52">
        <v>30</v>
      </c>
      <c r="C7" s="27"/>
      <c r="D7" s="27"/>
    </row>
    <row r="8" spans="1:16">
      <c r="A8" s="53" t="s">
        <v>61</v>
      </c>
      <c r="B8" s="52">
        <v>10</v>
      </c>
    </row>
    <row r="9" spans="1:16">
      <c r="A9" s="27" t="s">
        <v>62</v>
      </c>
    </row>
    <row r="10" spans="1:16">
      <c r="A10" s="54" t="s">
        <v>63</v>
      </c>
      <c r="E10" s="121" t="s">
        <v>64</v>
      </c>
      <c r="F10" s="83"/>
      <c r="G10" s="27"/>
      <c r="H10" s="55" t="s">
        <v>20</v>
      </c>
      <c r="I10" s="56" t="s">
        <v>65</v>
      </c>
      <c r="K10" s="122" t="s">
        <v>66</v>
      </c>
      <c r="L10" s="123"/>
      <c r="M10" s="57">
        <f>MAX(I11:I19)</f>
        <v>12250</v>
      </c>
      <c r="O10" s="58"/>
      <c r="P10" s="58"/>
    </row>
    <row r="11" spans="1:16">
      <c r="E11" s="59" t="s">
        <v>67</v>
      </c>
      <c r="F11" s="59" t="s">
        <v>68</v>
      </c>
      <c r="H11" s="60">
        <v>500</v>
      </c>
      <c r="I11" s="61">
        <f t="shared" ref="I11:I19" si="0">SUMPRODUCT($B$4:$J$4,B29:J29)</f>
        <v>3000</v>
      </c>
      <c r="K11" s="124" t="s">
        <v>69</v>
      </c>
      <c r="L11" s="83"/>
      <c r="M11" s="62">
        <f t="array" ref="M11">INDEX(H11:H19,MATCH(M10,I11:I19,0))</f>
        <v>2000</v>
      </c>
    </row>
    <row r="12" spans="1:16">
      <c r="A12" s="94" t="s">
        <v>8</v>
      </c>
      <c r="B12" s="83"/>
      <c r="E12" s="63">
        <v>0</v>
      </c>
      <c r="F12" s="64">
        <v>24</v>
      </c>
      <c r="H12" s="60">
        <v>1000</v>
      </c>
      <c r="I12" s="61">
        <f t="shared" si="0"/>
        <v>6750</v>
      </c>
    </row>
    <row r="13" spans="1:16">
      <c r="A13" s="65" t="s">
        <v>70</v>
      </c>
      <c r="B13" s="66">
        <v>2500</v>
      </c>
      <c r="E13" s="63">
        <v>1000</v>
      </c>
      <c r="F13" s="64">
        <v>23</v>
      </c>
      <c r="H13" s="67">
        <v>1500</v>
      </c>
      <c r="I13" s="68">
        <f t="shared" si="0"/>
        <v>9500</v>
      </c>
    </row>
    <row r="14" spans="1:16">
      <c r="E14" s="63">
        <v>2000</v>
      </c>
      <c r="F14" s="64">
        <v>22.25</v>
      </c>
      <c r="H14" s="69">
        <v>2000</v>
      </c>
      <c r="I14" s="70">
        <f t="shared" si="0"/>
        <v>12250</v>
      </c>
    </row>
    <row r="15" spans="1:16">
      <c r="A15" s="94" t="s">
        <v>71</v>
      </c>
      <c r="B15" s="83"/>
      <c r="E15" s="63">
        <v>3000</v>
      </c>
      <c r="F15" s="64">
        <v>21.75</v>
      </c>
      <c r="H15" s="71">
        <v>2500</v>
      </c>
      <c r="I15" s="72">
        <f t="shared" si="0"/>
        <v>11375</v>
      </c>
    </row>
    <row r="16" spans="1:16">
      <c r="A16" s="65" t="s">
        <v>72</v>
      </c>
      <c r="B16" s="66">
        <v>2000</v>
      </c>
      <c r="E16" s="63">
        <v>4000</v>
      </c>
      <c r="F16" s="64">
        <v>21.3</v>
      </c>
      <c r="H16" s="60">
        <v>3000</v>
      </c>
      <c r="I16" s="61">
        <f t="shared" si="0"/>
        <v>9500</v>
      </c>
    </row>
    <row r="17" spans="1:10">
      <c r="H17" s="60">
        <v>3500</v>
      </c>
      <c r="I17" s="61">
        <f t="shared" si="0"/>
        <v>4875</v>
      </c>
    </row>
    <row r="18" spans="1:10">
      <c r="A18" s="94" t="s">
        <v>10</v>
      </c>
      <c r="B18" s="83"/>
      <c r="H18" s="60">
        <v>4000</v>
      </c>
      <c r="I18" s="61">
        <f t="shared" si="0"/>
        <v>1350.0000000000002</v>
      </c>
    </row>
    <row r="19" spans="1:10">
      <c r="A19" s="65" t="s">
        <v>73</v>
      </c>
      <c r="B19" s="65">
        <f>MIN(Book_Order_Quantity,Book_Demand)</f>
        <v>2000</v>
      </c>
      <c r="H19" s="60">
        <v>4500</v>
      </c>
      <c r="I19" s="61">
        <f t="shared" si="0"/>
        <v>-4150</v>
      </c>
    </row>
    <row r="20" spans="1:10">
      <c r="A20" s="53" t="s">
        <v>74</v>
      </c>
      <c r="B20" s="65">
        <f>IF(Book_Order_Quantity&gt;Book_Demand,Book_Order_Quantity-Book_Demand,0)</f>
        <v>500</v>
      </c>
    </row>
    <row r="21" spans="1:10" ht="15.75" customHeight="1">
      <c r="A21" s="73" t="s">
        <v>39</v>
      </c>
      <c r="B21" s="74">
        <f>(Hardcover_Sale_Price*Hardcover_Units_Sold)+(Paperback_Units_Sold*Paperback_Sale_Price)</f>
        <v>65000</v>
      </c>
      <c r="H21" s="58"/>
    </row>
    <row r="22" spans="1:10" ht="15.75" customHeight="1">
      <c r="A22" s="27" t="s">
        <v>75</v>
      </c>
      <c r="B22" s="75">
        <f>VLOOKUP(B13,E12:F16,2)</f>
        <v>22.25</v>
      </c>
      <c r="H22" s="58"/>
    </row>
    <row r="23" spans="1:10" ht="15.75" customHeight="1">
      <c r="A23" s="76" t="s">
        <v>76</v>
      </c>
      <c r="B23" s="77">
        <f>Unit_Cost_Per_Book*Book_Order_Quantity</f>
        <v>55625</v>
      </c>
      <c r="H23" s="58"/>
    </row>
    <row r="24" spans="1:10" ht="15.75" customHeight="1">
      <c r="A24" s="27"/>
    </row>
    <row r="25" spans="1:10" ht="15.75" customHeight="1">
      <c r="A25" s="78" t="s">
        <v>77</v>
      </c>
      <c r="B25" s="79">
        <f>'EP3 - Problem 3'!Total_Revenue-Total_Cost</f>
        <v>9375</v>
      </c>
    </row>
    <row r="26" spans="1:10" ht="15.75" customHeight="1"/>
    <row r="27" spans="1:10" ht="15.75" customHeight="1">
      <c r="A27" s="119" t="s">
        <v>78</v>
      </c>
      <c r="B27" s="88"/>
      <c r="C27" s="88"/>
      <c r="D27" s="88"/>
      <c r="E27" s="80"/>
    </row>
    <row r="28" spans="1:10" ht="15.75" customHeight="1">
      <c r="A28" s="79">
        <f>Profit__Loss</f>
        <v>9375</v>
      </c>
      <c r="B28" s="29">
        <v>500</v>
      </c>
      <c r="C28" s="29">
        <v>1000</v>
      </c>
      <c r="D28" s="29">
        <v>1500</v>
      </c>
      <c r="E28" s="29">
        <v>2000</v>
      </c>
      <c r="F28" s="29">
        <v>2500</v>
      </c>
      <c r="G28" s="29">
        <v>3000</v>
      </c>
      <c r="H28" s="29">
        <v>3500</v>
      </c>
      <c r="I28" s="29">
        <v>4000</v>
      </c>
      <c r="J28" s="29">
        <v>4500</v>
      </c>
    </row>
    <row r="29" spans="1:10" ht="15.75" customHeight="1">
      <c r="A29" s="29">
        <v>500</v>
      </c>
      <c r="B29" s="75">
        <v>3000</v>
      </c>
      <c r="C29" s="75">
        <v>3000</v>
      </c>
      <c r="D29" s="75">
        <v>3000</v>
      </c>
      <c r="E29" s="75">
        <v>3000</v>
      </c>
      <c r="F29" s="75">
        <v>3000</v>
      </c>
      <c r="G29" s="75">
        <v>3000</v>
      </c>
      <c r="H29" s="75">
        <v>3000</v>
      </c>
      <c r="I29" s="75">
        <v>3000</v>
      </c>
      <c r="J29" s="75">
        <v>3000</v>
      </c>
    </row>
    <row r="30" spans="1:10" ht="15.75" customHeight="1">
      <c r="A30" s="29">
        <v>1000</v>
      </c>
      <c r="B30" s="75">
        <v>-3000</v>
      </c>
      <c r="C30" s="75">
        <v>7000</v>
      </c>
      <c r="D30" s="75">
        <v>7000</v>
      </c>
      <c r="E30" s="75">
        <v>7000</v>
      </c>
      <c r="F30" s="75">
        <v>7000</v>
      </c>
      <c r="G30" s="75">
        <v>7000</v>
      </c>
      <c r="H30" s="75">
        <v>7000</v>
      </c>
      <c r="I30" s="75">
        <v>7000</v>
      </c>
      <c r="J30" s="75">
        <v>7000</v>
      </c>
    </row>
    <row r="31" spans="1:10" ht="15.75" customHeight="1">
      <c r="A31" s="29">
        <v>1500</v>
      </c>
      <c r="B31" s="75">
        <v>-9500</v>
      </c>
      <c r="C31" s="75">
        <v>500</v>
      </c>
      <c r="D31" s="75">
        <v>10500</v>
      </c>
      <c r="E31" s="75">
        <v>10500</v>
      </c>
      <c r="F31" s="75">
        <v>10500</v>
      </c>
      <c r="G31" s="75">
        <v>10500</v>
      </c>
      <c r="H31" s="75">
        <v>10500</v>
      </c>
      <c r="I31" s="75">
        <v>10500</v>
      </c>
      <c r="J31" s="75">
        <v>10500</v>
      </c>
    </row>
    <row r="32" spans="1:10" ht="15.75" customHeight="1">
      <c r="A32" s="29">
        <v>2000</v>
      </c>
      <c r="B32" s="75">
        <v>-14500</v>
      </c>
      <c r="C32" s="75">
        <v>-4500</v>
      </c>
      <c r="D32" s="75">
        <v>5500</v>
      </c>
      <c r="E32" s="75">
        <v>15500</v>
      </c>
      <c r="F32" s="75">
        <v>15500</v>
      </c>
      <c r="G32" s="75">
        <v>15500</v>
      </c>
      <c r="H32" s="75">
        <v>15500</v>
      </c>
      <c r="I32" s="75">
        <v>15500</v>
      </c>
      <c r="J32" s="75">
        <v>15500</v>
      </c>
    </row>
    <row r="33" spans="1:10" ht="15.75" customHeight="1">
      <c r="A33" s="29">
        <v>2500</v>
      </c>
      <c r="B33" s="75">
        <v>-20625</v>
      </c>
      <c r="C33" s="75">
        <v>-10625</v>
      </c>
      <c r="D33" s="75">
        <v>-625</v>
      </c>
      <c r="E33" s="75">
        <v>9375</v>
      </c>
      <c r="F33" s="75">
        <v>19375</v>
      </c>
      <c r="G33" s="75">
        <v>19375</v>
      </c>
      <c r="H33" s="75">
        <v>19375</v>
      </c>
      <c r="I33" s="75">
        <v>19375</v>
      </c>
      <c r="J33" s="75">
        <v>19375</v>
      </c>
    </row>
    <row r="34" spans="1:10" ht="15.75" customHeight="1">
      <c r="A34" s="29">
        <v>3000</v>
      </c>
      <c r="B34" s="75">
        <v>-25250</v>
      </c>
      <c r="C34" s="75">
        <v>-15250</v>
      </c>
      <c r="D34" s="75">
        <v>-5250</v>
      </c>
      <c r="E34" s="75">
        <v>4750</v>
      </c>
      <c r="F34" s="75">
        <v>14750</v>
      </c>
      <c r="G34" s="75">
        <v>24750</v>
      </c>
      <c r="H34" s="75">
        <v>24750</v>
      </c>
      <c r="I34" s="75">
        <v>24750</v>
      </c>
      <c r="J34" s="75">
        <v>24750</v>
      </c>
    </row>
    <row r="35" spans="1:10" ht="15.75" customHeight="1">
      <c r="A35" s="29">
        <v>3500</v>
      </c>
      <c r="B35" s="75">
        <v>-31125</v>
      </c>
      <c r="C35" s="75">
        <v>-21125</v>
      </c>
      <c r="D35" s="75">
        <v>-11125</v>
      </c>
      <c r="E35" s="75">
        <v>-1125</v>
      </c>
      <c r="F35" s="75">
        <v>8875</v>
      </c>
      <c r="G35" s="75">
        <v>18875</v>
      </c>
      <c r="H35" s="75">
        <v>28875</v>
      </c>
      <c r="I35" s="75">
        <v>28875</v>
      </c>
      <c r="J35" s="75">
        <v>28875</v>
      </c>
    </row>
    <row r="36" spans="1:10" ht="15.75" customHeight="1">
      <c r="A36" s="29">
        <v>4000</v>
      </c>
      <c r="B36" s="75">
        <v>-35200</v>
      </c>
      <c r="C36" s="75">
        <v>-25200</v>
      </c>
      <c r="D36" s="75">
        <v>-15200</v>
      </c>
      <c r="E36" s="75">
        <v>-5200</v>
      </c>
      <c r="F36" s="75">
        <v>4800</v>
      </c>
      <c r="G36" s="75">
        <v>14800</v>
      </c>
      <c r="H36" s="75">
        <v>24800</v>
      </c>
      <c r="I36" s="75">
        <v>34800</v>
      </c>
      <c r="J36" s="75">
        <v>34800</v>
      </c>
    </row>
    <row r="37" spans="1:10" ht="15.75" customHeight="1">
      <c r="A37" s="29">
        <v>4500</v>
      </c>
      <c r="B37" s="75">
        <v>-40850</v>
      </c>
      <c r="C37" s="75">
        <v>-30850</v>
      </c>
      <c r="D37" s="75">
        <v>-20850</v>
      </c>
      <c r="E37" s="75">
        <v>-10850</v>
      </c>
      <c r="F37" s="75">
        <v>-850</v>
      </c>
      <c r="G37" s="75">
        <v>9150</v>
      </c>
      <c r="H37" s="75">
        <v>19150</v>
      </c>
      <c r="I37" s="75">
        <v>29150</v>
      </c>
      <c r="J37" s="75">
        <v>39150</v>
      </c>
    </row>
    <row r="38" spans="1:10" ht="15.75" customHeight="1"/>
    <row r="39" spans="1:10" ht="15.75" customHeight="1"/>
    <row r="40" spans="1:10" ht="15.75" customHeight="1"/>
    <row r="41" spans="1:10" ht="15.75" customHeight="1"/>
    <row r="42" spans="1:10" ht="15.75" customHeight="1"/>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K10:L10"/>
    <mergeCell ref="K11:L11"/>
    <mergeCell ref="A12:B12"/>
    <mergeCell ref="A15:B15"/>
    <mergeCell ref="A18:B18"/>
    <mergeCell ref="A27:D27"/>
    <mergeCell ref="A1:B1"/>
    <mergeCell ref="A6:B6"/>
    <mergeCell ref="E10:F10"/>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35</vt:i4>
      </vt:variant>
    </vt:vector>
  </HeadingPairs>
  <TitlesOfParts>
    <vt:vector size="38" baseType="lpstr">
      <vt:lpstr>EP3 - Problem 1</vt:lpstr>
      <vt:lpstr>EP3 - Problem 2</vt:lpstr>
      <vt:lpstr>EP3 - Problem 3</vt:lpstr>
      <vt:lpstr>Average_Order</vt:lpstr>
      <vt:lpstr>Book_Demand</vt:lpstr>
      <vt:lpstr>Book_Order_Quantity</vt:lpstr>
      <vt:lpstr>Company_Profit</vt:lpstr>
      <vt:lpstr>'EP3 - Problem 1'!Demand</vt:lpstr>
      <vt:lpstr>'EP3 - Problem 1'!Discount_Price</vt:lpstr>
      <vt:lpstr>Discount_Price_Shirts</vt:lpstr>
      <vt:lpstr>Fixed_Cost</vt:lpstr>
      <vt:lpstr>Fixed_Cost_of_Printing</vt:lpstr>
      <vt:lpstr>'EP3 - Problem 1'!Fixed_Order_Cost</vt:lpstr>
      <vt:lpstr>Full_Price_Shirts</vt:lpstr>
      <vt:lpstr>Hardcover_Sale_Price</vt:lpstr>
      <vt:lpstr>Hardcover_Units_Sold</vt:lpstr>
      <vt:lpstr>Number_Mailed</vt:lpstr>
      <vt:lpstr>Number_of_Responses</vt:lpstr>
      <vt:lpstr>'EP3 - Problem 1'!Order</vt:lpstr>
      <vt:lpstr>Order_Quantity</vt:lpstr>
      <vt:lpstr>Paperback_Sale_Price</vt:lpstr>
      <vt:lpstr>Paperback_Units_Sold</vt:lpstr>
      <vt:lpstr>'EP3 - Problem 1'!PROFIT</vt:lpstr>
      <vt:lpstr>Profit__Loss</vt:lpstr>
      <vt:lpstr>Response_Rate</vt:lpstr>
      <vt:lpstr>'EP3 - Problem 1'!Selling_Price</vt:lpstr>
      <vt:lpstr>Total_Cost</vt:lpstr>
      <vt:lpstr>Total_Costs</vt:lpstr>
      <vt:lpstr>Total_Fixed_Cost_of_Printing</vt:lpstr>
      <vt:lpstr>'EP3 - Problem 3'!Total_Revenue</vt:lpstr>
      <vt:lpstr>Total_Revenue</vt:lpstr>
      <vt:lpstr>Total_Variable_Cost</vt:lpstr>
      <vt:lpstr>Total_Variable_Cost_of_Orders</vt:lpstr>
      <vt:lpstr>Total_Variable_Cost_of_Printing___Mailing</vt:lpstr>
      <vt:lpstr>Unit_Cost_Per_Book</vt:lpstr>
      <vt:lpstr>'EP3 - Problem 1'!Variable_Cost</vt:lpstr>
      <vt:lpstr>Variable_Cost__includes_printing___mailing</vt:lpstr>
      <vt:lpstr>Variable_Cost_per_Order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Trey Hurst</dc:creator>
  <cp:lastModifiedBy>Trey Hurst</cp:lastModifiedBy>
  <dcterms:created xsi:type="dcterms:W3CDTF">2020-10-28T22:40:34Z</dcterms:created>
  <dcterms:modified xsi:type="dcterms:W3CDTF">2022-07-27T20:12:31Z</dcterms:modified>
</cp:coreProperties>
</file>