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chenby/Documents/工作文件/恰为思/项目/3ZU/WEB POS方案/"/>
    </mc:Choice>
  </mc:AlternateContent>
  <bookViews>
    <workbookView xWindow="640" yWindow="1180" windowWidth="28160" windowHeight="16820" tabRatio="500" activeTab="1"/>
  </bookViews>
  <sheets>
    <sheet name="示例一" sheetId="1" r:id="rId1"/>
    <sheet name="示例二" sheetId="2" r:id="rId2"/>
    <sheet name="示例三" sheetId="3" r:id="rId3"/>
    <sheet name="示例四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4" l="1"/>
  <c r="T23" i="3"/>
  <c r="T22" i="3"/>
  <c r="T21" i="3"/>
  <c r="H14" i="3"/>
  <c r="AC8" i="2"/>
  <c r="AC9" i="2"/>
  <c r="AC7" i="2"/>
  <c r="AB9" i="2"/>
  <c r="AB8" i="2"/>
  <c r="AB7" i="2"/>
  <c r="F14" i="3"/>
  <c r="T20" i="2"/>
  <c r="T21" i="2"/>
  <c r="T19" i="2"/>
  <c r="H13" i="2"/>
  <c r="H12" i="1"/>
  <c r="F13" i="2"/>
  <c r="F12" i="1"/>
</calcChain>
</file>

<file path=xl/sharedStrings.xml><?xml version="1.0" encoding="utf-8"?>
<sst xmlns="http://schemas.openxmlformats.org/spreadsheetml/2006/main" count="746" uniqueCount="141">
  <si>
    <t>全棉提花女船袜</t>
    <phoneticPr fontId="2" type="noConversion"/>
  </si>
  <si>
    <t>宝蓝/22-24</t>
    <phoneticPr fontId="1" type="noConversion"/>
  </si>
  <si>
    <t>黑/XL</t>
    <phoneticPr fontId="1" type="noConversion"/>
  </si>
  <si>
    <t>超细纤维拉绒保暖裤</t>
    <phoneticPr fontId="1" type="noConversion"/>
  </si>
  <si>
    <t>漂白/24-26</t>
    <phoneticPr fontId="1" type="noConversion"/>
  </si>
  <si>
    <t>AC纱时尚男船袜</t>
    <phoneticPr fontId="1" type="noConversion"/>
  </si>
  <si>
    <t>属性</t>
    <rPh sb="0" eb="1">
      <t>shu xing</t>
    </rPh>
    <phoneticPr fontId="1" type="noConversion"/>
  </si>
  <si>
    <t>货号</t>
    <rPh sb="0" eb="1">
      <t>huo hao</t>
    </rPh>
    <phoneticPr fontId="1" type="noConversion"/>
  </si>
  <si>
    <t>品名</t>
    <rPh sb="0" eb="1">
      <t>pin ming</t>
    </rPh>
    <phoneticPr fontId="1" type="noConversion"/>
  </si>
  <si>
    <t>单价</t>
    <rPh sb="0" eb="1">
      <t>dan jia</t>
    </rPh>
    <phoneticPr fontId="1" type="noConversion"/>
  </si>
  <si>
    <t>数量</t>
    <rPh sb="0" eb="1">
      <t>shu liang</t>
    </rPh>
    <phoneticPr fontId="1" type="noConversion"/>
  </si>
  <si>
    <t>金额</t>
    <rPh sb="0" eb="1">
      <t>jin e</t>
    </rPh>
    <phoneticPr fontId="1" type="noConversion"/>
  </si>
  <si>
    <t>序号</t>
    <rPh sb="0" eb="1">
      <t>xu hao</t>
    </rPh>
    <phoneticPr fontId="1" type="noConversion"/>
  </si>
  <si>
    <t>序
号</t>
    <rPh sb="0" eb="1">
      <t>xu hao</t>
    </rPh>
    <phoneticPr fontId="1" type="noConversion"/>
  </si>
  <si>
    <t>SalesOrder</t>
    <phoneticPr fontId="1" type="noConversion"/>
  </si>
  <si>
    <t>ID</t>
    <phoneticPr fontId="1" type="noConversion"/>
  </si>
  <si>
    <t>Client</t>
    <phoneticPr fontId="1" type="noConversion"/>
  </si>
  <si>
    <t>TransClass</t>
    <phoneticPr fontId="1" type="noConversion"/>
  </si>
  <si>
    <t>Store</t>
    <phoneticPr fontId="1" type="noConversion"/>
  </si>
  <si>
    <t>Terminal</t>
    <phoneticPr fontId="1" type="noConversion"/>
  </si>
  <si>
    <t>SalesDate</t>
    <phoneticPr fontId="1" type="noConversion"/>
  </si>
  <si>
    <t>Code</t>
    <phoneticPr fontId="1" type="noConversion"/>
  </si>
  <si>
    <t>OriginOrder</t>
    <phoneticPr fontId="1" type="noConversion"/>
  </si>
  <si>
    <t>Member</t>
    <phoneticPr fontId="1" type="noConversion"/>
  </si>
  <si>
    <t>ShoppingGuide</t>
    <phoneticPr fontId="1" type="noConversion"/>
  </si>
  <si>
    <t>Quantity</t>
    <phoneticPr fontId="1" type="noConversion"/>
  </si>
  <si>
    <t>Amount</t>
    <phoneticPr fontId="1" type="noConversion"/>
  </si>
  <si>
    <t>Discount</t>
    <phoneticPr fontId="1" type="noConversion"/>
  </si>
  <si>
    <t>MinusChange</t>
    <phoneticPr fontId="1" type="noConversion"/>
  </si>
  <si>
    <t>Payable</t>
    <phoneticPr fontId="1" type="noConversion"/>
  </si>
  <si>
    <t>Paid</t>
    <phoneticPr fontId="1" type="noConversion"/>
  </si>
  <si>
    <t>Excess</t>
    <phoneticPr fontId="1" type="noConversion"/>
  </si>
  <si>
    <t>CancelPROM</t>
    <phoneticPr fontId="1" type="noConversion"/>
  </si>
  <si>
    <t>Status</t>
    <phoneticPr fontId="1" type="noConversion"/>
  </si>
  <si>
    <t>SalesOrderDetail</t>
    <phoneticPr fontId="1" type="noConversion"/>
  </si>
  <si>
    <t>ID</t>
    <phoneticPr fontId="1" type="noConversion"/>
  </si>
  <si>
    <t>Client</t>
    <phoneticPr fontId="1" type="noConversion"/>
  </si>
  <si>
    <t>SalesOrder</t>
    <phoneticPr fontId="1" type="noConversion"/>
  </si>
  <si>
    <t>TransClass</t>
    <phoneticPr fontId="1" type="noConversion"/>
  </si>
  <si>
    <t>SalesDate</t>
    <phoneticPr fontId="1" type="noConversion"/>
  </si>
  <si>
    <t>Code</t>
    <phoneticPr fontId="1" type="noConversion"/>
  </si>
  <si>
    <t>SerialNo</t>
    <phoneticPr fontId="1" type="noConversion"/>
  </si>
  <si>
    <t>ItemClass</t>
    <phoneticPr fontId="1" type="noConversion"/>
  </si>
  <si>
    <t>Item</t>
    <phoneticPr fontId="1" type="noConversion"/>
  </si>
  <si>
    <t>Quantity</t>
    <phoneticPr fontId="1" type="noConversion"/>
  </si>
  <si>
    <t>SalesUnit</t>
    <phoneticPr fontId="1" type="noConversion"/>
  </si>
  <si>
    <t>BasicQuantity</t>
    <phoneticPr fontId="1" type="noConversion"/>
  </si>
  <si>
    <t>BasicUnit</t>
    <phoneticPr fontId="1" type="noConversion"/>
  </si>
  <si>
    <t>Conversion</t>
    <phoneticPr fontId="1" type="noConversion"/>
  </si>
  <si>
    <t>Price</t>
    <phoneticPr fontId="1" type="noConversion"/>
  </si>
  <si>
    <t>Disccount</t>
    <phoneticPr fontId="1" type="noConversion"/>
  </si>
  <si>
    <t>Payable</t>
    <phoneticPr fontId="1" type="noConversion"/>
  </si>
  <si>
    <t>Promotion</t>
    <phoneticPr fontId="1" type="noConversion"/>
  </si>
  <si>
    <t>SalesOrderPay</t>
    <phoneticPr fontId="1" type="noConversion"/>
  </si>
  <si>
    <t>ID</t>
    <phoneticPr fontId="1" type="noConversion"/>
  </si>
  <si>
    <t>Client</t>
    <phoneticPr fontId="1" type="noConversion"/>
  </si>
  <si>
    <t>SalesOrder</t>
    <phoneticPr fontId="1" type="noConversion"/>
  </si>
  <si>
    <t>ItemClass</t>
    <phoneticPr fontId="1" type="noConversion"/>
  </si>
  <si>
    <t>Store</t>
    <phoneticPr fontId="1" type="noConversion"/>
  </si>
  <si>
    <t>Terminal</t>
    <phoneticPr fontId="1" type="noConversion"/>
  </si>
  <si>
    <t>SalesDate</t>
    <phoneticPr fontId="1" type="noConversion"/>
  </si>
  <si>
    <t>PayTime</t>
    <phoneticPr fontId="1" type="noConversion"/>
  </si>
  <si>
    <t>Payment</t>
    <phoneticPr fontId="1" type="noConversion"/>
  </si>
  <si>
    <t>Amount</t>
    <phoneticPr fontId="1" type="noConversion"/>
  </si>
  <si>
    <t>Change</t>
    <phoneticPr fontId="1" type="noConversion"/>
  </si>
  <si>
    <t>TransNo</t>
    <phoneticPr fontId="1" type="noConversion"/>
  </si>
  <si>
    <t>SalesOrderDiscount</t>
    <phoneticPr fontId="1" type="noConversion"/>
  </si>
  <si>
    <t>DISC</t>
    <phoneticPr fontId="1" type="noConversion"/>
  </si>
  <si>
    <t>MAT</t>
    <phoneticPr fontId="1" type="noConversion"/>
  </si>
  <si>
    <t>小计：</t>
    <rPh sb="0" eb="1">
      <t>xiao ji</t>
    </rPh>
    <phoneticPr fontId="1" type="noConversion"/>
  </si>
  <si>
    <t>SO</t>
    <phoneticPr fontId="1" type="noConversion"/>
  </si>
  <si>
    <t>[为空]</t>
  </si>
  <si>
    <t>[为空]</t>
    <rPh sb="1" eb="2">
      <t>wei kong</t>
    </rPh>
    <phoneticPr fontId="1" type="noConversion"/>
  </si>
  <si>
    <t>门店：A</t>
    <rPh sb="0" eb="1">
      <t>men dian</t>
    </rPh>
    <phoneticPr fontId="1" type="noConversion"/>
  </si>
  <si>
    <t>营业日期：2016-6-18</t>
    <rPh sb="0" eb="1">
      <t>ying ye ri q</t>
    </rPh>
    <phoneticPr fontId="1" type="noConversion"/>
  </si>
  <si>
    <t>A的ID</t>
    <rPh sb="1" eb="2">
      <t>de</t>
    </rPh>
    <phoneticPr fontId="1" type="noConversion"/>
  </si>
  <si>
    <t>Naier的ID</t>
    <rPh sb="5" eb="6">
      <t>de</t>
    </rPh>
    <phoneticPr fontId="1" type="noConversion"/>
  </si>
  <si>
    <t>ID1</t>
    <phoneticPr fontId="1" type="noConversion"/>
  </si>
  <si>
    <t>ID21</t>
    <phoneticPr fontId="1" type="noConversion"/>
  </si>
  <si>
    <t>ID22</t>
  </si>
  <si>
    <t>ID22</t>
    <phoneticPr fontId="1" type="noConversion"/>
  </si>
  <si>
    <t>ID23</t>
  </si>
  <si>
    <t>ID23</t>
    <phoneticPr fontId="1" type="noConversion"/>
  </si>
  <si>
    <t>SO</t>
    <phoneticPr fontId="1" type="noConversion"/>
  </si>
  <si>
    <t>Creator</t>
    <phoneticPr fontId="1" type="noConversion"/>
  </si>
  <si>
    <t>Created</t>
    <phoneticPr fontId="1" type="noConversion"/>
  </si>
  <si>
    <t>Finished</t>
    <phoneticPr fontId="1" type="noConversion"/>
  </si>
  <si>
    <t>收银员：C1</t>
    <rPh sb="0" eb="1">
      <t>shou yin yuan</t>
    </rPh>
    <phoneticPr fontId="1" type="noConversion"/>
  </si>
  <si>
    <t>C1的ID</t>
    <rPh sb="2" eb="3">
      <t>de</t>
    </rPh>
    <phoneticPr fontId="1" type="noConversion"/>
  </si>
  <si>
    <t>MAT</t>
    <phoneticPr fontId="1" type="noConversion"/>
  </si>
  <si>
    <t>33121-1</t>
    <phoneticPr fontId="1" type="noConversion"/>
  </si>
  <si>
    <t>33121-1的ID</t>
    <rPh sb="7" eb="8">
      <t>de</t>
    </rPh>
    <phoneticPr fontId="1" type="noConversion"/>
  </si>
  <si>
    <t>78412-2</t>
    <phoneticPr fontId="2" type="noConversion"/>
  </si>
  <si>
    <t>78412-2的ID</t>
    <rPh sb="7" eb="8">
      <t>de</t>
    </rPh>
    <phoneticPr fontId="1" type="noConversion"/>
  </si>
  <si>
    <t>24710-1</t>
    <phoneticPr fontId="1" type="noConversion"/>
  </si>
  <si>
    <t>24710-1的ID</t>
    <rPh sb="7" eb="8">
      <t>de</t>
    </rPh>
    <phoneticPr fontId="1" type="noConversion"/>
  </si>
  <si>
    <t>单位</t>
    <rPh sb="0" eb="1">
      <t>dan wei</t>
    </rPh>
    <phoneticPr fontId="1" type="noConversion"/>
  </si>
  <si>
    <t>PCS</t>
  </si>
  <si>
    <t>PCS</t>
    <phoneticPr fontId="1" type="noConversion"/>
  </si>
  <si>
    <t>PCS的ID</t>
    <rPh sb="3" eb="4">
      <t>de</t>
    </rPh>
    <phoneticPr fontId="1" type="noConversion"/>
  </si>
  <si>
    <t>ID31</t>
    <phoneticPr fontId="1" type="noConversion"/>
  </si>
  <si>
    <t>CASH</t>
    <phoneticPr fontId="1" type="noConversion"/>
  </si>
  <si>
    <t>无</t>
    <rPh sb="0" eb="1">
      <t>wu</t>
    </rPh>
    <phoneticPr fontId="1" type="noConversion"/>
  </si>
  <si>
    <t>整单折扣</t>
    <rPh sb="0" eb="1">
      <t>zheng dan zhe kou</t>
    </rPh>
    <phoneticPr fontId="1" type="noConversion"/>
  </si>
  <si>
    <t>ID24</t>
  </si>
  <si>
    <t>TRANSDISC</t>
    <phoneticPr fontId="1" type="noConversion"/>
  </si>
  <si>
    <t>ID41</t>
    <phoneticPr fontId="1" type="noConversion"/>
  </si>
  <si>
    <t>ID24</t>
    <phoneticPr fontId="1" type="noConversion"/>
  </si>
  <si>
    <t>ID21</t>
    <phoneticPr fontId="1" type="noConversion"/>
  </si>
  <si>
    <t>ID42</t>
    <phoneticPr fontId="1" type="noConversion"/>
  </si>
  <si>
    <t>ID43</t>
  </si>
  <si>
    <t>ID32</t>
    <phoneticPr fontId="1" type="noConversion"/>
  </si>
  <si>
    <t>BS_COUPON</t>
    <phoneticPr fontId="1" type="noConversion"/>
  </si>
  <si>
    <t>CASH</t>
    <phoneticPr fontId="1" type="noConversion"/>
  </si>
  <si>
    <t>第三方返回的内容</t>
    <rPh sb="0" eb="1">
      <t>di san fang</t>
    </rPh>
    <rPh sb="3" eb="4">
      <t>fan hui</t>
    </rPh>
    <rPh sb="5" eb="6">
      <t>de</t>
    </rPh>
    <rPh sb="6" eb="7">
      <t>nei rong</t>
    </rPh>
    <phoneticPr fontId="1" type="noConversion"/>
  </si>
  <si>
    <t>促销折扣</t>
    <rPh sb="0" eb="1">
      <t>cu xiao</t>
    </rPh>
    <rPh sb="2" eb="3">
      <t>zhe kou</t>
    </rPh>
    <phoneticPr fontId="1" type="noConversion"/>
  </si>
  <si>
    <t>PROMDISC</t>
    <phoneticPr fontId="1" type="noConversion"/>
  </si>
  <si>
    <t>P1的ID</t>
    <rPh sb="2" eb="3">
      <t>de</t>
    </rPh>
    <phoneticPr fontId="1" type="noConversion"/>
  </si>
  <si>
    <t>ALIPAY</t>
    <phoneticPr fontId="1" type="noConversion"/>
  </si>
  <si>
    <t>ID22</t>
    <phoneticPr fontId="1" type="noConversion"/>
  </si>
  <si>
    <t>参加促销活动P1：33121-1全棉提花女船袜 满10双打88折</t>
    <rPh sb="0" eb="1">
      <t>can jia</t>
    </rPh>
    <rPh sb="2" eb="3">
      <t>cu xiao</t>
    </rPh>
    <rPh sb="4" eb="5">
      <t>huo dong</t>
    </rPh>
    <rPh sb="16" eb="17">
      <t>quan mian</t>
    </rPh>
    <rPh sb="18" eb="19">
      <t>ti hua</t>
    </rPh>
    <rPh sb="20" eb="21">
      <t>nü chuan wa</t>
    </rPh>
    <rPh sb="24" eb="25">
      <t>man</t>
    </rPh>
    <rPh sb="27" eb="28">
      <t>shuang</t>
    </rPh>
    <rPh sb="28" eb="29">
      <t>da</t>
    </rPh>
    <rPh sb="31" eb="32">
      <t>zhe</t>
    </rPh>
    <phoneticPr fontId="1" type="noConversion"/>
  </si>
  <si>
    <t>促销折扣</t>
    <rPh sb="0" eb="1">
      <t>cu xiao zhe kou</t>
    </rPh>
    <phoneticPr fontId="1" type="noConversion"/>
  </si>
  <si>
    <t>参加促销活动P2：整单金额满200减10元</t>
    <rPh sb="0" eb="1">
      <t>can jia</t>
    </rPh>
    <rPh sb="2" eb="3">
      <t>cu xiao</t>
    </rPh>
    <rPh sb="4" eb="5">
      <t>huo dong</t>
    </rPh>
    <rPh sb="9" eb="10">
      <t>zheng dan jin e</t>
    </rPh>
    <rPh sb="13" eb="14">
      <t>man</t>
    </rPh>
    <rPh sb="17" eb="18">
      <t>jian</t>
    </rPh>
    <rPh sb="20" eb="21">
      <t>yuan</t>
    </rPh>
    <phoneticPr fontId="1" type="noConversion"/>
  </si>
  <si>
    <t>ID25</t>
    <phoneticPr fontId="1" type="noConversion"/>
  </si>
  <si>
    <t>P2的ID</t>
    <rPh sb="2" eb="3">
      <t>de</t>
    </rPh>
    <phoneticPr fontId="1" type="noConversion"/>
  </si>
  <si>
    <t>ID42</t>
    <phoneticPr fontId="1" type="noConversion"/>
  </si>
  <si>
    <t>ID21</t>
    <phoneticPr fontId="1" type="noConversion"/>
  </si>
  <si>
    <t>ID43</t>
    <phoneticPr fontId="1" type="noConversion"/>
  </si>
  <si>
    <t>ID44</t>
    <phoneticPr fontId="1" type="noConversion"/>
  </si>
  <si>
    <t>ID23</t>
    <phoneticPr fontId="1" type="noConversion"/>
  </si>
  <si>
    <t>42168-2</t>
  </si>
  <si>
    <t>全棉平纹中邦男童袜</t>
  </si>
  <si>
    <t>藏青-16-18</t>
  </si>
  <si>
    <t>参加促销活动P3：整单金额满200可以1元换购42168-2全棉平纹中邦男童袜</t>
    <rPh sb="0" eb="1">
      <t>can jia</t>
    </rPh>
    <rPh sb="2" eb="3">
      <t>cu xiao</t>
    </rPh>
    <rPh sb="4" eb="5">
      <t>huo dong</t>
    </rPh>
    <rPh sb="9" eb="10">
      <t>zheng dan</t>
    </rPh>
    <rPh sb="11" eb="12">
      <t>jin e</t>
    </rPh>
    <rPh sb="13" eb="14">
      <t>man</t>
    </rPh>
    <rPh sb="17" eb="18">
      <t>ke yi</t>
    </rPh>
    <rPh sb="20" eb="21">
      <t>yuan</t>
    </rPh>
    <rPh sb="21" eb="22">
      <t>huan gou</t>
    </rPh>
    <rPh sb="30" eb="31">
      <t>quan mian</t>
    </rPh>
    <rPh sb="32" eb="33">
      <t>ping wen</t>
    </rPh>
    <rPh sb="36" eb="37">
      <t>nan</t>
    </rPh>
    <rPh sb="37" eb="38">
      <t>tong wa</t>
    </rPh>
    <phoneticPr fontId="1" type="noConversion"/>
  </si>
  <si>
    <t>ID23</t>
    <phoneticPr fontId="1" type="noConversion"/>
  </si>
  <si>
    <t>MAT</t>
    <phoneticPr fontId="1" type="noConversion"/>
  </si>
  <si>
    <t>42168-2的ID</t>
    <rPh sb="7" eb="8">
      <t>de</t>
    </rPh>
    <phoneticPr fontId="1" type="noConversion"/>
  </si>
  <si>
    <t>P3的ID</t>
    <rPh sb="2" eb="3">
      <t>de</t>
    </rPh>
    <phoneticPr fontId="1" type="noConversion"/>
  </si>
  <si>
    <t>ID25</t>
    <phoneticPr fontId="1" type="noConversion"/>
  </si>
  <si>
    <t>PROMDISC</t>
    <phoneticPr fontId="1" type="noConversion"/>
  </si>
  <si>
    <t>ID24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</si>
</sst>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2" formatCode="yyyy/m/d\ hh:mm:ss"/>
  </numFmts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name val="宋体"/>
      <family val="3"/>
      <charset val="134"/>
    </font>
    <font>
      <sz val="12"/>
      <color theme="1"/>
      <name val="微软雅黑"/>
      <family val="3"/>
      <charset val="134"/>
    </font>
    <font>
      <sz val="12"/>
      <color indexed="64"/>
      <name val="微软雅黑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4" fontId="3" fillId="0" borderId="1" xfId="0" applyNumberFormat="1" applyFont="1" applyBorder="1" applyAlignment="1">
      <alignment vertical="center"/>
    </xf>
    <xf numFmtId="182" fontId="3" fillId="0" borderId="1" xfId="0" applyNumberFormat="1" applyFont="1" applyBorder="1" applyAlignment="1">
      <alignment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49" fontId="4" fillId="0" borderId="2" xfId="0" applyNumberFormat="1" applyFont="1" applyBorder="1" applyAlignment="1">
      <alignment vertical="center"/>
    </xf>
    <xf numFmtId="49" fontId="4" fillId="0" borderId="3" xfId="0" applyNumberFormat="1" applyFont="1" applyBorder="1" applyAlignment="1">
      <alignment vertical="center"/>
    </xf>
    <xf numFmtId="0" fontId="3" fillId="0" borderId="4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"/>
  <sheetViews>
    <sheetView zoomScale="160" zoomScaleNormal="160" zoomScalePageLayoutView="160" workbookViewId="0">
      <selection activeCell="D15" sqref="D15"/>
    </sheetView>
  </sheetViews>
  <sheetFormatPr baseColWidth="10" defaultRowHeight="18" x14ac:dyDescent="0.2"/>
  <cols>
    <col min="1" max="1" width="3.5" style="8" bestFit="1" customWidth="1"/>
    <col min="2" max="2" width="9.33203125" style="3" bestFit="1" customWidth="1"/>
    <col min="3" max="3" width="19.5" style="3" bestFit="1" customWidth="1"/>
    <col min="4" max="4" width="11.83203125" style="3" bestFit="1" customWidth="1"/>
    <col min="5" max="5" width="6.6640625" style="3" bestFit="1" customWidth="1"/>
    <col min="6" max="6" width="5.5" style="3" bestFit="1" customWidth="1"/>
    <col min="7" max="7" width="5.5" style="3" customWidth="1"/>
    <col min="8" max="8" width="7.83203125" style="3" bestFit="1" customWidth="1"/>
    <col min="9" max="9" width="4.1640625" style="3" bestFit="1" customWidth="1"/>
    <col min="10" max="10" width="6.6640625" style="3" customWidth="1"/>
    <col min="11" max="11" width="10.6640625" style="3" bestFit="1" customWidth="1"/>
    <col min="12" max="12" width="11.83203125" style="3" bestFit="1" customWidth="1"/>
    <col min="13" max="13" width="11.5" style="3" bestFit="1" customWidth="1"/>
    <col min="14" max="14" width="9.6640625" style="3" bestFit="1" customWidth="1"/>
    <col min="15" max="15" width="11.33203125" style="3" bestFit="1" customWidth="1"/>
    <col min="16" max="16" width="10.83203125" style="3" bestFit="1" customWidth="1"/>
    <col min="17" max="17" width="13" style="3" bestFit="1" customWidth="1"/>
    <col min="18" max="18" width="9.5" style="3" bestFit="1" customWidth="1"/>
    <col min="19" max="19" width="20" style="3" bestFit="1" customWidth="1"/>
    <col min="20" max="20" width="13.5" style="3" bestFit="1" customWidth="1"/>
    <col min="21" max="21" width="9.6640625" style="3" bestFit="1" customWidth="1"/>
    <col min="22" max="22" width="10.33203125" style="3" bestFit="1" customWidth="1"/>
    <col min="23" max="23" width="14.6640625" style="3" bestFit="1" customWidth="1"/>
    <col min="24" max="24" width="10.1640625" style="3" bestFit="1" customWidth="1"/>
    <col min="25" max="25" width="12.1640625" style="3" bestFit="1" customWidth="1"/>
    <col min="26" max="26" width="7.5" style="3" bestFit="1" customWidth="1"/>
    <col min="27" max="27" width="13.83203125" style="3" bestFit="1" customWidth="1"/>
    <col min="28" max="28" width="10.83203125" style="3" bestFit="1" customWidth="1"/>
    <col min="29" max="29" width="8.83203125" style="3" bestFit="1" customWidth="1"/>
    <col min="30" max="30" width="20.33203125" style="3" customWidth="1"/>
    <col min="31" max="31" width="20.1640625" style="3" customWidth="1"/>
    <col min="32" max="32" width="5.6640625" style="3" bestFit="1" customWidth="1"/>
    <col min="33" max="33" width="10" style="3" bestFit="1" customWidth="1"/>
    <col min="34" max="34" width="6" style="3" bestFit="1" customWidth="1"/>
    <col min="35" max="35" width="8.33203125" style="3" bestFit="1" customWidth="1"/>
    <col min="36" max="16384" width="10.83203125" style="3"/>
  </cols>
  <sheetData>
    <row r="1" spans="1:31" x14ac:dyDescent="0.2">
      <c r="J1" s="20" t="s">
        <v>14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</row>
    <row r="2" spans="1:31" x14ac:dyDescent="0.2">
      <c r="J2" s="17" t="s">
        <v>15</v>
      </c>
      <c r="K2" s="17" t="s">
        <v>16</v>
      </c>
      <c r="L2" s="17" t="s">
        <v>17</v>
      </c>
      <c r="M2" s="17" t="s">
        <v>18</v>
      </c>
      <c r="N2" s="17" t="s">
        <v>19</v>
      </c>
      <c r="O2" s="17" t="s">
        <v>20</v>
      </c>
      <c r="P2" s="17" t="s">
        <v>21</v>
      </c>
      <c r="Q2" s="17" t="s">
        <v>22</v>
      </c>
      <c r="R2" s="17" t="s">
        <v>23</v>
      </c>
      <c r="S2" s="17" t="s">
        <v>24</v>
      </c>
      <c r="T2" s="17" t="s">
        <v>25</v>
      </c>
      <c r="U2" s="17" t="s">
        <v>26</v>
      </c>
      <c r="V2" s="17" t="s">
        <v>27</v>
      </c>
      <c r="W2" s="17" t="s">
        <v>28</v>
      </c>
      <c r="X2" s="17" t="s">
        <v>29</v>
      </c>
      <c r="Y2" s="17" t="s">
        <v>30</v>
      </c>
      <c r="Z2" s="17" t="s">
        <v>31</v>
      </c>
      <c r="AA2" s="17" t="s">
        <v>32</v>
      </c>
      <c r="AB2" s="17" t="s">
        <v>33</v>
      </c>
      <c r="AC2" s="17" t="s">
        <v>84</v>
      </c>
      <c r="AD2" s="17" t="s">
        <v>85</v>
      </c>
      <c r="AE2" s="17" t="s">
        <v>86</v>
      </c>
    </row>
    <row r="3" spans="1:31" x14ac:dyDescent="0.2">
      <c r="B3" s="9" t="s">
        <v>73</v>
      </c>
      <c r="C3" s="9"/>
      <c r="J3" s="2" t="s">
        <v>77</v>
      </c>
      <c r="K3" s="2" t="s">
        <v>76</v>
      </c>
      <c r="L3" s="2" t="s">
        <v>70</v>
      </c>
      <c r="M3" s="2" t="s">
        <v>75</v>
      </c>
      <c r="N3" s="2" t="s">
        <v>72</v>
      </c>
      <c r="O3" s="13">
        <v>42539</v>
      </c>
      <c r="P3" s="2">
        <v>1</v>
      </c>
      <c r="Q3" s="2" t="s">
        <v>72</v>
      </c>
      <c r="R3" s="2" t="s">
        <v>72</v>
      </c>
      <c r="S3" s="2" t="s">
        <v>72</v>
      </c>
      <c r="T3" s="2">
        <v>16</v>
      </c>
      <c r="U3" s="6">
        <v>266</v>
      </c>
      <c r="V3" s="6">
        <v>0</v>
      </c>
      <c r="W3" s="6">
        <v>0</v>
      </c>
      <c r="X3" s="6">
        <v>266</v>
      </c>
      <c r="Y3" s="6">
        <v>266</v>
      </c>
      <c r="Z3" s="6">
        <v>0</v>
      </c>
      <c r="AA3" s="2">
        <v>0</v>
      </c>
      <c r="AB3" s="2">
        <v>1</v>
      </c>
      <c r="AC3" s="2" t="s">
        <v>88</v>
      </c>
      <c r="AD3" s="14">
        <v>42539.333356481482</v>
      </c>
      <c r="AE3" s="14">
        <v>42539.347222222219</v>
      </c>
    </row>
    <row r="4" spans="1:31" x14ac:dyDescent="0.2">
      <c r="B4" s="9" t="s">
        <v>74</v>
      </c>
      <c r="C4" s="9"/>
    </row>
    <row r="5" spans="1:31" x14ac:dyDescent="0.2">
      <c r="B5" s="9" t="s">
        <v>87</v>
      </c>
      <c r="C5" s="9"/>
      <c r="J5" s="15" t="s">
        <v>34</v>
      </c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8"/>
    </row>
    <row r="6" spans="1:31" x14ac:dyDescent="0.2">
      <c r="J6" s="17" t="s">
        <v>35</v>
      </c>
      <c r="K6" s="17" t="s">
        <v>36</v>
      </c>
      <c r="L6" s="17" t="s">
        <v>37</v>
      </c>
      <c r="M6" s="17" t="s">
        <v>38</v>
      </c>
      <c r="N6" s="17" t="s">
        <v>18</v>
      </c>
      <c r="O6" s="17" t="s">
        <v>19</v>
      </c>
      <c r="P6" s="17" t="s">
        <v>39</v>
      </c>
      <c r="Q6" s="17" t="s">
        <v>40</v>
      </c>
      <c r="R6" s="17" t="s">
        <v>41</v>
      </c>
      <c r="S6" s="17" t="s">
        <v>42</v>
      </c>
      <c r="T6" s="17" t="s">
        <v>43</v>
      </c>
      <c r="U6" s="17" t="s">
        <v>44</v>
      </c>
      <c r="V6" s="17" t="s">
        <v>45</v>
      </c>
      <c r="W6" s="17" t="s">
        <v>46</v>
      </c>
      <c r="X6" s="17" t="s">
        <v>47</v>
      </c>
      <c r="Y6" s="17" t="s">
        <v>48</v>
      </c>
      <c r="Z6" s="17" t="s">
        <v>49</v>
      </c>
      <c r="AA6" s="17" t="s">
        <v>26</v>
      </c>
      <c r="AB6" s="17" t="s">
        <v>50</v>
      </c>
      <c r="AC6" s="17" t="s">
        <v>51</v>
      </c>
      <c r="AD6" s="17" t="s">
        <v>52</v>
      </c>
    </row>
    <row r="7" spans="1:31" x14ac:dyDescent="0.2">
      <c r="J7" s="2" t="s">
        <v>78</v>
      </c>
      <c r="K7" s="2" t="s">
        <v>76</v>
      </c>
      <c r="L7" s="2" t="s">
        <v>77</v>
      </c>
      <c r="M7" s="2" t="s">
        <v>83</v>
      </c>
      <c r="N7" s="2" t="s">
        <v>75</v>
      </c>
      <c r="O7" s="2" t="s">
        <v>72</v>
      </c>
      <c r="P7" s="13">
        <v>42539</v>
      </c>
      <c r="Q7" s="2">
        <v>1</v>
      </c>
      <c r="R7" s="2">
        <v>1</v>
      </c>
      <c r="S7" s="2" t="s">
        <v>89</v>
      </c>
      <c r="T7" s="2" t="s">
        <v>91</v>
      </c>
      <c r="U7" s="2">
        <v>10</v>
      </c>
      <c r="V7" s="2" t="s">
        <v>99</v>
      </c>
      <c r="W7" s="2">
        <v>10</v>
      </c>
      <c r="X7" s="2" t="s">
        <v>99</v>
      </c>
      <c r="Y7" s="6">
        <v>1</v>
      </c>
      <c r="Z7" s="6">
        <v>7</v>
      </c>
      <c r="AA7" s="6">
        <v>70</v>
      </c>
      <c r="AB7" s="6">
        <v>0</v>
      </c>
      <c r="AC7" s="6">
        <v>70</v>
      </c>
      <c r="AD7" s="2" t="s">
        <v>72</v>
      </c>
    </row>
    <row r="8" spans="1:31" ht="36" x14ac:dyDescent="0.2">
      <c r="A8" s="1" t="s">
        <v>13</v>
      </c>
      <c r="B8" s="2" t="s">
        <v>7</v>
      </c>
      <c r="C8" s="2" t="s">
        <v>8</v>
      </c>
      <c r="D8" s="2" t="s">
        <v>6</v>
      </c>
      <c r="E8" s="2" t="s">
        <v>9</v>
      </c>
      <c r="F8" s="2" t="s">
        <v>10</v>
      </c>
      <c r="G8" s="2" t="s">
        <v>96</v>
      </c>
      <c r="H8" s="2" t="s">
        <v>11</v>
      </c>
      <c r="J8" s="2" t="s">
        <v>80</v>
      </c>
      <c r="K8" s="2" t="s">
        <v>76</v>
      </c>
      <c r="L8" s="2" t="s">
        <v>77</v>
      </c>
      <c r="M8" s="2" t="s">
        <v>83</v>
      </c>
      <c r="N8" s="2" t="s">
        <v>75</v>
      </c>
      <c r="O8" s="2" t="s">
        <v>72</v>
      </c>
      <c r="P8" s="13">
        <v>42539</v>
      </c>
      <c r="Q8" s="2">
        <v>1</v>
      </c>
      <c r="R8" s="2">
        <v>2</v>
      </c>
      <c r="S8" s="2" t="s">
        <v>89</v>
      </c>
      <c r="T8" s="2" t="s">
        <v>93</v>
      </c>
      <c r="U8" s="2">
        <v>2</v>
      </c>
      <c r="V8" s="2" t="s">
        <v>99</v>
      </c>
      <c r="W8" s="2">
        <v>2</v>
      </c>
      <c r="X8" s="2" t="s">
        <v>99</v>
      </c>
      <c r="Y8" s="6">
        <v>1</v>
      </c>
      <c r="Z8" s="6">
        <v>68</v>
      </c>
      <c r="AA8" s="6">
        <v>136</v>
      </c>
      <c r="AB8" s="6">
        <v>0</v>
      </c>
      <c r="AC8" s="6">
        <v>136</v>
      </c>
      <c r="AD8" s="2" t="s">
        <v>72</v>
      </c>
    </row>
    <row r="9" spans="1:31" x14ac:dyDescent="0.2">
      <c r="A9" s="4">
        <v>1</v>
      </c>
      <c r="B9" s="2" t="s">
        <v>90</v>
      </c>
      <c r="C9" s="5" t="s">
        <v>0</v>
      </c>
      <c r="D9" s="2" t="s">
        <v>1</v>
      </c>
      <c r="E9" s="6">
        <v>7</v>
      </c>
      <c r="F9" s="2">
        <v>10</v>
      </c>
      <c r="G9" s="2" t="s">
        <v>98</v>
      </c>
      <c r="H9" s="6">
        <v>70</v>
      </c>
      <c r="J9" s="2" t="s">
        <v>82</v>
      </c>
      <c r="K9" s="2" t="s">
        <v>76</v>
      </c>
      <c r="L9" s="2" t="s">
        <v>77</v>
      </c>
      <c r="M9" s="2" t="s">
        <v>83</v>
      </c>
      <c r="N9" s="2" t="s">
        <v>75</v>
      </c>
      <c r="O9" s="2" t="s">
        <v>72</v>
      </c>
      <c r="P9" s="13">
        <v>42539</v>
      </c>
      <c r="Q9" s="2">
        <v>1</v>
      </c>
      <c r="R9" s="2">
        <v>3</v>
      </c>
      <c r="S9" s="2" t="s">
        <v>89</v>
      </c>
      <c r="T9" s="2" t="s">
        <v>95</v>
      </c>
      <c r="U9" s="2">
        <v>4</v>
      </c>
      <c r="V9" s="2" t="s">
        <v>99</v>
      </c>
      <c r="W9" s="2">
        <v>4</v>
      </c>
      <c r="X9" s="2" t="s">
        <v>99</v>
      </c>
      <c r="Y9" s="6">
        <v>1</v>
      </c>
      <c r="Z9" s="6">
        <v>15</v>
      </c>
      <c r="AA9" s="6">
        <v>60</v>
      </c>
      <c r="AB9" s="6">
        <v>0</v>
      </c>
      <c r="AC9" s="6">
        <v>60</v>
      </c>
      <c r="AD9" s="2" t="s">
        <v>72</v>
      </c>
    </row>
    <row r="10" spans="1:31" x14ac:dyDescent="0.2">
      <c r="A10" s="4">
        <v>2</v>
      </c>
      <c r="B10" s="5" t="s">
        <v>92</v>
      </c>
      <c r="C10" s="5" t="s">
        <v>3</v>
      </c>
      <c r="D10" s="2" t="s">
        <v>2</v>
      </c>
      <c r="E10" s="7">
        <v>68</v>
      </c>
      <c r="F10" s="2">
        <v>2</v>
      </c>
      <c r="G10" s="2" t="s">
        <v>98</v>
      </c>
      <c r="H10" s="6">
        <v>136</v>
      </c>
    </row>
    <row r="11" spans="1:31" x14ac:dyDescent="0.2">
      <c r="A11" s="4">
        <v>3</v>
      </c>
      <c r="B11" s="5" t="s">
        <v>94</v>
      </c>
      <c r="C11" s="5" t="s">
        <v>5</v>
      </c>
      <c r="D11" s="2" t="s">
        <v>4</v>
      </c>
      <c r="E11" s="7">
        <v>15</v>
      </c>
      <c r="F11" s="2">
        <v>4</v>
      </c>
      <c r="G11" s="2" t="s">
        <v>98</v>
      </c>
      <c r="H11" s="6">
        <v>60</v>
      </c>
      <c r="J11" s="15" t="s">
        <v>53</v>
      </c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8"/>
    </row>
    <row r="12" spans="1:31" x14ac:dyDescent="0.2">
      <c r="A12" s="4"/>
      <c r="B12" s="10" t="s">
        <v>69</v>
      </c>
      <c r="C12" s="11"/>
      <c r="D12" s="12"/>
      <c r="E12" s="2"/>
      <c r="F12" s="2">
        <f>SUM(F9:F11)</f>
        <v>16</v>
      </c>
      <c r="G12" s="2"/>
      <c r="H12" s="6">
        <f>SUM(H9:H11)</f>
        <v>266</v>
      </c>
      <c r="J12" s="17" t="s">
        <v>54</v>
      </c>
      <c r="K12" s="17" t="s">
        <v>55</v>
      </c>
      <c r="L12" s="17" t="s">
        <v>56</v>
      </c>
      <c r="M12" s="17" t="s">
        <v>57</v>
      </c>
      <c r="N12" s="17" t="s">
        <v>58</v>
      </c>
      <c r="O12" s="17" t="s">
        <v>59</v>
      </c>
      <c r="P12" s="17" t="s">
        <v>60</v>
      </c>
      <c r="Q12" s="17" t="s">
        <v>21</v>
      </c>
      <c r="R12" s="17" t="s">
        <v>41</v>
      </c>
      <c r="S12" s="17" t="s">
        <v>61</v>
      </c>
      <c r="T12" s="17" t="s">
        <v>62</v>
      </c>
      <c r="U12" s="17" t="s">
        <v>63</v>
      </c>
      <c r="V12" s="17" t="s">
        <v>64</v>
      </c>
      <c r="W12" s="17" t="s">
        <v>31</v>
      </c>
      <c r="X12" s="17" t="s">
        <v>65</v>
      </c>
    </row>
    <row r="13" spans="1:31" x14ac:dyDescent="0.2">
      <c r="J13" s="2" t="s">
        <v>100</v>
      </c>
      <c r="K13" s="2" t="s">
        <v>76</v>
      </c>
      <c r="L13" s="2" t="s">
        <v>77</v>
      </c>
      <c r="M13" s="2" t="s">
        <v>83</v>
      </c>
      <c r="N13" s="2" t="s">
        <v>75</v>
      </c>
      <c r="O13" s="2" t="s">
        <v>72</v>
      </c>
      <c r="P13" s="13">
        <v>42539</v>
      </c>
      <c r="Q13" s="2">
        <v>1</v>
      </c>
      <c r="R13" s="2">
        <v>1</v>
      </c>
      <c r="S13" s="14">
        <v>42539.345868055556</v>
      </c>
      <c r="T13" s="2" t="s">
        <v>101</v>
      </c>
      <c r="U13" s="6">
        <v>300</v>
      </c>
      <c r="V13" s="6">
        <v>34</v>
      </c>
      <c r="W13" s="6">
        <v>0</v>
      </c>
      <c r="X13" s="2" t="s">
        <v>72</v>
      </c>
    </row>
    <row r="15" spans="1:31" x14ac:dyDescent="0.2">
      <c r="J15" s="19" t="s">
        <v>66</v>
      </c>
      <c r="K15" s="19"/>
      <c r="L15" s="19"/>
      <c r="M15" s="19"/>
      <c r="N15" s="19"/>
      <c r="O15" s="19"/>
    </row>
    <row r="16" spans="1:31" x14ac:dyDescent="0.2">
      <c r="J16" s="17" t="s">
        <v>35</v>
      </c>
      <c r="K16" s="17" t="s">
        <v>16</v>
      </c>
      <c r="L16" s="17" t="s">
        <v>37</v>
      </c>
      <c r="M16" s="17" t="s">
        <v>67</v>
      </c>
      <c r="N16" s="17" t="s">
        <v>68</v>
      </c>
      <c r="O16" s="17" t="s">
        <v>63</v>
      </c>
    </row>
    <row r="17" spans="10:15" x14ac:dyDescent="0.2">
      <c r="J17" s="2" t="s">
        <v>102</v>
      </c>
      <c r="K17" s="2"/>
      <c r="L17" s="2"/>
      <c r="M17" s="2"/>
      <c r="N17" s="2"/>
      <c r="O17" s="2"/>
    </row>
    <row r="18" spans="10:15" x14ac:dyDescent="0.2">
      <c r="J18" s="2"/>
      <c r="K18" s="2"/>
      <c r="L18" s="2"/>
      <c r="M18" s="2"/>
      <c r="N18" s="2"/>
      <c r="O18" s="2"/>
    </row>
    <row r="19" spans="10:15" x14ac:dyDescent="0.2">
      <c r="J19" s="2"/>
      <c r="K19" s="2"/>
      <c r="L19" s="2"/>
      <c r="M19" s="2"/>
      <c r="N19" s="2"/>
      <c r="O19" s="2"/>
    </row>
  </sheetData>
  <mergeCells count="8">
    <mergeCell ref="J5:AD5"/>
    <mergeCell ref="J11:X11"/>
    <mergeCell ref="J15:O15"/>
    <mergeCell ref="B12:D12"/>
    <mergeCell ref="B3:C3"/>
    <mergeCell ref="B4:C4"/>
    <mergeCell ref="B5:C5"/>
    <mergeCell ref="J1:AE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tabSelected="1" zoomScale="160" zoomScaleNormal="160" zoomScalePageLayoutView="160" workbookViewId="0">
      <selection activeCell="D15" sqref="D15"/>
    </sheetView>
  </sheetViews>
  <sheetFormatPr baseColWidth="10" defaultRowHeight="18" x14ac:dyDescent="0.2"/>
  <cols>
    <col min="1" max="1" width="5.5" style="8" bestFit="1" customWidth="1"/>
    <col min="2" max="2" width="9.33203125" style="3" bestFit="1" customWidth="1"/>
    <col min="3" max="3" width="19.5" style="3" bestFit="1" customWidth="1"/>
    <col min="4" max="4" width="11.83203125" style="3" bestFit="1" customWidth="1"/>
    <col min="5" max="5" width="6.6640625" style="3" bestFit="1" customWidth="1"/>
    <col min="6" max="6" width="5.5" style="3" bestFit="1" customWidth="1"/>
    <col min="7" max="7" width="5.5" style="3" customWidth="1"/>
    <col min="8" max="8" width="7.83203125" style="3" bestFit="1" customWidth="1"/>
    <col min="9" max="9" width="4.1640625" style="3" bestFit="1" customWidth="1"/>
    <col min="10" max="10" width="6.6640625" style="3" customWidth="1"/>
    <col min="11" max="11" width="10.6640625" style="3" bestFit="1" customWidth="1"/>
    <col min="12" max="12" width="11.83203125" style="3" bestFit="1" customWidth="1"/>
    <col min="13" max="13" width="11.5" style="3" bestFit="1" customWidth="1"/>
    <col min="14" max="14" width="9.6640625" style="3" bestFit="1" customWidth="1"/>
    <col min="15" max="15" width="11.33203125" style="3" bestFit="1" customWidth="1"/>
    <col min="16" max="16" width="10.83203125" style="3" bestFit="1" customWidth="1"/>
    <col min="17" max="17" width="13" style="3" bestFit="1" customWidth="1"/>
    <col min="18" max="18" width="9.5" style="3" bestFit="1" customWidth="1"/>
    <col min="19" max="19" width="20" style="3" bestFit="1" customWidth="1"/>
    <col min="20" max="20" width="13.5" style="3" bestFit="1" customWidth="1"/>
    <col min="21" max="21" width="9.6640625" style="3" bestFit="1" customWidth="1"/>
    <col min="22" max="22" width="10.33203125" style="3" bestFit="1" customWidth="1"/>
    <col min="23" max="23" width="14.6640625" style="3" bestFit="1" customWidth="1"/>
    <col min="24" max="24" width="17.5" style="3" bestFit="1" customWidth="1"/>
    <col min="25" max="25" width="12.1640625" style="3" bestFit="1" customWidth="1"/>
    <col min="26" max="26" width="7.5" style="3" bestFit="1" customWidth="1"/>
    <col min="27" max="27" width="13.83203125" style="3" bestFit="1" customWidth="1"/>
    <col min="28" max="28" width="10.83203125" style="3" bestFit="1" customWidth="1"/>
    <col min="29" max="29" width="8.83203125" style="3" bestFit="1" customWidth="1"/>
    <col min="30" max="30" width="20.33203125" style="3" customWidth="1"/>
    <col min="31" max="31" width="20.1640625" style="3" customWidth="1"/>
    <col min="32" max="32" width="5.6640625" style="3" bestFit="1" customWidth="1"/>
    <col min="33" max="33" width="10" style="3" bestFit="1" customWidth="1"/>
    <col min="34" max="34" width="6" style="3" bestFit="1" customWidth="1"/>
    <col min="35" max="35" width="8.33203125" style="3" bestFit="1" customWidth="1"/>
    <col min="36" max="16384" width="10.83203125" style="3"/>
  </cols>
  <sheetData>
    <row r="1" spans="1:31" x14ac:dyDescent="0.2">
      <c r="J1" s="20" t="s">
        <v>14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</row>
    <row r="2" spans="1:31" x14ac:dyDescent="0.2">
      <c r="J2" s="17" t="s">
        <v>15</v>
      </c>
      <c r="K2" s="17" t="s">
        <v>16</v>
      </c>
      <c r="L2" s="17" t="s">
        <v>17</v>
      </c>
      <c r="M2" s="17" t="s">
        <v>18</v>
      </c>
      <c r="N2" s="17" t="s">
        <v>19</v>
      </c>
      <c r="O2" s="17" t="s">
        <v>20</v>
      </c>
      <c r="P2" s="17" t="s">
        <v>21</v>
      </c>
      <c r="Q2" s="17" t="s">
        <v>22</v>
      </c>
      <c r="R2" s="17" t="s">
        <v>23</v>
      </c>
      <c r="S2" s="17" t="s">
        <v>24</v>
      </c>
      <c r="T2" s="17" t="s">
        <v>25</v>
      </c>
      <c r="U2" s="17" t="s">
        <v>26</v>
      </c>
      <c r="V2" s="17" t="s">
        <v>27</v>
      </c>
      <c r="W2" s="17" t="s">
        <v>28</v>
      </c>
      <c r="X2" s="17" t="s">
        <v>29</v>
      </c>
      <c r="Y2" s="17" t="s">
        <v>30</v>
      </c>
      <c r="Z2" s="17" t="s">
        <v>31</v>
      </c>
      <c r="AA2" s="17" t="s">
        <v>32</v>
      </c>
      <c r="AB2" s="17" t="s">
        <v>33</v>
      </c>
      <c r="AC2" s="17" t="s">
        <v>84</v>
      </c>
      <c r="AD2" s="17" t="s">
        <v>85</v>
      </c>
      <c r="AE2" s="17" t="s">
        <v>86</v>
      </c>
    </row>
    <row r="3" spans="1:31" x14ac:dyDescent="0.2">
      <c r="B3" s="9" t="s">
        <v>73</v>
      </c>
      <c r="C3" s="9"/>
      <c r="J3" s="2" t="s">
        <v>77</v>
      </c>
      <c r="K3" s="2" t="s">
        <v>76</v>
      </c>
      <c r="L3" s="2" t="s">
        <v>70</v>
      </c>
      <c r="M3" s="2" t="s">
        <v>75</v>
      </c>
      <c r="N3" s="2" t="s">
        <v>72</v>
      </c>
      <c r="O3" s="13">
        <v>42539</v>
      </c>
      <c r="P3" s="2">
        <v>1</v>
      </c>
      <c r="Q3" s="2" t="s">
        <v>72</v>
      </c>
      <c r="R3" s="2" t="s">
        <v>72</v>
      </c>
      <c r="S3" s="2" t="s">
        <v>72</v>
      </c>
      <c r="T3" s="2">
        <v>16</v>
      </c>
      <c r="U3" s="6">
        <v>266</v>
      </c>
      <c r="V3" s="6">
        <v>-6</v>
      </c>
      <c r="W3" s="6">
        <v>0</v>
      </c>
      <c r="X3" s="6">
        <v>260</v>
      </c>
      <c r="Y3" s="6">
        <v>260</v>
      </c>
      <c r="Z3" s="6">
        <v>0</v>
      </c>
      <c r="AA3" s="2">
        <v>0</v>
      </c>
      <c r="AB3" s="2">
        <v>1</v>
      </c>
      <c r="AC3" s="2" t="s">
        <v>88</v>
      </c>
      <c r="AD3" s="14">
        <v>42539.333356481482</v>
      </c>
      <c r="AE3" s="14">
        <v>42539.347222222219</v>
      </c>
    </row>
    <row r="4" spans="1:31" x14ac:dyDescent="0.2">
      <c r="B4" s="9" t="s">
        <v>74</v>
      </c>
      <c r="C4" s="9"/>
    </row>
    <row r="5" spans="1:31" x14ac:dyDescent="0.2">
      <c r="B5" s="9" t="s">
        <v>87</v>
      </c>
      <c r="C5" s="9"/>
      <c r="J5" s="15" t="s">
        <v>34</v>
      </c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8"/>
    </row>
    <row r="6" spans="1:31" x14ac:dyDescent="0.2">
      <c r="J6" s="17" t="s">
        <v>35</v>
      </c>
      <c r="K6" s="17" t="s">
        <v>36</v>
      </c>
      <c r="L6" s="17" t="s">
        <v>37</v>
      </c>
      <c r="M6" s="17" t="s">
        <v>38</v>
      </c>
      <c r="N6" s="17" t="s">
        <v>18</v>
      </c>
      <c r="O6" s="17" t="s">
        <v>19</v>
      </c>
      <c r="P6" s="17" t="s">
        <v>39</v>
      </c>
      <c r="Q6" s="17" t="s">
        <v>40</v>
      </c>
      <c r="R6" s="17" t="s">
        <v>41</v>
      </c>
      <c r="S6" s="17" t="s">
        <v>42</v>
      </c>
      <c r="T6" s="17" t="s">
        <v>43</v>
      </c>
      <c r="U6" s="17" t="s">
        <v>44</v>
      </c>
      <c r="V6" s="17" t="s">
        <v>45</v>
      </c>
      <c r="W6" s="17" t="s">
        <v>46</v>
      </c>
      <c r="X6" s="17" t="s">
        <v>47</v>
      </c>
      <c r="Y6" s="17" t="s">
        <v>48</v>
      </c>
      <c r="Z6" s="17" t="s">
        <v>49</v>
      </c>
      <c r="AA6" s="17" t="s">
        <v>26</v>
      </c>
      <c r="AB6" s="17" t="s">
        <v>50</v>
      </c>
      <c r="AC6" s="17" t="s">
        <v>51</v>
      </c>
      <c r="AD6" s="17" t="s">
        <v>52</v>
      </c>
    </row>
    <row r="7" spans="1:31" x14ac:dyDescent="0.2">
      <c r="J7" s="2" t="s">
        <v>78</v>
      </c>
      <c r="K7" s="2" t="s">
        <v>76</v>
      </c>
      <c r="L7" s="2" t="s">
        <v>77</v>
      </c>
      <c r="M7" s="2" t="s">
        <v>83</v>
      </c>
      <c r="N7" s="2" t="s">
        <v>75</v>
      </c>
      <c r="O7" s="2" t="s">
        <v>72</v>
      </c>
      <c r="P7" s="13">
        <v>42539</v>
      </c>
      <c r="Q7" s="2">
        <v>1</v>
      </c>
      <c r="R7" s="2">
        <v>1</v>
      </c>
      <c r="S7" s="2" t="s">
        <v>89</v>
      </c>
      <c r="T7" s="2" t="s">
        <v>91</v>
      </c>
      <c r="U7" s="2">
        <v>10</v>
      </c>
      <c r="V7" s="2" t="s">
        <v>99</v>
      </c>
      <c r="W7" s="2">
        <v>10</v>
      </c>
      <c r="X7" s="2" t="s">
        <v>99</v>
      </c>
      <c r="Y7" s="6">
        <v>1</v>
      </c>
      <c r="Z7" s="6">
        <v>7</v>
      </c>
      <c r="AA7" s="6">
        <v>70</v>
      </c>
      <c r="AB7" s="2">
        <f>ROUND(-6*(70/266),2)</f>
        <v>-1.58</v>
      </c>
      <c r="AC7" s="6">
        <f>AA7+AB7</f>
        <v>68.42</v>
      </c>
      <c r="AD7" s="2" t="s">
        <v>72</v>
      </c>
    </row>
    <row r="8" spans="1:31" x14ac:dyDescent="0.2">
      <c r="A8" s="1" t="s">
        <v>12</v>
      </c>
      <c r="B8" s="2" t="s">
        <v>7</v>
      </c>
      <c r="C8" s="2" t="s">
        <v>8</v>
      </c>
      <c r="D8" s="2" t="s">
        <v>6</v>
      </c>
      <c r="E8" s="2" t="s">
        <v>9</v>
      </c>
      <c r="F8" s="2" t="s">
        <v>10</v>
      </c>
      <c r="G8" s="2" t="s">
        <v>96</v>
      </c>
      <c r="H8" s="2" t="s">
        <v>11</v>
      </c>
      <c r="J8" s="2" t="s">
        <v>80</v>
      </c>
      <c r="K8" s="2" t="s">
        <v>76</v>
      </c>
      <c r="L8" s="2" t="s">
        <v>77</v>
      </c>
      <c r="M8" s="2" t="s">
        <v>83</v>
      </c>
      <c r="N8" s="2" t="s">
        <v>75</v>
      </c>
      <c r="O8" s="2" t="s">
        <v>72</v>
      </c>
      <c r="P8" s="13">
        <v>42539</v>
      </c>
      <c r="Q8" s="2">
        <v>1</v>
      </c>
      <c r="R8" s="2">
        <v>2</v>
      </c>
      <c r="S8" s="2" t="s">
        <v>89</v>
      </c>
      <c r="T8" s="2" t="s">
        <v>93</v>
      </c>
      <c r="U8" s="2">
        <v>2</v>
      </c>
      <c r="V8" s="2" t="s">
        <v>99</v>
      </c>
      <c r="W8" s="2">
        <v>2</v>
      </c>
      <c r="X8" s="2" t="s">
        <v>99</v>
      </c>
      <c r="Y8" s="6">
        <v>1</v>
      </c>
      <c r="Z8" s="6">
        <v>68</v>
      </c>
      <c r="AA8" s="6">
        <v>136</v>
      </c>
      <c r="AB8" s="2">
        <f>ROUND(-6*(136/266),2)</f>
        <v>-3.07</v>
      </c>
      <c r="AC8" s="6">
        <f t="shared" ref="AC8:AC9" si="0">AA8+AB8</f>
        <v>132.93</v>
      </c>
      <c r="AD8" s="2" t="s">
        <v>72</v>
      </c>
    </row>
    <row r="9" spans="1:31" x14ac:dyDescent="0.2">
      <c r="A9" s="4">
        <v>1</v>
      </c>
      <c r="B9" s="2" t="s">
        <v>90</v>
      </c>
      <c r="C9" s="5" t="s">
        <v>0</v>
      </c>
      <c r="D9" s="2" t="s">
        <v>1</v>
      </c>
      <c r="E9" s="6">
        <v>7</v>
      </c>
      <c r="F9" s="2">
        <v>10</v>
      </c>
      <c r="G9" s="2" t="s">
        <v>98</v>
      </c>
      <c r="H9" s="6">
        <v>70</v>
      </c>
      <c r="J9" s="2" t="s">
        <v>81</v>
      </c>
      <c r="K9" s="2" t="s">
        <v>76</v>
      </c>
      <c r="L9" s="2" t="s">
        <v>77</v>
      </c>
      <c r="M9" s="2" t="s">
        <v>83</v>
      </c>
      <c r="N9" s="2" t="s">
        <v>75</v>
      </c>
      <c r="O9" s="2" t="s">
        <v>72</v>
      </c>
      <c r="P9" s="13">
        <v>42539</v>
      </c>
      <c r="Q9" s="2">
        <v>1</v>
      </c>
      <c r="R9" s="2">
        <v>3</v>
      </c>
      <c r="S9" s="2" t="s">
        <v>89</v>
      </c>
      <c r="T9" s="2" t="s">
        <v>95</v>
      </c>
      <c r="U9" s="2">
        <v>4</v>
      </c>
      <c r="V9" s="2" t="s">
        <v>99</v>
      </c>
      <c r="W9" s="2">
        <v>4</v>
      </c>
      <c r="X9" s="2" t="s">
        <v>99</v>
      </c>
      <c r="Y9" s="6">
        <v>1</v>
      </c>
      <c r="Z9" s="6">
        <v>15</v>
      </c>
      <c r="AA9" s="6">
        <v>60</v>
      </c>
      <c r="AB9" s="2">
        <f>ROUND(-6*(60/266),2)</f>
        <v>-1.35</v>
      </c>
      <c r="AC9" s="6">
        <f t="shared" si="0"/>
        <v>58.65</v>
      </c>
      <c r="AD9" s="2" t="s">
        <v>72</v>
      </c>
    </row>
    <row r="10" spans="1:31" x14ac:dyDescent="0.2">
      <c r="A10" s="4">
        <v>2</v>
      </c>
      <c r="B10" s="5" t="s">
        <v>92</v>
      </c>
      <c r="C10" s="5" t="s">
        <v>3</v>
      </c>
      <c r="D10" s="2" t="s">
        <v>2</v>
      </c>
      <c r="E10" s="7">
        <v>68</v>
      </c>
      <c r="F10" s="2">
        <v>2</v>
      </c>
      <c r="G10" s="2" t="s">
        <v>98</v>
      </c>
      <c r="H10" s="6">
        <v>136</v>
      </c>
      <c r="J10" s="2" t="s">
        <v>104</v>
      </c>
      <c r="K10" s="2" t="s">
        <v>76</v>
      </c>
      <c r="L10" s="2" t="s">
        <v>77</v>
      </c>
      <c r="M10" s="2" t="s">
        <v>83</v>
      </c>
      <c r="N10" s="2" t="s">
        <v>75</v>
      </c>
      <c r="O10" s="2" t="s">
        <v>72</v>
      </c>
      <c r="P10" s="13">
        <v>42539</v>
      </c>
      <c r="Q10" s="2">
        <v>1</v>
      </c>
      <c r="R10" s="2">
        <v>4</v>
      </c>
      <c r="S10" s="2" t="s">
        <v>105</v>
      </c>
      <c r="T10" s="2" t="s">
        <v>72</v>
      </c>
      <c r="U10" s="2" t="s">
        <v>72</v>
      </c>
      <c r="V10" s="2" t="s">
        <v>72</v>
      </c>
      <c r="W10" s="2" t="s">
        <v>72</v>
      </c>
      <c r="X10" s="2" t="s">
        <v>72</v>
      </c>
      <c r="Y10" s="2" t="s">
        <v>72</v>
      </c>
      <c r="Z10" s="2" t="s">
        <v>72</v>
      </c>
      <c r="AA10" s="6">
        <v>-6</v>
      </c>
      <c r="AB10" s="6">
        <v>0</v>
      </c>
      <c r="AC10" s="6">
        <v>0</v>
      </c>
      <c r="AD10" s="2" t="s">
        <v>72</v>
      </c>
    </row>
    <row r="11" spans="1:31" x14ac:dyDescent="0.2">
      <c r="A11" s="4">
        <v>3</v>
      </c>
      <c r="B11" s="5" t="s">
        <v>94</v>
      </c>
      <c r="C11" s="5" t="s">
        <v>5</v>
      </c>
      <c r="D11" s="2" t="s">
        <v>4</v>
      </c>
      <c r="E11" s="7">
        <v>15</v>
      </c>
      <c r="F11" s="2">
        <v>4</v>
      </c>
      <c r="G11" s="2" t="s">
        <v>98</v>
      </c>
      <c r="H11" s="6">
        <v>60</v>
      </c>
    </row>
    <row r="12" spans="1:31" x14ac:dyDescent="0.2">
      <c r="A12" s="4"/>
      <c r="B12" s="5"/>
      <c r="C12" s="5" t="s">
        <v>103</v>
      </c>
      <c r="D12" s="2"/>
      <c r="E12" s="7"/>
      <c r="F12" s="2"/>
      <c r="G12" s="2"/>
      <c r="H12" s="6">
        <v>-6</v>
      </c>
      <c r="J12" s="15" t="s">
        <v>53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8"/>
    </row>
    <row r="13" spans="1:31" x14ac:dyDescent="0.2">
      <c r="A13" s="4"/>
      <c r="B13" s="10" t="s">
        <v>69</v>
      </c>
      <c r="C13" s="11"/>
      <c r="D13" s="12"/>
      <c r="E13" s="2"/>
      <c r="F13" s="2">
        <f>SUM(F9:F11)</f>
        <v>16</v>
      </c>
      <c r="G13" s="2"/>
      <c r="H13" s="6">
        <f>SUM(H9:H12)</f>
        <v>260</v>
      </c>
      <c r="J13" s="17" t="s">
        <v>54</v>
      </c>
      <c r="K13" s="17" t="s">
        <v>55</v>
      </c>
      <c r="L13" s="17" t="s">
        <v>56</v>
      </c>
      <c r="M13" s="17" t="s">
        <v>57</v>
      </c>
      <c r="N13" s="17" t="s">
        <v>58</v>
      </c>
      <c r="O13" s="17" t="s">
        <v>59</v>
      </c>
      <c r="P13" s="17" t="s">
        <v>60</v>
      </c>
      <c r="Q13" s="17" t="s">
        <v>21</v>
      </c>
      <c r="R13" s="17" t="s">
        <v>41</v>
      </c>
      <c r="S13" s="17" t="s">
        <v>61</v>
      </c>
      <c r="T13" s="17" t="s">
        <v>62</v>
      </c>
      <c r="U13" s="17" t="s">
        <v>63</v>
      </c>
      <c r="V13" s="17" t="s">
        <v>64</v>
      </c>
      <c r="W13" s="17" t="s">
        <v>31</v>
      </c>
      <c r="X13" s="17" t="s">
        <v>65</v>
      </c>
    </row>
    <row r="14" spans="1:31" x14ac:dyDescent="0.2">
      <c r="J14" s="2" t="s">
        <v>100</v>
      </c>
      <c r="K14" s="2" t="s">
        <v>76</v>
      </c>
      <c r="L14" s="2" t="s">
        <v>77</v>
      </c>
      <c r="M14" s="2" t="s">
        <v>83</v>
      </c>
      <c r="N14" s="2" t="s">
        <v>75</v>
      </c>
      <c r="O14" s="2" t="s">
        <v>72</v>
      </c>
      <c r="P14" s="13">
        <v>42539</v>
      </c>
      <c r="Q14" s="2">
        <v>1</v>
      </c>
      <c r="R14" s="2">
        <v>1</v>
      </c>
      <c r="S14" s="14">
        <v>42539.345868055556</v>
      </c>
      <c r="T14" s="2" t="s">
        <v>112</v>
      </c>
      <c r="U14" s="6">
        <v>200</v>
      </c>
      <c r="V14" s="6">
        <v>0</v>
      </c>
      <c r="W14" s="6">
        <v>0</v>
      </c>
      <c r="X14" s="2" t="s">
        <v>114</v>
      </c>
    </row>
    <row r="15" spans="1:31" x14ac:dyDescent="0.2">
      <c r="J15" s="2" t="s">
        <v>111</v>
      </c>
      <c r="K15" s="2" t="s">
        <v>76</v>
      </c>
      <c r="L15" s="2" t="s">
        <v>77</v>
      </c>
      <c r="M15" s="2" t="s">
        <v>83</v>
      </c>
      <c r="N15" s="2" t="s">
        <v>75</v>
      </c>
      <c r="O15" s="2" t="s">
        <v>72</v>
      </c>
      <c r="P15" s="13">
        <v>42539</v>
      </c>
      <c r="Q15" s="2">
        <v>1</v>
      </c>
      <c r="R15" s="2">
        <v>2</v>
      </c>
      <c r="S15" s="14">
        <v>42539.346759259257</v>
      </c>
      <c r="T15" s="2" t="s">
        <v>113</v>
      </c>
      <c r="U15" s="6">
        <v>60</v>
      </c>
      <c r="V15" s="6">
        <v>0</v>
      </c>
      <c r="W15" s="6">
        <v>0</v>
      </c>
      <c r="X15" s="2" t="s">
        <v>72</v>
      </c>
    </row>
    <row r="17" spans="10:20" x14ac:dyDescent="0.2">
      <c r="J17" s="19" t="s">
        <v>66</v>
      </c>
      <c r="K17" s="19"/>
      <c r="L17" s="19"/>
      <c r="M17" s="19"/>
      <c r="N17" s="19"/>
      <c r="O17" s="19"/>
    </row>
    <row r="18" spans="10:20" x14ac:dyDescent="0.2">
      <c r="J18" s="17" t="s">
        <v>35</v>
      </c>
      <c r="K18" s="17" t="s">
        <v>16</v>
      </c>
      <c r="L18" s="17" t="s">
        <v>37</v>
      </c>
      <c r="M18" s="17" t="s">
        <v>57</v>
      </c>
      <c r="N18" s="17" t="s">
        <v>58</v>
      </c>
      <c r="O18" s="17" t="s">
        <v>59</v>
      </c>
      <c r="P18" s="17" t="s">
        <v>60</v>
      </c>
      <c r="Q18" s="17" t="s">
        <v>21</v>
      </c>
      <c r="R18" s="17" t="s">
        <v>67</v>
      </c>
      <c r="S18" s="17" t="s">
        <v>68</v>
      </c>
      <c r="T18" s="17" t="s">
        <v>63</v>
      </c>
    </row>
    <row r="19" spans="10:20" x14ac:dyDescent="0.2">
      <c r="J19" s="2" t="s">
        <v>106</v>
      </c>
      <c r="K19" s="2" t="s">
        <v>76</v>
      </c>
      <c r="L19" s="2" t="s">
        <v>77</v>
      </c>
      <c r="M19" s="2" t="s">
        <v>83</v>
      </c>
      <c r="N19" s="2" t="s">
        <v>75</v>
      </c>
      <c r="O19" s="2" t="s">
        <v>72</v>
      </c>
      <c r="P19" s="13">
        <v>42539</v>
      </c>
      <c r="Q19" s="2">
        <v>1</v>
      </c>
      <c r="R19" s="2" t="s">
        <v>107</v>
      </c>
      <c r="S19" s="2" t="s">
        <v>108</v>
      </c>
      <c r="T19" s="2">
        <f>ROUND(-6*(70/266),2)</f>
        <v>-1.58</v>
      </c>
    </row>
    <row r="20" spans="10:20" x14ac:dyDescent="0.2">
      <c r="J20" s="2" t="s">
        <v>109</v>
      </c>
      <c r="K20" s="2" t="s">
        <v>76</v>
      </c>
      <c r="L20" s="2" t="s">
        <v>77</v>
      </c>
      <c r="M20" s="2" t="s">
        <v>83</v>
      </c>
      <c r="N20" s="2" t="s">
        <v>75</v>
      </c>
      <c r="O20" s="2" t="s">
        <v>72</v>
      </c>
      <c r="P20" s="13">
        <v>42539</v>
      </c>
      <c r="Q20" s="2">
        <v>1</v>
      </c>
      <c r="R20" s="2" t="s">
        <v>107</v>
      </c>
      <c r="S20" s="2" t="s">
        <v>79</v>
      </c>
      <c r="T20" s="2">
        <f>ROUND(-6*(136/266),2)</f>
        <v>-3.07</v>
      </c>
    </row>
    <row r="21" spans="10:20" x14ac:dyDescent="0.2">
      <c r="J21" s="2" t="s">
        <v>110</v>
      </c>
      <c r="K21" s="2" t="s">
        <v>76</v>
      </c>
      <c r="L21" s="2" t="s">
        <v>77</v>
      </c>
      <c r="M21" s="2" t="s">
        <v>83</v>
      </c>
      <c r="N21" s="2" t="s">
        <v>75</v>
      </c>
      <c r="O21" s="2" t="s">
        <v>72</v>
      </c>
      <c r="P21" s="13">
        <v>42539</v>
      </c>
      <c r="Q21" s="2">
        <v>1</v>
      </c>
      <c r="R21" s="2" t="s">
        <v>107</v>
      </c>
      <c r="S21" s="2" t="s">
        <v>81</v>
      </c>
      <c r="T21" s="2">
        <f>ROUND(-6*(60/266),2)</f>
        <v>-1.35</v>
      </c>
    </row>
  </sheetData>
  <mergeCells count="8">
    <mergeCell ref="B13:D13"/>
    <mergeCell ref="J17:O17"/>
    <mergeCell ref="J1:AE1"/>
    <mergeCell ref="B3:C3"/>
    <mergeCell ref="B4:C4"/>
    <mergeCell ref="B5:C5"/>
    <mergeCell ref="J5:AD5"/>
    <mergeCell ref="J12:X1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"/>
  <sheetViews>
    <sheetView topLeftCell="S1" zoomScale="160" zoomScaleNormal="160" zoomScalePageLayoutView="160" workbookViewId="0">
      <selection activeCell="AC10" sqref="AC10"/>
    </sheetView>
  </sheetViews>
  <sheetFormatPr baseColWidth="10" defaultRowHeight="18" x14ac:dyDescent="0.2"/>
  <cols>
    <col min="1" max="1" width="5.5" style="8" bestFit="1" customWidth="1"/>
    <col min="2" max="2" width="9.33203125" style="3" bestFit="1" customWidth="1"/>
    <col min="3" max="3" width="19.5" style="3" bestFit="1" customWidth="1"/>
    <col min="4" max="4" width="11.83203125" style="3" bestFit="1" customWidth="1"/>
    <col min="5" max="5" width="6.6640625" style="3" bestFit="1" customWidth="1"/>
    <col min="6" max="6" width="5.5" style="3" bestFit="1" customWidth="1"/>
    <col min="7" max="7" width="5.5" style="3" customWidth="1"/>
    <col min="8" max="8" width="7.83203125" style="3" bestFit="1" customWidth="1"/>
    <col min="9" max="9" width="4.1640625" style="3" bestFit="1" customWidth="1"/>
    <col min="10" max="10" width="6.6640625" style="3" customWidth="1"/>
    <col min="11" max="11" width="10.6640625" style="3" bestFit="1" customWidth="1"/>
    <col min="12" max="12" width="11.83203125" style="3" bestFit="1" customWidth="1"/>
    <col min="13" max="13" width="11.5" style="3" bestFit="1" customWidth="1"/>
    <col min="14" max="14" width="9.6640625" style="3" bestFit="1" customWidth="1"/>
    <col min="15" max="15" width="11.33203125" style="3" bestFit="1" customWidth="1"/>
    <col min="16" max="16" width="10.83203125" style="3" bestFit="1" customWidth="1"/>
    <col min="17" max="17" width="13" style="3" bestFit="1" customWidth="1"/>
    <col min="18" max="18" width="9.5" style="3" bestFit="1" customWidth="1"/>
    <col min="19" max="19" width="20" style="3" bestFit="1" customWidth="1"/>
    <col min="20" max="20" width="13.5" style="3" bestFit="1" customWidth="1"/>
    <col min="21" max="21" width="9.6640625" style="3" bestFit="1" customWidth="1"/>
    <col min="22" max="22" width="10.33203125" style="3" bestFit="1" customWidth="1"/>
    <col min="23" max="23" width="14.6640625" style="3" bestFit="1" customWidth="1"/>
    <col min="24" max="24" width="17.5" style="3" bestFit="1" customWidth="1"/>
    <col min="25" max="25" width="12.1640625" style="3" bestFit="1" customWidth="1"/>
    <col min="26" max="26" width="7.5" style="3" bestFit="1" customWidth="1"/>
    <col min="27" max="27" width="13.83203125" style="3" bestFit="1" customWidth="1"/>
    <col min="28" max="28" width="10.83203125" style="3" bestFit="1" customWidth="1"/>
    <col min="29" max="29" width="8.83203125" style="3" bestFit="1" customWidth="1"/>
    <col min="30" max="30" width="20.33203125" style="3" customWidth="1"/>
    <col min="31" max="31" width="20.1640625" style="3" customWidth="1"/>
    <col min="32" max="32" width="5.6640625" style="3" bestFit="1" customWidth="1"/>
    <col min="33" max="33" width="10" style="3" bestFit="1" customWidth="1"/>
    <col min="34" max="34" width="6" style="3" bestFit="1" customWidth="1"/>
    <col min="35" max="35" width="8.33203125" style="3" bestFit="1" customWidth="1"/>
    <col min="36" max="16384" width="10.83203125" style="3"/>
  </cols>
  <sheetData>
    <row r="1" spans="1:31" x14ac:dyDescent="0.2">
      <c r="J1" s="20" t="s">
        <v>14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</row>
    <row r="2" spans="1:31" x14ac:dyDescent="0.2">
      <c r="J2" s="17" t="s">
        <v>15</v>
      </c>
      <c r="K2" s="17" t="s">
        <v>16</v>
      </c>
      <c r="L2" s="17" t="s">
        <v>17</v>
      </c>
      <c r="M2" s="17" t="s">
        <v>18</v>
      </c>
      <c r="N2" s="17" t="s">
        <v>19</v>
      </c>
      <c r="O2" s="17" t="s">
        <v>20</v>
      </c>
      <c r="P2" s="17" t="s">
        <v>21</v>
      </c>
      <c r="Q2" s="17" t="s">
        <v>22</v>
      </c>
      <c r="R2" s="17" t="s">
        <v>23</v>
      </c>
      <c r="S2" s="17" t="s">
        <v>24</v>
      </c>
      <c r="T2" s="17" t="s">
        <v>25</v>
      </c>
      <c r="U2" s="17" t="s">
        <v>26</v>
      </c>
      <c r="V2" s="17" t="s">
        <v>27</v>
      </c>
      <c r="W2" s="17" t="s">
        <v>28</v>
      </c>
      <c r="X2" s="17" t="s">
        <v>29</v>
      </c>
      <c r="Y2" s="17" t="s">
        <v>30</v>
      </c>
      <c r="Z2" s="17" t="s">
        <v>31</v>
      </c>
      <c r="AA2" s="17" t="s">
        <v>32</v>
      </c>
      <c r="AB2" s="17" t="s">
        <v>33</v>
      </c>
      <c r="AC2" s="17" t="s">
        <v>84</v>
      </c>
      <c r="AD2" s="17" t="s">
        <v>85</v>
      </c>
      <c r="AE2" s="17" t="s">
        <v>86</v>
      </c>
    </row>
    <row r="3" spans="1:31" x14ac:dyDescent="0.2">
      <c r="B3" s="9" t="s">
        <v>73</v>
      </c>
      <c r="C3" s="9"/>
      <c r="J3" s="2" t="s">
        <v>77</v>
      </c>
      <c r="K3" s="2" t="s">
        <v>76</v>
      </c>
      <c r="L3" s="2" t="s">
        <v>70</v>
      </c>
      <c r="M3" s="2" t="s">
        <v>75</v>
      </c>
      <c r="N3" s="2" t="s">
        <v>72</v>
      </c>
      <c r="O3" s="13">
        <v>42539</v>
      </c>
      <c r="P3" s="2">
        <v>1</v>
      </c>
      <c r="Q3" s="2" t="s">
        <v>72</v>
      </c>
      <c r="R3" s="2" t="s">
        <v>72</v>
      </c>
      <c r="S3" s="2" t="s">
        <v>72</v>
      </c>
      <c r="T3" s="2">
        <v>16</v>
      </c>
      <c r="U3" s="6">
        <v>257.60000000000002</v>
      </c>
      <c r="V3" s="6">
        <v>-8.4</v>
      </c>
      <c r="W3" s="6">
        <v>0</v>
      </c>
      <c r="X3" s="6">
        <v>257.60000000000002</v>
      </c>
      <c r="Y3" s="6">
        <v>257.60000000000002</v>
      </c>
      <c r="Z3" s="6">
        <v>0</v>
      </c>
      <c r="AA3" s="2">
        <v>0</v>
      </c>
      <c r="AB3" s="2">
        <v>1</v>
      </c>
      <c r="AC3" s="2" t="s">
        <v>88</v>
      </c>
      <c r="AD3" s="14">
        <v>42539.333356481482</v>
      </c>
      <c r="AE3" s="14">
        <v>42539.347222222219</v>
      </c>
    </row>
    <row r="4" spans="1:31" x14ac:dyDescent="0.2">
      <c r="B4" s="9" t="s">
        <v>74</v>
      </c>
      <c r="C4" s="9"/>
    </row>
    <row r="5" spans="1:31" x14ac:dyDescent="0.2">
      <c r="B5" s="9" t="s">
        <v>87</v>
      </c>
      <c r="C5" s="9"/>
      <c r="J5" s="15" t="s">
        <v>34</v>
      </c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8"/>
    </row>
    <row r="6" spans="1:31" x14ac:dyDescent="0.2">
      <c r="J6" s="17" t="s">
        <v>35</v>
      </c>
      <c r="K6" s="17" t="s">
        <v>36</v>
      </c>
      <c r="L6" s="17" t="s">
        <v>37</v>
      </c>
      <c r="M6" s="17" t="s">
        <v>38</v>
      </c>
      <c r="N6" s="17" t="s">
        <v>18</v>
      </c>
      <c r="O6" s="17" t="s">
        <v>19</v>
      </c>
      <c r="P6" s="17" t="s">
        <v>39</v>
      </c>
      <c r="Q6" s="17" t="s">
        <v>40</v>
      </c>
      <c r="R6" s="17" t="s">
        <v>41</v>
      </c>
      <c r="S6" s="17" t="s">
        <v>42</v>
      </c>
      <c r="T6" s="17" t="s">
        <v>43</v>
      </c>
      <c r="U6" s="17" t="s">
        <v>44</v>
      </c>
      <c r="V6" s="17" t="s">
        <v>45</v>
      </c>
      <c r="W6" s="17" t="s">
        <v>46</v>
      </c>
      <c r="X6" s="17" t="s">
        <v>47</v>
      </c>
      <c r="Y6" s="17" t="s">
        <v>48</v>
      </c>
      <c r="Z6" s="17" t="s">
        <v>49</v>
      </c>
      <c r="AA6" s="17" t="s">
        <v>26</v>
      </c>
      <c r="AB6" s="17" t="s">
        <v>50</v>
      </c>
      <c r="AC6" s="17" t="s">
        <v>51</v>
      </c>
      <c r="AD6" s="17" t="s">
        <v>52</v>
      </c>
    </row>
    <row r="7" spans="1:31" x14ac:dyDescent="0.2">
      <c r="J7" s="2" t="s">
        <v>78</v>
      </c>
      <c r="K7" s="2" t="s">
        <v>76</v>
      </c>
      <c r="L7" s="2" t="s">
        <v>77</v>
      </c>
      <c r="M7" s="2" t="s">
        <v>83</v>
      </c>
      <c r="N7" s="2" t="s">
        <v>75</v>
      </c>
      <c r="O7" s="2" t="s">
        <v>72</v>
      </c>
      <c r="P7" s="13">
        <v>42539</v>
      </c>
      <c r="Q7" s="2">
        <v>1</v>
      </c>
      <c r="R7" s="2">
        <v>1</v>
      </c>
      <c r="S7" s="2" t="s">
        <v>89</v>
      </c>
      <c r="T7" s="2" t="s">
        <v>91</v>
      </c>
      <c r="U7" s="2">
        <v>10</v>
      </c>
      <c r="V7" s="2" t="s">
        <v>99</v>
      </c>
      <c r="W7" s="2">
        <v>10</v>
      </c>
      <c r="X7" s="2" t="s">
        <v>99</v>
      </c>
      <c r="Y7" s="6">
        <v>1</v>
      </c>
      <c r="Z7" s="6">
        <v>7</v>
      </c>
      <c r="AA7" s="6">
        <v>70</v>
      </c>
      <c r="AB7" s="6">
        <v>-8.4</v>
      </c>
      <c r="AC7" s="6">
        <v>61.6</v>
      </c>
      <c r="AD7" s="2" t="s">
        <v>72</v>
      </c>
    </row>
    <row r="8" spans="1:31" x14ac:dyDescent="0.2">
      <c r="A8" s="1" t="s">
        <v>12</v>
      </c>
      <c r="B8" s="2" t="s">
        <v>7</v>
      </c>
      <c r="C8" s="2" t="s">
        <v>8</v>
      </c>
      <c r="D8" s="2" t="s">
        <v>6</v>
      </c>
      <c r="E8" s="2" t="s">
        <v>9</v>
      </c>
      <c r="F8" s="2" t="s">
        <v>10</v>
      </c>
      <c r="G8" s="2" t="s">
        <v>96</v>
      </c>
      <c r="H8" s="2" t="s">
        <v>11</v>
      </c>
      <c r="J8" s="2" t="s">
        <v>80</v>
      </c>
      <c r="K8" s="2" t="s">
        <v>76</v>
      </c>
      <c r="L8" s="2" t="s">
        <v>77</v>
      </c>
      <c r="M8" s="2" t="s">
        <v>83</v>
      </c>
      <c r="N8" s="2" t="s">
        <v>75</v>
      </c>
      <c r="O8" s="2" t="s">
        <v>72</v>
      </c>
      <c r="P8" s="13">
        <v>42539</v>
      </c>
      <c r="Q8" s="2">
        <v>1</v>
      </c>
      <c r="R8" s="2">
        <v>2</v>
      </c>
      <c r="S8" s="2" t="s">
        <v>116</v>
      </c>
      <c r="T8" s="2" t="s">
        <v>71</v>
      </c>
      <c r="U8" s="2" t="s">
        <v>71</v>
      </c>
      <c r="V8" s="2" t="s">
        <v>71</v>
      </c>
      <c r="W8" s="2" t="s">
        <v>71</v>
      </c>
      <c r="X8" s="2" t="s">
        <v>71</v>
      </c>
      <c r="Y8" s="2" t="s">
        <v>71</v>
      </c>
      <c r="Z8" s="2" t="s">
        <v>71</v>
      </c>
      <c r="AA8" s="6">
        <v>-8.4</v>
      </c>
      <c r="AB8" s="6">
        <v>0</v>
      </c>
      <c r="AC8" s="6">
        <v>0</v>
      </c>
      <c r="AD8" s="2" t="s">
        <v>117</v>
      </c>
    </row>
    <row r="9" spans="1:31" x14ac:dyDescent="0.2">
      <c r="A9" s="4">
        <v>1</v>
      </c>
      <c r="B9" s="2" t="s">
        <v>90</v>
      </c>
      <c r="C9" s="5" t="s">
        <v>0</v>
      </c>
      <c r="D9" s="2" t="s">
        <v>1</v>
      </c>
      <c r="E9" s="6">
        <v>7</v>
      </c>
      <c r="F9" s="2">
        <v>10</v>
      </c>
      <c r="G9" s="2" t="s">
        <v>98</v>
      </c>
      <c r="H9" s="6">
        <v>70</v>
      </c>
      <c r="J9" s="2" t="s">
        <v>81</v>
      </c>
      <c r="K9" s="2" t="s">
        <v>76</v>
      </c>
      <c r="L9" s="2" t="s">
        <v>77</v>
      </c>
      <c r="M9" s="2" t="s">
        <v>83</v>
      </c>
      <c r="N9" s="2" t="s">
        <v>75</v>
      </c>
      <c r="O9" s="2" t="s">
        <v>72</v>
      </c>
      <c r="P9" s="13">
        <v>42539</v>
      </c>
      <c r="Q9" s="2">
        <v>1</v>
      </c>
      <c r="R9" s="2">
        <v>3</v>
      </c>
      <c r="S9" s="2" t="s">
        <v>89</v>
      </c>
      <c r="T9" s="2" t="s">
        <v>93</v>
      </c>
      <c r="U9" s="2">
        <v>2</v>
      </c>
      <c r="V9" s="2" t="s">
        <v>99</v>
      </c>
      <c r="W9" s="2">
        <v>2</v>
      </c>
      <c r="X9" s="2" t="s">
        <v>99</v>
      </c>
      <c r="Y9" s="6">
        <v>1</v>
      </c>
      <c r="Z9" s="6">
        <v>68</v>
      </c>
      <c r="AA9" s="6">
        <v>136</v>
      </c>
      <c r="AB9" s="6">
        <v>0</v>
      </c>
      <c r="AC9" s="6">
        <v>136</v>
      </c>
      <c r="AD9" s="2" t="s">
        <v>72</v>
      </c>
    </row>
    <row r="10" spans="1:31" x14ac:dyDescent="0.2">
      <c r="A10" s="4">
        <v>2</v>
      </c>
      <c r="B10" s="2"/>
      <c r="C10" s="5" t="s">
        <v>115</v>
      </c>
      <c r="D10" s="2"/>
      <c r="E10" s="6"/>
      <c r="F10" s="2"/>
      <c r="G10" s="2"/>
      <c r="H10" s="6">
        <v>-8.4</v>
      </c>
      <c r="J10" s="2" t="s">
        <v>104</v>
      </c>
      <c r="K10" s="2" t="s">
        <v>76</v>
      </c>
      <c r="L10" s="2" t="s">
        <v>77</v>
      </c>
      <c r="M10" s="2" t="s">
        <v>83</v>
      </c>
      <c r="N10" s="2" t="s">
        <v>75</v>
      </c>
      <c r="O10" s="2" t="s">
        <v>72</v>
      </c>
      <c r="P10" s="13">
        <v>42539</v>
      </c>
      <c r="Q10" s="2">
        <v>1</v>
      </c>
      <c r="R10" s="2">
        <v>4</v>
      </c>
      <c r="S10" s="2" t="s">
        <v>89</v>
      </c>
      <c r="T10" s="2" t="s">
        <v>95</v>
      </c>
      <c r="U10" s="2">
        <v>4</v>
      </c>
      <c r="V10" s="2" t="s">
        <v>99</v>
      </c>
      <c r="W10" s="2">
        <v>4</v>
      </c>
      <c r="X10" s="2" t="s">
        <v>99</v>
      </c>
      <c r="Y10" s="6">
        <v>1</v>
      </c>
      <c r="Z10" s="6">
        <v>15</v>
      </c>
      <c r="AA10" s="6">
        <v>60</v>
      </c>
      <c r="AB10" s="6">
        <v>0</v>
      </c>
      <c r="AC10" s="6">
        <v>60</v>
      </c>
      <c r="AD10" s="2" t="s">
        <v>72</v>
      </c>
    </row>
    <row r="11" spans="1:31" x14ac:dyDescent="0.2">
      <c r="A11" s="4">
        <v>3</v>
      </c>
      <c r="B11" s="5" t="s">
        <v>92</v>
      </c>
      <c r="C11" s="5" t="s">
        <v>3</v>
      </c>
      <c r="D11" s="2" t="s">
        <v>2</v>
      </c>
      <c r="E11" s="7">
        <v>68</v>
      </c>
      <c r="F11" s="2">
        <v>2</v>
      </c>
      <c r="G11" s="2" t="s">
        <v>98</v>
      </c>
      <c r="H11" s="6">
        <v>136</v>
      </c>
      <c r="J11" s="2" t="s">
        <v>123</v>
      </c>
      <c r="K11" s="2" t="s">
        <v>76</v>
      </c>
      <c r="L11" s="2" t="s">
        <v>77</v>
      </c>
      <c r="M11" s="2" t="s">
        <v>83</v>
      </c>
      <c r="N11" s="2" t="s">
        <v>75</v>
      </c>
      <c r="O11" s="2" t="s">
        <v>72</v>
      </c>
      <c r="P11" s="13">
        <v>42539</v>
      </c>
      <c r="Q11" s="2">
        <v>1</v>
      </c>
      <c r="R11" s="2">
        <v>5</v>
      </c>
      <c r="S11" s="2" t="s">
        <v>116</v>
      </c>
      <c r="T11" s="2" t="s">
        <v>71</v>
      </c>
      <c r="U11" s="2" t="s">
        <v>71</v>
      </c>
      <c r="V11" s="2" t="s">
        <v>71</v>
      </c>
      <c r="W11" s="2" t="s">
        <v>71</v>
      </c>
      <c r="X11" s="2" t="s">
        <v>71</v>
      </c>
      <c r="Y11" s="2" t="s">
        <v>71</v>
      </c>
      <c r="Z11" s="2" t="s">
        <v>71</v>
      </c>
      <c r="AA11" s="6">
        <v>-10</v>
      </c>
      <c r="AB11" s="6">
        <v>0</v>
      </c>
      <c r="AC11" s="6">
        <v>0</v>
      </c>
      <c r="AD11" s="2" t="s">
        <v>124</v>
      </c>
    </row>
    <row r="12" spans="1:31" x14ac:dyDescent="0.2">
      <c r="A12" s="4">
        <v>4</v>
      </c>
      <c r="B12" s="5" t="s">
        <v>94</v>
      </c>
      <c r="C12" s="5" t="s">
        <v>5</v>
      </c>
      <c r="D12" s="2" t="s">
        <v>4</v>
      </c>
      <c r="E12" s="7">
        <v>15</v>
      </c>
      <c r="F12" s="2">
        <v>4</v>
      </c>
      <c r="G12" s="2" t="s">
        <v>98</v>
      </c>
      <c r="H12" s="6">
        <v>60</v>
      </c>
    </row>
    <row r="13" spans="1:31" x14ac:dyDescent="0.2">
      <c r="A13" s="4">
        <v>5</v>
      </c>
      <c r="B13" s="22"/>
      <c r="C13" s="23" t="s">
        <v>121</v>
      </c>
      <c r="D13" s="24"/>
      <c r="E13" s="7"/>
      <c r="F13" s="2"/>
      <c r="G13" s="2"/>
      <c r="H13" s="6">
        <v>-10</v>
      </c>
      <c r="J13" s="15" t="s">
        <v>53</v>
      </c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8"/>
    </row>
    <row r="14" spans="1:31" x14ac:dyDescent="0.2">
      <c r="A14" s="4"/>
      <c r="B14" s="10" t="s">
        <v>69</v>
      </c>
      <c r="C14" s="11"/>
      <c r="D14" s="12"/>
      <c r="E14" s="2"/>
      <c r="F14" s="2">
        <f>SUM(F9:F12)</f>
        <v>16</v>
      </c>
      <c r="G14" s="2"/>
      <c r="H14" s="6">
        <f>SUM(H9:H13)</f>
        <v>247.60000000000002</v>
      </c>
      <c r="J14" s="17" t="s">
        <v>54</v>
      </c>
      <c r="K14" s="17" t="s">
        <v>55</v>
      </c>
      <c r="L14" s="17" t="s">
        <v>56</v>
      </c>
      <c r="M14" s="17" t="s">
        <v>57</v>
      </c>
      <c r="N14" s="17" t="s">
        <v>58</v>
      </c>
      <c r="O14" s="17" t="s">
        <v>59</v>
      </c>
      <c r="P14" s="17" t="s">
        <v>60</v>
      </c>
      <c r="Q14" s="17" t="s">
        <v>21</v>
      </c>
      <c r="R14" s="17" t="s">
        <v>41</v>
      </c>
      <c r="S14" s="17" t="s">
        <v>61</v>
      </c>
      <c r="T14" s="17" t="s">
        <v>62</v>
      </c>
      <c r="U14" s="17" t="s">
        <v>63</v>
      </c>
      <c r="V14" s="17" t="s">
        <v>64</v>
      </c>
      <c r="W14" s="17" t="s">
        <v>31</v>
      </c>
      <c r="X14" s="17" t="s">
        <v>65</v>
      </c>
    </row>
    <row r="15" spans="1:31" x14ac:dyDescent="0.2">
      <c r="J15" s="2" t="s">
        <v>100</v>
      </c>
      <c r="K15" s="2" t="s">
        <v>76</v>
      </c>
      <c r="L15" s="2" t="s">
        <v>77</v>
      </c>
      <c r="M15" s="2" t="s">
        <v>83</v>
      </c>
      <c r="N15" s="2" t="s">
        <v>75</v>
      </c>
      <c r="O15" s="2" t="s">
        <v>72</v>
      </c>
      <c r="P15" s="13">
        <v>42539</v>
      </c>
      <c r="Q15" s="2">
        <v>1</v>
      </c>
      <c r="R15" s="2">
        <v>1</v>
      </c>
      <c r="S15" s="14">
        <v>42539.345868055556</v>
      </c>
      <c r="T15" s="2" t="s">
        <v>112</v>
      </c>
      <c r="U15" s="6">
        <v>200</v>
      </c>
      <c r="V15" s="6">
        <v>0</v>
      </c>
      <c r="W15" s="6">
        <v>0</v>
      </c>
      <c r="X15" s="2" t="s">
        <v>114</v>
      </c>
    </row>
    <row r="16" spans="1:31" x14ac:dyDescent="0.2">
      <c r="B16" s="3" t="s">
        <v>120</v>
      </c>
      <c r="J16" s="2" t="s">
        <v>111</v>
      </c>
      <c r="K16" s="2" t="s">
        <v>76</v>
      </c>
      <c r="L16" s="2" t="s">
        <v>77</v>
      </c>
      <c r="M16" s="2" t="s">
        <v>83</v>
      </c>
      <c r="N16" s="2" t="s">
        <v>75</v>
      </c>
      <c r="O16" s="2" t="s">
        <v>72</v>
      </c>
      <c r="P16" s="13">
        <v>42539</v>
      </c>
      <c r="Q16" s="2">
        <v>1</v>
      </c>
      <c r="R16" s="2">
        <v>2</v>
      </c>
      <c r="S16" s="14">
        <v>42539.346759259257</v>
      </c>
      <c r="T16" s="2" t="s">
        <v>118</v>
      </c>
      <c r="U16" s="6">
        <v>57.6</v>
      </c>
      <c r="V16" s="6">
        <v>0</v>
      </c>
      <c r="W16" s="6">
        <v>0</v>
      </c>
      <c r="X16" s="2" t="s">
        <v>114</v>
      </c>
    </row>
    <row r="17" spans="2:20" x14ac:dyDescent="0.2">
      <c r="B17" s="3" t="s">
        <v>122</v>
      </c>
    </row>
    <row r="18" spans="2:20" x14ac:dyDescent="0.2">
      <c r="J18" s="19" t="s">
        <v>66</v>
      </c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2:20" x14ac:dyDescent="0.2">
      <c r="J19" s="17" t="s">
        <v>35</v>
      </c>
      <c r="K19" s="17" t="s">
        <v>16</v>
      </c>
      <c r="L19" s="17" t="s">
        <v>37</v>
      </c>
      <c r="M19" s="17" t="s">
        <v>57</v>
      </c>
      <c r="N19" s="17" t="s">
        <v>58</v>
      </c>
      <c r="O19" s="17" t="s">
        <v>59</v>
      </c>
      <c r="P19" s="17" t="s">
        <v>60</v>
      </c>
      <c r="Q19" s="17" t="s">
        <v>21</v>
      </c>
      <c r="R19" s="17" t="s">
        <v>67</v>
      </c>
      <c r="S19" s="17" t="s">
        <v>68</v>
      </c>
      <c r="T19" s="17" t="s">
        <v>63</v>
      </c>
    </row>
    <row r="20" spans="2:20" x14ac:dyDescent="0.2">
      <c r="J20" s="2" t="s">
        <v>106</v>
      </c>
      <c r="K20" s="2" t="s">
        <v>76</v>
      </c>
      <c r="L20" s="2" t="s">
        <v>77</v>
      </c>
      <c r="M20" s="2" t="s">
        <v>83</v>
      </c>
      <c r="N20" s="2" t="s">
        <v>75</v>
      </c>
      <c r="O20" s="2" t="s">
        <v>72</v>
      </c>
      <c r="P20" s="13">
        <v>42539</v>
      </c>
      <c r="Q20" s="2">
        <v>1</v>
      </c>
      <c r="R20" s="2" t="s">
        <v>119</v>
      </c>
      <c r="S20" s="2" t="s">
        <v>108</v>
      </c>
      <c r="T20" s="2">
        <v>-8.4</v>
      </c>
    </row>
    <row r="21" spans="2:20" x14ac:dyDescent="0.2">
      <c r="J21" s="2" t="s">
        <v>125</v>
      </c>
      <c r="K21" s="2" t="s">
        <v>76</v>
      </c>
      <c r="L21" s="2" t="s">
        <v>77</v>
      </c>
      <c r="M21" s="2" t="s">
        <v>83</v>
      </c>
      <c r="N21" s="2" t="s">
        <v>75</v>
      </c>
      <c r="O21" s="2" t="s">
        <v>72</v>
      </c>
      <c r="P21" s="13">
        <v>42539</v>
      </c>
      <c r="Q21" s="2">
        <v>1</v>
      </c>
      <c r="R21" s="2" t="s">
        <v>123</v>
      </c>
      <c r="S21" s="2" t="s">
        <v>126</v>
      </c>
      <c r="T21" s="2">
        <f>ROUND(-10*(61.6/257.6),2)</f>
        <v>-2.39</v>
      </c>
    </row>
    <row r="22" spans="2:20" x14ac:dyDescent="0.2">
      <c r="J22" s="2" t="s">
        <v>127</v>
      </c>
      <c r="K22" s="2" t="s">
        <v>76</v>
      </c>
      <c r="L22" s="2" t="s">
        <v>77</v>
      </c>
      <c r="M22" s="2" t="s">
        <v>83</v>
      </c>
      <c r="N22" s="2" t="s">
        <v>75</v>
      </c>
      <c r="O22" s="2" t="s">
        <v>72</v>
      </c>
      <c r="P22" s="13">
        <v>42539</v>
      </c>
      <c r="Q22" s="2">
        <v>1</v>
      </c>
      <c r="R22" s="2" t="s">
        <v>123</v>
      </c>
      <c r="S22" s="2" t="s">
        <v>129</v>
      </c>
      <c r="T22" s="2">
        <f>ROUND(-10*(136/257.6),2)</f>
        <v>-5.28</v>
      </c>
    </row>
    <row r="23" spans="2:20" x14ac:dyDescent="0.2">
      <c r="J23" s="2" t="s">
        <v>128</v>
      </c>
      <c r="K23" s="2" t="s">
        <v>76</v>
      </c>
      <c r="L23" s="2" t="s">
        <v>77</v>
      </c>
      <c r="M23" s="2" t="s">
        <v>83</v>
      </c>
      <c r="N23" s="2" t="s">
        <v>75</v>
      </c>
      <c r="O23" s="2" t="s">
        <v>72</v>
      </c>
      <c r="P23" s="13">
        <v>42539</v>
      </c>
      <c r="Q23" s="2">
        <v>1</v>
      </c>
      <c r="R23" s="2" t="s">
        <v>123</v>
      </c>
      <c r="S23" s="2" t="s">
        <v>107</v>
      </c>
      <c r="T23" s="2">
        <f>ROUND(-10*(60/257.6),2)</f>
        <v>-2.33</v>
      </c>
    </row>
  </sheetData>
  <mergeCells count="8">
    <mergeCell ref="B14:D14"/>
    <mergeCell ref="J18:T18"/>
    <mergeCell ref="J1:AE1"/>
    <mergeCell ref="B3:C3"/>
    <mergeCell ref="B4:C4"/>
    <mergeCell ref="B5:C5"/>
    <mergeCell ref="J5:AD5"/>
    <mergeCell ref="J13:X1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"/>
  <sheetViews>
    <sheetView zoomScale="160" zoomScaleNormal="160" zoomScalePageLayoutView="160" workbookViewId="0">
      <selection activeCell="AA11" sqref="AA11"/>
    </sheetView>
  </sheetViews>
  <sheetFormatPr baseColWidth="10" defaultRowHeight="18" x14ac:dyDescent="0.2"/>
  <cols>
    <col min="1" max="1" width="5.5" style="8" bestFit="1" customWidth="1"/>
    <col min="2" max="2" width="9.33203125" style="3" bestFit="1" customWidth="1"/>
    <col min="3" max="3" width="19.5" style="3" bestFit="1" customWidth="1"/>
    <col min="4" max="4" width="11.83203125" style="3" bestFit="1" customWidth="1"/>
    <col min="5" max="5" width="6.6640625" style="3" bestFit="1" customWidth="1"/>
    <col min="6" max="6" width="5.5" style="3" bestFit="1" customWidth="1"/>
    <col min="7" max="7" width="5.5" style="3" customWidth="1"/>
    <col min="8" max="8" width="7.83203125" style="3" bestFit="1" customWidth="1"/>
    <col min="9" max="9" width="4.1640625" style="3" bestFit="1" customWidth="1"/>
    <col min="10" max="10" width="6.6640625" style="3" customWidth="1"/>
    <col min="11" max="11" width="10.6640625" style="3" bestFit="1" customWidth="1"/>
    <col min="12" max="12" width="11.83203125" style="3" bestFit="1" customWidth="1"/>
    <col min="13" max="13" width="11.5" style="3" bestFit="1" customWidth="1"/>
    <col min="14" max="14" width="9.6640625" style="3" bestFit="1" customWidth="1"/>
    <col min="15" max="15" width="11.33203125" style="3" bestFit="1" customWidth="1"/>
    <col min="16" max="16" width="10.83203125" style="3" bestFit="1" customWidth="1"/>
    <col min="17" max="17" width="13" style="3" bestFit="1" customWidth="1"/>
    <col min="18" max="18" width="9.5" style="3" bestFit="1" customWidth="1"/>
    <col min="19" max="19" width="20" style="3" bestFit="1" customWidth="1"/>
    <col min="20" max="20" width="13.5" style="3" bestFit="1" customWidth="1"/>
    <col min="21" max="21" width="9.6640625" style="3" bestFit="1" customWidth="1"/>
    <col min="22" max="22" width="10.33203125" style="3" bestFit="1" customWidth="1"/>
    <col min="23" max="23" width="14.6640625" style="3" bestFit="1" customWidth="1"/>
    <col min="24" max="24" width="17.5" style="3" bestFit="1" customWidth="1"/>
    <col min="25" max="25" width="12.1640625" style="3" bestFit="1" customWidth="1"/>
    <col min="26" max="26" width="7.5" style="3" bestFit="1" customWidth="1"/>
    <col min="27" max="27" width="13.83203125" style="3" bestFit="1" customWidth="1"/>
    <col min="28" max="28" width="10.83203125" style="3" bestFit="1" customWidth="1"/>
    <col min="29" max="29" width="8.83203125" style="3" bestFit="1" customWidth="1"/>
    <col min="30" max="30" width="20.33203125" style="3" customWidth="1"/>
    <col min="31" max="31" width="20.1640625" style="3" customWidth="1"/>
    <col min="32" max="32" width="5.6640625" style="3" bestFit="1" customWidth="1"/>
    <col min="33" max="33" width="10" style="3" bestFit="1" customWidth="1"/>
    <col min="34" max="34" width="6" style="3" bestFit="1" customWidth="1"/>
    <col min="35" max="35" width="8.33203125" style="3" bestFit="1" customWidth="1"/>
    <col min="36" max="16384" width="10.83203125" style="3"/>
  </cols>
  <sheetData>
    <row r="1" spans="1:31" x14ac:dyDescent="0.2">
      <c r="J1" s="20" t="s">
        <v>14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</row>
    <row r="2" spans="1:31" x14ac:dyDescent="0.2">
      <c r="J2" s="17" t="s">
        <v>15</v>
      </c>
      <c r="K2" s="17" t="s">
        <v>16</v>
      </c>
      <c r="L2" s="17" t="s">
        <v>17</v>
      </c>
      <c r="M2" s="17" t="s">
        <v>18</v>
      </c>
      <c r="N2" s="17" t="s">
        <v>19</v>
      </c>
      <c r="O2" s="17" t="s">
        <v>20</v>
      </c>
      <c r="P2" s="17" t="s">
        <v>21</v>
      </c>
      <c r="Q2" s="17" t="s">
        <v>22</v>
      </c>
      <c r="R2" s="17" t="s">
        <v>23</v>
      </c>
      <c r="S2" s="17" t="s">
        <v>24</v>
      </c>
      <c r="T2" s="17" t="s">
        <v>25</v>
      </c>
      <c r="U2" s="17" t="s">
        <v>26</v>
      </c>
      <c r="V2" s="17" t="s">
        <v>27</v>
      </c>
      <c r="W2" s="17" t="s">
        <v>28</v>
      </c>
      <c r="X2" s="17" t="s">
        <v>29</v>
      </c>
      <c r="Y2" s="17" t="s">
        <v>30</v>
      </c>
      <c r="Z2" s="17" t="s">
        <v>31</v>
      </c>
      <c r="AA2" s="17" t="s">
        <v>32</v>
      </c>
      <c r="AB2" s="17" t="s">
        <v>33</v>
      </c>
      <c r="AC2" s="17" t="s">
        <v>84</v>
      </c>
      <c r="AD2" s="17" t="s">
        <v>85</v>
      </c>
      <c r="AE2" s="17" t="s">
        <v>86</v>
      </c>
    </row>
    <row r="3" spans="1:31" x14ac:dyDescent="0.2">
      <c r="B3" s="9" t="s">
        <v>73</v>
      </c>
      <c r="C3" s="9"/>
      <c r="J3" s="2" t="s">
        <v>77</v>
      </c>
      <c r="K3" s="2" t="s">
        <v>76</v>
      </c>
      <c r="L3" s="2" t="s">
        <v>70</v>
      </c>
      <c r="M3" s="2" t="s">
        <v>75</v>
      </c>
      <c r="N3" s="2" t="s">
        <v>72</v>
      </c>
      <c r="O3" s="13">
        <v>42539</v>
      </c>
      <c r="P3" s="2">
        <v>1</v>
      </c>
      <c r="Q3" s="2" t="s">
        <v>72</v>
      </c>
      <c r="R3" s="2" t="s">
        <v>72</v>
      </c>
      <c r="S3" s="2" t="s">
        <v>72</v>
      </c>
      <c r="T3" s="2">
        <v>17</v>
      </c>
      <c r="U3" s="6">
        <v>267</v>
      </c>
      <c r="V3" s="6">
        <v>-9</v>
      </c>
      <c r="W3" s="6">
        <v>0</v>
      </c>
      <c r="X3" s="6">
        <v>267</v>
      </c>
      <c r="Y3" s="6">
        <v>267</v>
      </c>
      <c r="Z3" s="6">
        <v>0</v>
      </c>
      <c r="AA3" s="2">
        <v>0</v>
      </c>
      <c r="AB3" s="2">
        <v>1</v>
      </c>
      <c r="AC3" s="2" t="s">
        <v>88</v>
      </c>
      <c r="AD3" s="14">
        <v>42539.333356481482</v>
      </c>
      <c r="AE3" s="14">
        <v>42539.347222222219</v>
      </c>
    </row>
    <row r="4" spans="1:31" x14ac:dyDescent="0.2">
      <c r="B4" s="9" t="s">
        <v>74</v>
      </c>
      <c r="C4" s="9"/>
    </row>
    <row r="5" spans="1:31" x14ac:dyDescent="0.2">
      <c r="B5" s="9" t="s">
        <v>87</v>
      </c>
      <c r="C5" s="9"/>
      <c r="J5" s="15" t="s">
        <v>34</v>
      </c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8"/>
    </row>
    <row r="6" spans="1:31" x14ac:dyDescent="0.2">
      <c r="J6" s="17" t="s">
        <v>35</v>
      </c>
      <c r="K6" s="17" t="s">
        <v>36</v>
      </c>
      <c r="L6" s="17" t="s">
        <v>37</v>
      </c>
      <c r="M6" s="17" t="s">
        <v>38</v>
      </c>
      <c r="N6" s="17" t="s">
        <v>18</v>
      </c>
      <c r="O6" s="17" t="s">
        <v>19</v>
      </c>
      <c r="P6" s="17" t="s">
        <v>39</v>
      </c>
      <c r="Q6" s="17" t="s">
        <v>40</v>
      </c>
      <c r="R6" s="17" t="s">
        <v>41</v>
      </c>
      <c r="S6" s="17" t="s">
        <v>42</v>
      </c>
      <c r="T6" s="17" t="s">
        <v>43</v>
      </c>
      <c r="U6" s="17" t="s">
        <v>44</v>
      </c>
      <c r="V6" s="17" t="s">
        <v>45</v>
      </c>
      <c r="W6" s="17" t="s">
        <v>46</v>
      </c>
      <c r="X6" s="17" t="s">
        <v>47</v>
      </c>
      <c r="Y6" s="17" t="s">
        <v>48</v>
      </c>
      <c r="Z6" s="17" t="s">
        <v>49</v>
      </c>
      <c r="AA6" s="17" t="s">
        <v>26</v>
      </c>
      <c r="AB6" s="17" t="s">
        <v>50</v>
      </c>
      <c r="AC6" s="17" t="s">
        <v>51</v>
      </c>
      <c r="AD6" s="17" t="s">
        <v>52</v>
      </c>
    </row>
    <row r="7" spans="1:31" x14ac:dyDescent="0.2">
      <c r="J7" s="2" t="s">
        <v>78</v>
      </c>
      <c r="K7" s="2" t="s">
        <v>76</v>
      </c>
      <c r="L7" s="2" t="s">
        <v>77</v>
      </c>
      <c r="M7" s="2" t="s">
        <v>83</v>
      </c>
      <c r="N7" s="2" t="s">
        <v>75</v>
      </c>
      <c r="O7" s="2" t="s">
        <v>72</v>
      </c>
      <c r="P7" s="13">
        <v>42539</v>
      </c>
      <c r="Q7" s="2">
        <v>1</v>
      </c>
      <c r="R7" s="2">
        <v>1</v>
      </c>
      <c r="S7" s="2" t="s">
        <v>89</v>
      </c>
      <c r="T7" s="2" t="s">
        <v>91</v>
      </c>
      <c r="U7" s="2">
        <v>10</v>
      </c>
      <c r="V7" s="2" t="s">
        <v>99</v>
      </c>
      <c r="W7" s="2">
        <v>10</v>
      </c>
      <c r="X7" s="2" t="s">
        <v>99</v>
      </c>
      <c r="Y7" s="6">
        <v>1</v>
      </c>
      <c r="Z7" s="6">
        <v>7</v>
      </c>
      <c r="AA7" s="6">
        <v>70</v>
      </c>
      <c r="AB7" s="6">
        <v>0</v>
      </c>
      <c r="AC7" s="6">
        <v>70</v>
      </c>
      <c r="AD7" s="2" t="s">
        <v>72</v>
      </c>
    </row>
    <row r="8" spans="1:31" x14ac:dyDescent="0.2">
      <c r="A8" s="1" t="s">
        <v>12</v>
      </c>
      <c r="B8" s="2" t="s">
        <v>7</v>
      </c>
      <c r="C8" s="2" t="s">
        <v>8</v>
      </c>
      <c r="D8" s="2" t="s">
        <v>6</v>
      </c>
      <c r="E8" s="2" t="s">
        <v>9</v>
      </c>
      <c r="F8" s="2" t="s">
        <v>10</v>
      </c>
      <c r="G8" s="2" t="s">
        <v>96</v>
      </c>
      <c r="H8" s="2" t="s">
        <v>11</v>
      </c>
      <c r="J8" s="2" t="s">
        <v>80</v>
      </c>
      <c r="K8" s="2" t="s">
        <v>76</v>
      </c>
      <c r="L8" s="2" t="s">
        <v>77</v>
      </c>
      <c r="M8" s="2" t="s">
        <v>83</v>
      </c>
      <c r="N8" s="2" t="s">
        <v>75</v>
      </c>
      <c r="O8" s="2" t="s">
        <v>72</v>
      </c>
      <c r="P8" s="13">
        <v>42539</v>
      </c>
      <c r="Q8" s="2">
        <v>1</v>
      </c>
      <c r="R8" s="2">
        <v>2</v>
      </c>
      <c r="S8" s="2" t="s">
        <v>89</v>
      </c>
      <c r="T8" s="2" t="s">
        <v>93</v>
      </c>
      <c r="U8" s="2">
        <v>2</v>
      </c>
      <c r="V8" s="2" t="s">
        <v>99</v>
      </c>
      <c r="W8" s="2">
        <v>2</v>
      </c>
      <c r="X8" s="2" t="s">
        <v>99</v>
      </c>
      <c r="Y8" s="6">
        <v>1</v>
      </c>
      <c r="Z8" s="6">
        <v>68</v>
      </c>
      <c r="AA8" s="6">
        <v>136</v>
      </c>
      <c r="AB8" s="6">
        <v>0</v>
      </c>
      <c r="AC8" s="6">
        <v>136</v>
      </c>
      <c r="AD8" s="2" t="s">
        <v>72</v>
      </c>
    </row>
    <row r="9" spans="1:31" x14ac:dyDescent="0.2">
      <c r="A9" s="4">
        <v>1</v>
      </c>
      <c r="B9" s="2" t="s">
        <v>90</v>
      </c>
      <c r="C9" s="5" t="s">
        <v>0</v>
      </c>
      <c r="D9" s="2" t="s">
        <v>1</v>
      </c>
      <c r="E9" s="6">
        <v>7</v>
      </c>
      <c r="F9" s="2">
        <v>10</v>
      </c>
      <c r="G9" s="2" t="s">
        <v>98</v>
      </c>
      <c r="H9" s="6">
        <v>70</v>
      </c>
      <c r="J9" s="2" t="s">
        <v>134</v>
      </c>
      <c r="K9" s="2" t="s">
        <v>76</v>
      </c>
      <c r="L9" s="2" t="s">
        <v>77</v>
      </c>
      <c r="M9" s="2" t="s">
        <v>83</v>
      </c>
      <c r="N9" s="2" t="s">
        <v>75</v>
      </c>
      <c r="O9" s="2" t="s">
        <v>72</v>
      </c>
      <c r="P9" s="13">
        <v>42539</v>
      </c>
      <c r="Q9" s="2">
        <v>1</v>
      </c>
      <c r="R9" s="2">
        <v>3</v>
      </c>
      <c r="S9" s="2" t="s">
        <v>89</v>
      </c>
      <c r="T9" s="2" t="s">
        <v>95</v>
      </c>
      <c r="U9" s="2">
        <v>4</v>
      </c>
      <c r="V9" s="2" t="s">
        <v>99</v>
      </c>
      <c r="W9" s="2">
        <v>4</v>
      </c>
      <c r="X9" s="2" t="s">
        <v>99</v>
      </c>
      <c r="Y9" s="6">
        <v>1</v>
      </c>
      <c r="Z9" s="6">
        <v>15</v>
      </c>
      <c r="AA9" s="6">
        <v>60</v>
      </c>
      <c r="AB9" s="6">
        <v>0</v>
      </c>
      <c r="AC9" s="6">
        <v>60</v>
      </c>
      <c r="AD9" s="2" t="s">
        <v>72</v>
      </c>
    </row>
    <row r="10" spans="1:31" x14ac:dyDescent="0.2">
      <c r="A10" s="4">
        <v>2</v>
      </c>
      <c r="B10" s="5" t="s">
        <v>92</v>
      </c>
      <c r="C10" s="5" t="s">
        <v>3</v>
      </c>
      <c r="D10" s="2" t="s">
        <v>2</v>
      </c>
      <c r="E10" s="7">
        <v>68</v>
      </c>
      <c r="F10" s="2">
        <v>2</v>
      </c>
      <c r="G10" s="2" t="s">
        <v>98</v>
      </c>
      <c r="H10" s="6">
        <v>136</v>
      </c>
      <c r="J10" s="2" t="s">
        <v>107</v>
      </c>
      <c r="K10" s="2" t="s">
        <v>76</v>
      </c>
      <c r="L10" s="2" t="s">
        <v>77</v>
      </c>
      <c r="M10" s="2" t="s">
        <v>83</v>
      </c>
      <c r="N10" s="2" t="s">
        <v>75</v>
      </c>
      <c r="O10" s="2" t="s">
        <v>72</v>
      </c>
      <c r="P10" s="13">
        <v>42539</v>
      </c>
      <c r="Q10" s="2">
        <v>1</v>
      </c>
      <c r="R10" s="2">
        <v>4</v>
      </c>
      <c r="S10" s="2" t="s">
        <v>135</v>
      </c>
      <c r="T10" s="2" t="s">
        <v>136</v>
      </c>
      <c r="U10" s="2">
        <v>1</v>
      </c>
      <c r="V10" s="2" t="s">
        <v>99</v>
      </c>
      <c r="W10" s="2">
        <v>1</v>
      </c>
      <c r="X10" s="2" t="s">
        <v>99</v>
      </c>
      <c r="Y10" s="2">
        <v>1</v>
      </c>
      <c r="Z10" s="6">
        <v>10</v>
      </c>
      <c r="AA10" s="6">
        <v>10</v>
      </c>
      <c r="AB10" s="6">
        <v>-9</v>
      </c>
      <c r="AC10" s="6">
        <v>1</v>
      </c>
      <c r="AD10" s="2" t="s">
        <v>137</v>
      </c>
    </row>
    <row r="11" spans="1:31" x14ac:dyDescent="0.2">
      <c r="A11" s="4">
        <v>3</v>
      </c>
      <c r="B11" s="5" t="s">
        <v>94</v>
      </c>
      <c r="C11" s="5" t="s">
        <v>5</v>
      </c>
      <c r="D11" s="2" t="s">
        <v>4</v>
      </c>
      <c r="E11" s="7">
        <v>15</v>
      </c>
      <c r="F11" s="2">
        <v>4</v>
      </c>
      <c r="G11" s="2" t="s">
        <v>98</v>
      </c>
      <c r="H11" s="6">
        <v>60</v>
      </c>
      <c r="J11" s="2" t="s">
        <v>138</v>
      </c>
      <c r="K11" s="2" t="s">
        <v>76</v>
      </c>
      <c r="L11" s="2" t="s">
        <v>77</v>
      </c>
      <c r="M11" s="2" t="s">
        <v>83</v>
      </c>
      <c r="N11" s="2" t="s">
        <v>75</v>
      </c>
      <c r="O11" s="2" t="s">
        <v>72</v>
      </c>
      <c r="P11" s="13">
        <v>42539</v>
      </c>
      <c r="Q11" s="2">
        <v>1</v>
      </c>
      <c r="R11" s="2">
        <v>5</v>
      </c>
      <c r="S11" s="2" t="s">
        <v>139</v>
      </c>
      <c r="T11" s="2" t="s">
        <v>72</v>
      </c>
      <c r="U11" s="2" t="s">
        <v>72</v>
      </c>
      <c r="V11" s="2" t="s">
        <v>72</v>
      </c>
      <c r="W11" s="2" t="s">
        <v>72</v>
      </c>
      <c r="X11" s="2" t="s">
        <v>72</v>
      </c>
      <c r="Y11" s="2" t="s">
        <v>72</v>
      </c>
      <c r="Z11" s="2" t="s">
        <v>72</v>
      </c>
      <c r="AA11" s="6">
        <v>-9</v>
      </c>
      <c r="AB11" s="6">
        <v>0</v>
      </c>
      <c r="AC11" s="6">
        <v>0</v>
      </c>
      <c r="AD11" s="2" t="s">
        <v>137</v>
      </c>
    </row>
    <row r="12" spans="1:31" x14ac:dyDescent="0.2">
      <c r="A12" s="4">
        <v>4</v>
      </c>
      <c r="B12" s="22" t="s">
        <v>130</v>
      </c>
      <c r="C12" s="23" t="s">
        <v>131</v>
      </c>
      <c r="D12" s="24" t="s">
        <v>132</v>
      </c>
      <c r="E12" s="7">
        <v>10</v>
      </c>
      <c r="F12" s="2">
        <v>1</v>
      </c>
      <c r="G12" s="2" t="s">
        <v>97</v>
      </c>
      <c r="H12" s="6">
        <v>10</v>
      </c>
    </row>
    <row r="13" spans="1:31" x14ac:dyDescent="0.2">
      <c r="A13" s="4">
        <v>5</v>
      </c>
      <c r="B13" s="22"/>
      <c r="C13" s="23" t="s">
        <v>115</v>
      </c>
      <c r="D13" s="24"/>
      <c r="E13" s="7"/>
      <c r="F13" s="2"/>
      <c r="G13" s="2"/>
      <c r="H13" s="6">
        <v>-9</v>
      </c>
      <c r="J13" s="15" t="s">
        <v>53</v>
      </c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8"/>
    </row>
    <row r="14" spans="1:31" x14ac:dyDescent="0.2">
      <c r="A14" s="4"/>
      <c r="B14" s="10" t="s">
        <v>69</v>
      </c>
      <c r="C14" s="11"/>
      <c r="D14" s="12"/>
      <c r="E14" s="2"/>
      <c r="F14" s="2">
        <v>17</v>
      </c>
      <c r="G14" s="2"/>
      <c r="H14" s="6">
        <f>SUM(H9:H13)</f>
        <v>267</v>
      </c>
      <c r="J14" s="17" t="s">
        <v>54</v>
      </c>
      <c r="K14" s="17" t="s">
        <v>55</v>
      </c>
      <c r="L14" s="17" t="s">
        <v>56</v>
      </c>
      <c r="M14" s="17" t="s">
        <v>57</v>
      </c>
      <c r="N14" s="17" t="s">
        <v>58</v>
      </c>
      <c r="O14" s="17" t="s">
        <v>59</v>
      </c>
      <c r="P14" s="17" t="s">
        <v>60</v>
      </c>
      <c r="Q14" s="17" t="s">
        <v>21</v>
      </c>
      <c r="R14" s="17" t="s">
        <v>41</v>
      </c>
      <c r="S14" s="17" t="s">
        <v>61</v>
      </c>
      <c r="T14" s="17" t="s">
        <v>62</v>
      </c>
      <c r="U14" s="17" t="s">
        <v>63</v>
      </c>
      <c r="V14" s="17" t="s">
        <v>64</v>
      </c>
      <c r="W14" s="17" t="s">
        <v>31</v>
      </c>
      <c r="X14" s="17" t="s">
        <v>65</v>
      </c>
    </row>
    <row r="15" spans="1:31" x14ac:dyDescent="0.2">
      <c r="J15" s="2" t="s">
        <v>100</v>
      </c>
      <c r="K15" s="2" t="s">
        <v>76</v>
      </c>
      <c r="L15" s="2" t="s">
        <v>77</v>
      </c>
      <c r="M15" s="2" t="s">
        <v>83</v>
      </c>
      <c r="N15" s="2" t="s">
        <v>75</v>
      </c>
      <c r="O15" s="2" t="s">
        <v>72</v>
      </c>
      <c r="P15" s="13">
        <v>42539</v>
      </c>
      <c r="Q15" s="2">
        <v>1</v>
      </c>
      <c r="R15" s="2">
        <v>1</v>
      </c>
      <c r="S15" s="14">
        <v>42539.345868055556</v>
      </c>
      <c r="T15" s="2" t="s">
        <v>112</v>
      </c>
      <c r="U15" s="6">
        <v>300</v>
      </c>
      <c r="V15" s="6">
        <v>0</v>
      </c>
      <c r="W15" s="6">
        <v>33</v>
      </c>
      <c r="X15" s="2" t="s">
        <v>114</v>
      </c>
    </row>
    <row r="16" spans="1:31" x14ac:dyDescent="0.2">
      <c r="B16" s="3" t="s">
        <v>133</v>
      </c>
    </row>
    <row r="17" spans="10:20" x14ac:dyDescent="0.2">
      <c r="J17" s="19" t="s">
        <v>66</v>
      </c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0:20" x14ac:dyDescent="0.2">
      <c r="J18" s="17" t="s">
        <v>35</v>
      </c>
      <c r="K18" s="17" t="s">
        <v>16</v>
      </c>
      <c r="L18" s="17" t="s">
        <v>37</v>
      </c>
      <c r="M18" s="17" t="s">
        <v>57</v>
      </c>
      <c r="N18" s="17" t="s">
        <v>58</v>
      </c>
      <c r="O18" s="17" t="s">
        <v>59</v>
      </c>
      <c r="P18" s="17" t="s">
        <v>60</v>
      </c>
      <c r="Q18" s="17" t="s">
        <v>21</v>
      </c>
      <c r="R18" s="17" t="s">
        <v>67</v>
      </c>
      <c r="S18" s="17" t="s">
        <v>68</v>
      </c>
      <c r="T18" s="17" t="s">
        <v>63</v>
      </c>
    </row>
    <row r="19" spans="10:20" x14ac:dyDescent="0.2">
      <c r="J19" s="2" t="s">
        <v>106</v>
      </c>
      <c r="K19" s="2" t="s">
        <v>76</v>
      </c>
      <c r="L19" s="2" t="s">
        <v>77</v>
      </c>
      <c r="M19" s="2" t="s">
        <v>83</v>
      </c>
      <c r="N19" s="2" t="s">
        <v>75</v>
      </c>
      <c r="O19" s="2" t="s">
        <v>72</v>
      </c>
      <c r="P19" s="13">
        <v>42539</v>
      </c>
      <c r="Q19" s="2">
        <v>1</v>
      </c>
      <c r="R19" s="2" t="s">
        <v>123</v>
      </c>
      <c r="S19" s="2" t="s">
        <v>140</v>
      </c>
      <c r="T19" s="6">
        <v>-9</v>
      </c>
    </row>
  </sheetData>
  <mergeCells count="8">
    <mergeCell ref="B14:D14"/>
    <mergeCell ref="J17:T17"/>
    <mergeCell ref="J1:AE1"/>
    <mergeCell ref="B3:C3"/>
    <mergeCell ref="B4:C4"/>
    <mergeCell ref="B5:C5"/>
    <mergeCell ref="J5:AD5"/>
    <mergeCell ref="J13:X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示例一</vt:lpstr>
      <vt:lpstr>示例二</vt:lpstr>
      <vt:lpstr>示例三</vt:lpstr>
      <vt:lpstr>示例四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2016-06-17T07:24:54Z</dcterms:created>
  <dcterms:modified xsi:type="dcterms:W3CDTF">2016-06-19T02:35:11Z</dcterms:modified>
</cp:coreProperties>
</file>