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ohuili\Documents\ebooks\"/>
    </mc:Choice>
  </mc:AlternateContent>
  <bookViews>
    <workbookView xWindow="0" yWindow="0" windowWidth="23040" windowHeight="92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 s="1"/>
  <c r="B16" i="1"/>
  <c r="D15" i="1"/>
  <c r="F22" i="1" l="1"/>
  <c r="D23" i="1"/>
  <c r="D24" i="1"/>
  <c r="D25" i="1"/>
  <c r="D22" i="1"/>
  <c r="F23" i="1"/>
  <c r="F24" i="1"/>
  <c r="F25" i="1"/>
  <c r="D16" i="1"/>
  <c r="D17" i="1"/>
  <c r="D18" i="1"/>
  <c r="E16" i="1"/>
  <c r="G16" i="1" s="1"/>
  <c r="E17" i="1"/>
  <c r="G17" i="1" s="1"/>
  <c r="E18" i="1"/>
  <c r="G18" i="1" s="1"/>
  <c r="E15" i="1"/>
  <c r="G15" i="1" s="1"/>
  <c r="H20" i="1" l="1"/>
  <c r="F9" i="1"/>
  <c r="F8" i="1"/>
  <c r="F7" i="1"/>
  <c r="F6" i="1"/>
  <c r="D7" i="1"/>
  <c r="D8" i="1"/>
  <c r="D9" i="1"/>
  <c r="D6" i="1"/>
  <c r="D10" i="1" l="1"/>
  <c r="F10" i="1"/>
  <c r="G10" i="1" s="1"/>
  <c r="H13" i="1"/>
  <c r="H10" i="1" l="1"/>
</calcChain>
</file>

<file path=xl/sharedStrings.xml><?xml version="1.0" encoding="utf-8"?>
<sst xmlns="http://schemas.openxmlformats.org/spreadsheetml/2006/main" count="32" uniqueCount="25">
  <si>
    <t>Four years comparison</t>
  </si>
  <si>
    <t>Year</t>
  </si>
  <si>
    <t>Ant</t>
  </si>
  <si>
    <t>Option</t>
  </si>
  <si>
    <t>Sal (per mo)</t>
  </si>
  <si>
    <t xml:space="preserve">total </t>
  </si>
  <si>
    <t>unit price</t>
  </si>
  <si>
    <t>i1</t>
  </si>
  <si>
    <t>per year</t>
  </si>
  <si>
    <t>Sal after tax (per mo)</t>
  </si>
  <si>
    <t>DBS</t>
  </si>
  <si>
    <t>Singapore tax</t>
  </si>
  <si>
    <t>Promo rate</t>
  </si>
  <si>
    <t>exchange rate</t>
  </si>
  <si>
    <t>mo per yr</t>
  </si>
  <si>
    <t>Advance</t>
  </si>
  <si>
    <t>Shares+Mortgage Savings</t>
  </si>
  <si>
    <t>Total</t>
  </si>
  <si>
    <t>Sal b4 tax (per mo)</t>
  </si>
  <si>
    <t>i1(Total - tax)*exchange rate</t>
  </si>
  <si>
    <t>i2 (Option)</t>
  </si>
  <si>
    <t>China tax</t>
  </si>
  <si>
    <t>Move(RMB)</t>
  </si>
  <si>
    <t>Employee CPF</t>
  </si>
  <si>
    <t>Employer 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</si>
</sst>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1" fillId="3" borderId="1" xfId="0" applyFont="1" applyFill="1" applyBorder="1"/>
    <xf numFmtId="3" fontId="0" fillId="2" borderId="1" xfId="0" applyNumberFormat="1" applyFill="1" applyBorder="1"/>
    <xf numFmtId="9" fontId="0" fillId="0" borderId="1" xfId="0" applyNumberFormat="1" applyBorder="1" applyAlignment="1">
      <alignment wrapText="1"/>
    </xf>
    <xf numFmtId="164" fontId="0" fillId="0" borderId="1" xfId="1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7" workbookViewId="0">
      <selection activeCell="E18" sqref="E18"/>
    </sheetView>
  </sheetViews>
  <sheetFormatPr defaultRowHeight="14.4" x14ac:dyDescent="0.3"/>
  <cols>
    <col min="2" max="2" width="12.77734375" customWidth="1"/>
    <col min="3" max="3" width="10" customWidth="1"/>
    <col min="4" max="4" width="11.33203125" bestFit="1" customWidth="1"/>
    <col min="5" max="5" width="9.5546875" customWidth="1"/>
    <col min="6" max="6" width="12.6640625" customWidth="1"/>
    <col min="7" max="7" width="11.21875" customWidth="1"/>
    <col min="10" max="10" width="12" bestFit="1" customWidth="1"/>
  </cols>
  <sheetData>
    <row r="1" spans="1:8" x14ac:dyDescent="0.3">
      <c r="A1" s="11" t="s">
        <v>0</v>
      </c>
      <c r="B1" s="11"/>
      <c r="C1" s="11"/>
      <c r="D1" s="11"/>
      <c r="E1" s="11"/>
      <c r="F1" s="11"/>
      <c r="G1" s="11"/>
      <c r="H1" s="11"/>
    </row>
    <row r="2" spans="1:8" ht="28.8" x14ac:dyDescent="0.3">
      <c r="A2" s="2" t="s">
        <v>6</v>
      </c>
      <c r="B2" s="2">
        <v>100</v>
      </c>
      <c r="C2" s="2" t="s">
        <v>21</v>
      </c>
      <c r="D2" s="7">
        <v>0.45</v>
      </c>
      <c r="E2" s="2" t="s">
        <v>11</v>
      </c>
      <c r="F2" s="2">
        <v>3000</v>
      </c>
      <c r="G2" s="1"/>
      <c r="H2" s="1"/>
    </row>
    <row r="3" spans="1:8" ht="28.8" x14ac:dyDescent="0.3">
      <c r="A3" s="2" t="s">
        <v>12</v>
      </c>
      <c r="B3" s="7">
        <v>1.2</v>
      </c>
      <c r="C3" s="2" t="s">
        <v>13</v>
      </c>
      <c r="D3" s="2">
        <v>4.9000000000000004</v>
      </c>
      <c r="E3" s="2" t="s">
        <v>22</v>
      </c>
      <c r="F3" s="2">
        <v>30000</v>
      </c>
      <c r="G3" s="1"/>
      <c r="H3" s="1"/>
    </row>
    <row r="4" spans="1:8" x14ac:dyDescent="0.3">
      <c r="A4" s="3" t="s">
        <v>2</v>
      </c>
      <c r="B4" s="3"/>
      <c r="C4" s="1"/>
      <c r="D4" s="1"/>
      <c r="E4" s="1"/>
      <c r="F4" s="1"/>
      <c r="G4" s="1"/>
      <c r="H4" s="1"/>
    </row>
    <row r="5" spans="1:8" ht="28.8" x14ac:dyDescent="0.3">
      <c r="A5" s="9" t="s">
        <v>1</v>
      </c>
      <c r="B5" s="10" t="s">
        <v>9</v>
      </c>
      <c r="C5" s="9" t="s">
        <v>14</v>
      </c>
      <c r="D5" s="9" t="s">
        <v>7</v>
      </c>
      <c r="E5" s="9" t="s">
        <v>3</v>
      </c>
      <c r="F5" s="9" t="s">
        <v>20</v>
      </c>
      <c r="G5" s="1"/>
      <c r="H5" s="1"/>
    </row>
    <row r="6" spans="1:8" x14ac:dyDescent="0.3">
      <c r="A6" s="1">
        <v>1</v>
      </c>
      <c r="B6" s="4">
        <v>24705</v>
      </c>
      <c r="C6" s="4">
        <v>13</v>
      </c>
      <c r="D6" s="4">
        <f>B6*C6</f>
        <v>321165</v>
      </c>
      <c r="E6" s="4">
        <v>0</v>
      </c>
      <c r="F6" s="4">
        <f>E6*B2</f>
        <v>0</v>
      </c>
      <c r="G6" s="4"/>
      <c r="H6" s="4" t="s">
        <v>8</v>
      </c>
    </row>
    <row r="7" spans="1:8" x14ac:dyDescent="0.3">
      <c r="A7" s="1">
        <v>2</v>
      </c>
      <c r="B7" s="4">
        <v>24705</v>
      </c>
      <c r="C7" s="4">
        <v>16</v>
      </c>
      <c r="D7" s="4">
        <f t="shared" ref="D7:D9" si="0">B7*C7</f>
        <v>395280</v>
      </c>
      <c r="E7" s="4">
        <v>15000</v>
      </c>
      <c r="F7" s="4">
        <f>E7*B2</f>
        <v>1500000</v>
      </c>
      <c r="G7" s="4"/>
      <c r="H7" s="4"/>
    </row>
    <row r="8" spans="1:8" x14ac:dyDescent="0.3">
      <c r="A8" s="1">
        <v>3</v>
      </c>
      <c r="B8" s="4">
        <v>24705</v>
      </c>
      <c r="C8" s="4">
        <v>16</v>
      </c>
      <c r="D8" s="4">
        <f t="shared" si="0"/>
        <v>395280</v>
      </c>
      <c r="E8" s="4">
        <v>7500</v>
      </c>
      <c r="F8" s="4">
        <f>E8*B2</f>
        <v>750000</v>
      </c>
      <c r="G8" s="4"/>
      <c r="H8" s="4"/>
    </row>
    <row r="9" spans="1:8" x14ac:dyDescent="0.3">
      <c r="A9" s="1">
        <v>4</v>
      </c>
      <c r="B9" s="4">
        <v>24705</v>
      </c>
      <c r="C9" s="4">
        <v>16</v>
      </c>
      <c r="D9" s="4">
        <f t="shared" si="0"/>
        <v>395280</v>
      </c>
      <c r="E9" s="4">
        <v>7500</v>
      </c>
      <c r="F9" s="4">
        <f>E9*B2</f>
        <v>750000</v>
      </c>
      <c r="G9" s="4"/>
      <c r="H9" s="4"/>
    </row>
    <row r="10" spans="1:8" x14ac:dyDescent="0.3">
      <c r="A10" s="5" t="s">
        <v>2</v>
      </c>
      <c r="B10" s="4"/>
      <c r="C10" s="4" t="s">
        <v>5</v>
      </c>
      <c r="D10" s="4">
        <f>SUM(D6:D9)</f>
        <v>1507005</v>
      </c>
      <c r="E10" s="4"/>
      <c r="F10" s="4">
        <f>SUM(F7:F9)*(1-D2)</f>
        <v>1650000.0000000002</v>
      </c>
      <c r="G10" s="4">
        <f>D10+F10+F3</f>
        <v>3187005</v>
      </c>
      <c r="H10" s="6">
        <f>G10/4</f>
        <v>796751.25</v>
      </c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5" t="s">
        <v>10</v>
      </c>
      <c r="B13" s="1"/>
      <c r="C13" s="1"/>
      <c r="D13" s="1"/>
      <c r="E13" s="1"/>
      <c r="F13" s="1"/>
      <c r="G13" s="1"/>
      <c r="H13" s="6">
        <f>SUM(G15:G18)/4</f>
        <v>633537.24656250002</v>
      </c>
    </row>
    <row r="14" spans="1:8" ht="43.2" x14ac:dyDescent="0.3">
      <c r="A14" s="9" t="s">
        <v>1</v>
      </c>
      <c r="B14" s="10" t="s">
        <v>18</v>
      </c>
      <c r="C14" s="10" t="s">
        <v>24</v>
      </c>
      <c r="D14" s="10" t="s">
        <v>16</v>
      </c>
      <c r="E14" s="10" t="s">
        <v>17</v>
      </c>
      <c r="F14" s="9" t="s">
        <v>14</v>
      </c>
      <c r="G14" s="10" t="s">
        <v>19</v>
      </c>
      <c r="H14" s="1"/>
    </row>
    <row r="15" spans="1:8" x14ac:dyDescent="0.3">
      <c r="A15" s="1">
        <v>1</v>
      </c>
      <c r="B15" s="4">
        <v>6540</v>
      </c>
      <c r="C15" s="4">
        <v>1020</v>
      </c>
      <c r="D15" s="4">
        <f>330+400</f>
        <v>730</v>
      </c>
      <c r="E15" s="4">
        <f>B15+C15+D15</f>
        <v>8290</v>
      </c>
      <c r="F15" s="1">
        <v>15</v>
      </c>
      <c r="G15" s="8">
        <f>(F15*E15-$F$2)*$D$3</f>
        <v>594615</v>
      </c>
      <c r="H15" s="1"/>
    </row>
    <row r="16" spans="1:8" x14ac:dyDescent="0.3">
      <c r="A16" s="1">
        <v>2</v>
      </c>
      <c r="B16" s="4">
        <f>B15*1.05</f>
        <v>6867</v>
      </c>
      <c r="C16" s="4">
        <v>1020</v>
      </c>
      <c r="D16" s="4">
        <f t="shared" ref="D16:D18" si="1">360+400</f>
        <v>760</v>
      </c>
      <c r="E16" s="4">
        <f t="shared" ref="E16:E18" si="2">B16+C16+D16</f>
        <v>8647</v>
      </c>
      <c r="F16" s="1">
        <v>15</v>
      </c>
      <c r="G16" s="8">
        <f t="shared" ref="G16:G18" si="3">(F16*E16-$F$2)*$D$3</f>
        <v>620854.5</v>
      </c>
      <c r="H16" s="1"/>
    </row>
    <row r="17" spans="1:8" x14ac:dyDescent="0.3">
      <c r="A17" s="1">
        <v>3</v>
      </c>
      <c r="B17" s="4">
        <f t="shared" ref="B17:B18" si="4">B16*1.05</f>
        <v>7210.35</v>
      </c>
      <c r="C17" s="4">
        <v>1020</v>
      </c>
      <c r="D17" s="4">
        <f t="shared" si="1"/>
        <v>760</v>
      </c>
      <c r="E17" s="4">
        <f t="shared" si="2"/>
        <v>8990.35</v>
      </c>
      <c r="F17" s="1">
        <v>15</v>
      </c>
      <c r="G17" s="8">
        <f t="shared" si="3"/>
        <v>646090.72500000009</v>
      </c>
      <c r="H17" s="1"/>
    </row>
    <row r="18" spans="1:8" x14ac:dyDescent="0.3">
      <c r="A18" s="1">
        <v>4</v>
      </c>
      <c r="B18" s="4">
        <f t="shared" si="4"/>
        <v>7570.8675000000003</v>
      </c>
      <c r="C18" s="4">
        <v>1020</v>
      </c>
      <c r="D18" s="4">
        <f t="shared" si="1"/>
        <v>760</v>
      </c>
      <c r="E18" s="4">
        <f t="shared" si="2"/>
        <v>9350.8675000000003</v>
      </c>
      <c r="F18" s="1">
        <v>15</v>
      </c>
      <c r="G18" s="8">
        <f t="shared" si="3"/>
        <v>672588.7612500001</v>
      </c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5" t="s">
        <v>15</v>
      </c>
      <c r="B20" s="1"/>
      <c r="C20" s="1"/>
      <c r="D20" s="1"/>
      <c r="E20" s="1"/>
      <c r="F20" s="1"/>
      <c r="G20" s="1"/>
      <c r="H20" s="6">
        <f>SUM(F22:F25)/4</f>
        <v>672672</v>
      </c>
    </row>
    <row r="21" spans="1:8" ht="43.2" x14ac:dyDescent="0.3">
      <c r="A21" s="9" t="s">
        <v>1</v>
      </c>
      <c r="B21" s="9" t="s">
        <v>4</v>
      </c>
      <c r="C21" s="10" t="s">
        <v>23</v>
      </c>
      <c r="D21" s="9" t="s">
        <v>17</v>
      </c>
      <c r="E21" s="9" t="s">
        <v>14</v>
      </c>
      <c r="F21" s="10" t="s">
        <v>19</v>
      </c>
      <c r="G21" s="1"/>
      <c r="H21" s="1"/>
    </row>
    <row r="22" spans="1:8" x14ac:dyDescent="0.3">
      <c r="A22" s="1">
        <v>1</v>
      </c>
      <c r="B22" s="4">
        <v>9000</v>
      </c>
      <c r="C22" s="1">
        <v>1020</v>
      </c>
      <c r="D22" s="4">
        <f>B22+C22</f>
        <v>10020</v>
      </c>
      <c r="E22" s="1">
        <v>14</v>
      </c>
      <c r="F22" s="8">
        <f>(E22*D22-$F$2)*$D$3</f>
        <v>672672</v>
      </c>
      <c r="G22" s="1"/>
      <c r="H22" s="1"/>
    </row>
    <row r="23" spans="1:8" x14ac:dyDescent="0.3">
      <c r="A23" s="1">
        <v>2</v>
      </c>
      <c r="B23" s="4">
        <v>9000</v>
      </c>
      <c r="C23" s="1">
        <v>1020</v>
      </c>
      <c r="D23" s="4">
        <f t="shared" ref="D23:D25" si="5">B23+C23</f>
        <v>10020</v>
      </c>
      <c r="E23" s="1">
        <v>14</v>
      </c>
      <c r="F23" s="8">
        <f>(E23*D23-$F$2)*$D$3</f>
        <v>672672</v>
      </c>
      <c r="G23" s="1"/>
      <c r="H23" s="1"/>
    </row>
    <row r="24" spans="1:8" x14ac:dyDescent="0.3">
      <c r="A24" s="1">
        <v>3</v>
      </c>
      <c r="B24" s="4">
        <v>9000</v>
      </c>
      <c r="C24" s="1">
        <v>1020</v>
      </c>
      <c r="D24" s="4">
        <f t="shared" si="5"/>
        <v>10020</v>
      </c>
      <c r="E24" s="1">
        <v>14</v>
      </c>
      <c r="F24" s="8">
        <f>(E24*D24-$F$2)*$D$3</f>
        <v>672672</v>
      </c>
      <c r="G24" s="1"/>
      <c r="H24" s="1"/>
    </row>
    <row r="25" spans="1:8" x14ac:dyDescent="0.3">
      <c r="A25" s="1">
        <v>4</v>
      </c>
      <c r="B25" s="4">
        <v>9000</v>
      </c>
      <c r="C25" s="1">
        <v>1020</v>
      </c>
      <c r="D25" s="4">
        <f t="shared" si="5"/>
        <v>10020</v>
      </c>
      <c r="E25" s="1">
        <v>14</v>
      </c>
      <c r="F25" s="8">
        <f>(E25*D25-$F$2)*$D$3</f>
        <v>672672</v>
      </c>
      <c r="G25" s="1"/>
      <c r="H25" s="1"/>
    </row>
  </sheetData>
  <mergeCells count="1">
    <mergeCell ref="A1:H1"/>
  </mergeCells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Xiaohui LI</dc:creator>
  <cp:lastModifiedBy>Xiaohui LI</cp:lastModifiedBy>
  <cp:lastPrinted>2016-09-29T06:01:35Z</cp:lastPrinted>
  <dcterms:created xsi:type="dcterms:W3CDTF">2016-09-26T05:48:33Z</dcterms:created>
  <dcterms:modified xsi:type="dcterms:W3CDTF">2017-02-17T08:36:03Z</dcterms:modified>
</cp:coreProperties>
</file>