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Algonquin_cloud\OneDrive - Algonquin College\Assignments\CST8215\Assignment02\Assignment02\"/>
    </mc:Choice>
  </mc:AlternateContent>
  <xr:revisionPtr revIDLastSave="166" documentId="11_F25DC773A252ABDACC1048C779D97FA85BDE58E5" xr6:coauthVersionLast="45" xr6:coauthVersionMax="45" xr10:uidLastSave="{27BC8EB8-D013-43EE-9CA1-28EC253712F8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5" i="1" l="1"/>
  <c r="T13" i="1"/>
  <c r="T9" i="1"/>
  <c r="T5" i="1"/>
  <c r="T4" i="1"/>
  <c r="D2" i="1"/>
  <c r="H2" i="1" s="1"/>
  <c r="E2" i="1"/>
  <c r="D3" i="1"/>
  <c r="H3" i="1" s="1"/>
  <c r="E3" i="1"/>
  <c r="D4" i="1"/>
  <c r="E4" i="1"/>
  <c r="H4" i="1" s="1"/>
  <c r="E13" i="1"/>
  <c r="D13" i="1"/>
  <c r="E12" i="1"/>
  <c r="D12" i="1"/>
  <c r="H12" i="1" s="1"/>
  <c r="E11" i="1"/>
  <c r="D11" i="1"/>
  <c r="H11" i="1" s="1"/>
  <c r="E10" i="1"/>
  <c r="H10" i="1" s="1"/>
  <c r="D10" i="1"/>
  <c r="E9" i="1"/>
  <c r="D9" i="1"/>
  <c r="H9" i="1" s="1"/>
  <c r="E8" i="1"/>
  <c r="D8" i="1"/>
  <c r="H8" i="1" s="1"/>
  <c r="E7" i="1"/>
  <c r="D7" i="1"/>
  <c r="H7" i="1" s="1"/>
  <c r="H6" i="1"/>
  <c r="E6" i="1"/>
  <c r="D6" i="1"/>
  <c r="E5" i="1"/>
  <c r="D5" i="1"/>
  <c r="V5" i="1" l="1"/>
  <c r="U4" i="1"/>
  <c r="V4" i="1" s="1"/>
  <c r="H13" i="1"/>
  <c r="U9" i="1"/>
  <c r="V9" i="1" s="1"/>
  <c r="U13" i="1"/>
  <c r="V13" i="1" s="1"/>
  <c r="H5" i="1"/>
</calcChain>
</file>

<file path=xl/sharedStrings.xml><?xml version="1.0" encoding="utf-8"?>
<sst xmlns="http://schemas.openxmlformats.org/spreadsheetml/2006/main" count="80" uniqueCount="38">
  <si>
    <t>Property No</t>
  </si>
  <si>
    <t>Calendar Year</t>
  </si>
  <si>
    <t>Property Tax</t>
  </si>
  <si>
    <t>Electricity Cost</t>
  </si>
  <si>
    <t>Heating Cost</t>
  </si>
  <si>
    <t>Advertising Cost</t>
  </si>
  <si>
    <t>Cleaning Cost</t>
  </si>
  <si>
    <t>Total Expense</t>
  </si>
  <si>
    <t>Property Address</t>
  </si>
  <si>
    <t>16 Holland Ave, Ottawa, Ontario K2K 1X1</t>
  </si>
  <si>
    <t>20 Preston Street, Apt 100, Ottawa, Ontario K2K 1X1</t>
  </si>
  <si>
    <t>344 Riverside Drive, Apt 215, ottawa, ontario k2k 1x1</t>
  </si>
  <si>
    <t>21 Baseline Road, Ottawa, Ontario K2K 1X1</t>
  </si>
  <si>
    <t>Property Type</t>
  </si>
  <si>
    <t>House</t>
  </si>
  <si>
    <t>Apartment</t>
  </si>
  <si>
    <t>Number of Bedrooms</t>
  </si>
  <si>
    <t>Number of Bathrooms</t>
  </si>
  <si>
    <t>Daily Rental Rate</t>
  </si>
  <si>
    <t>Owner Name</t>
  </si>
  <si>
    <t>Bill Monnor</t>
  </si>
  <si>
    <t>Peter Smith</t>
  </si>
  <si>
    <t>Wendy Miller</t>
  </si>
  <si>
    <t>Owner Email</t>
  </si>
  <si>
    <t>bm@gmail.com</t>
  </si>
  <si>
    <t>ps@gmail.com</t>
  </si>
  <si>
    <t>wm@gmail.com</t>
  </si>
  <si>
    <t>Client Name</t>
  </si>
  <si>
    <t>Cheryl Potter</t>
  </si>
  <si>
    <t>Number of Days</t>
  </si>
  <si>
    <t>Client Email</t>
  </si>
  <si>
    <t>cp@gmail.com</t>
  </si>
  <si>
    <t>Rental Start Date</t>
  </si>
  <si>
    <t>Rental Charge</t>
  </si>
  <si>
    <t>Tax Owning</t>
  </si>
  <si>
    <t>Rental Amount Owing</t>
  </si>
  <si>
    <t>Invoice Date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</si>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</sst>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40" fontId="3" fillId="0" borderId="5" xfId="0" applyNumberFormat="1" applyFont="1" applyBorder="1" applyAlignment="1">
      <alignment wrapText="1"/>
    </xf>
    <xf numFmtId="0" fontId="4" fillId="0" borderId="5" xfId="1" applyFont="1" applyBorder="1" applyAlignment="1">
      <alignment wrapText="1"/>
    </xf>
    <xf numFmtId="15" fontId="3" fillId="0" borderId="5" xfId="0" applyNumberFormat="1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40" fontId="3" fillId="0" borderId="8" xfId="0" applyNumberFormat="1" applyFont="1" applyBorder="1" applyAlignment="1">
      <alignment wrapText="1"/>
    </xf>
    <xf numFmtId="0" fontId="4" fillId="0" borderId="8" xfId="1" applyFont="1" applyBorder="1" applyAlignment="1">
      <alignment wrapText="1"/>
    </xf>
    <xf numFmtId="15" fontId="3" fillId="0" borderId="8" xfId="0" applyNumberFormat="1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" fillId="0" borderId="5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m@gmail.com" TargetMode="External"/><Relationship Id="rId3" Type="http://schemas.openxmlformats.org/officeDocument/2006/relationships/hyperlink" Target="mailto:ps@gmail.com" TargetMode="External"/><Relationship Id="rId7" Type="http://schemas.openxmlformats.org/officeDocument/2006/relationships/hyperlink" Target="mailto:wm@gmail.com" TargetMode="External"/><Relationship Id="rId2" Type="http://schemas.openxmlformats.org/officeDocument/2006/relationships/hyperlink" Target="mailto:bm@gmail.com" TargetMode="External"/><Relationship Id="rId1" Type="http://schemas.openxmlformats.org/officeDocument/2006/relationships/hyperlink" Target="mailto:bm@gmail.com" TargetMode="External"/><Relationship Id="rId6" Type="http://schemas.openxmlformats.org/officeDocument/2006/relationships/hyperlink" Target="mailto:bm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m@gmail.com" TargetMode="External"/><Relationship Id="rId10" Type="http://schemas.openxmlformats.org/officeDocument/2006/relationships/hyperlink" Target="mailto:ps@gmail.com" TargetMode="External"/><Relationship Id="rId4" Type="http://schemas.openxmlformats.org/officeDocument/2006/relationships/hyperlink" Target="mailto:ps@gmail.com" TargetMode="External"/><Relationship Id="rId9" Type="http://schemas.openxmlformats.org/officeDocument/2006/relationships/hyperlink" Target="mailto:c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A7" workbookViewId="0">
      <selection activeCell="E13" sqref="E13"/>
    </sheetView>
  </sheetViews>
  <sheetFormatPr defaultColWidth="10.109375" defaultRowHeight="12" x14ac:dyDescent="0.25"/>
  <cols>
    <col min="1" max="1" width="7.109375" style="4" customWidth="1"/>
    <col min="2" max="2" width="6.6640625" style="4" customWidth="1"/>
    <col min="3" max="3" width="7.109375" style="4" customWidth="1"/>
    <col min="4" max="4" width="7.5546875" style="4" customWidth="1"/>
    <col min="5" max="5" width="6.6640625" style="4" customWidth="1"/>
    <col min="6" max="6" width="10.33203125" style="4" customWidth="1"/>
    <col min="7" max="7" width="6.88671875" style="4" customWidth="1"/>
    <col min="8" max="8" width="7.21875" style="4" customWidth="1"/>
    <col min="9" max="9" width="12.77734375" style="4" customWidth="1"/>
    <col min="10" max="10" width="8.88671875" style="4" customWidth="1"/>
    <col min="11" max="11" width="8.33203125" style="4" customWidth="1"/>
    <col min="12" max="12" width="10.109375" style="4" customWidth="1"/>
    <col min="13" max="13" width="8" style="4" customWidth="1"/>
    <col min="14" max="14" width="11.109375" style="4" customWidth="1"/>
    <col min="15" max="15" width="12.109375" style="4" customWidth="1"/>
    <col min="16" max="16" width="9.6640625" style="4" customWidth="1"/>
    <col min="17" max="17" width="8.109375" style="4" customWidth="1"/>
    <col min="18" max="18" width="12.77734375" style="4" customWidth="1"/>
    <col min="19" max="19" width="7.6640625" style="4" customWidth="1"/>
    <col min="20" max="20" width="6.88671875" style="4" customWidth="1"/>
    <col min="21" max="21" width="6" style="4" customWidth="1"/>
    <col min="22" max="22" width="7.5546875" style="4" customWidth="1"/>
    <col min="23" max="23" width="7.88671875" style="4" customWidth="1"/>
    <col min="24" max="24" width="6.77734375" style="4" customWidth="1"/>
    <col min="25" max="16384" width="10.109375" style="4"/>
  </cols>
  <sheetData>
    <row r="1" spans="1:24" ht="49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23</v>
      </c>
      <c r="P1" s="2" t="s">
        <v>27</v>
      </c>
      <c r="Q1" s="2" t="s">
        <v>29</v>
      </c>
      <c r="R1" s="2" t="s">
        <v>30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3" t="s">
        <v>37</v>
      </c>
    </row>
    <row r="2" spans="1:24" ht="49.95" customHeight="1" x14ac:dyDescent="0.3">
      <c r="A2" s="5">
        <v>1</v>
      </c>
      <c r="B2" s="6">
        <v>2017</v>
      </c>
      <c r="C2" s="7">
        <v>3000</v>
      </c>
      <c r="D2" s="7">
        <f>SUM(50*12)</f>
        <v>600</v>
      </c>
      <c r="E2" s="7">
        <f>SUM(50*12)</f>
        <v>600</v>
      </c>
      <c r="F2" s="7">
        <v>100</v>
      </c>
      <c r="G2" s="7">
        <v>250</v>
      </c>
      <c r="H2" s="7">
        <f>SUM(C2:G2)</f>
        <v>4550</v>
      </c>
      <c r="I2" s="6" t="s">
        <v>9</v>
      </c>
      <c r="J2" s="6" t="s">
        <v>14</v>
      </c>
      <c r="K2" s="6">
        <v>3</v>
      </c>
      <c r="L2" s="6">
        <v>2</v>
      </c>
      <c r="M2" s="6">
        <v>600</v>
      </c>
      <c r="N2" s="6" t="s">
        <v>20</v>
      </c>
      <c r="O2" s="17" t="s">
        <v>24</v>
      </c>
      <c r="P2" s="6"/>
      <c r="Q2" s="6"/>
      <c r="R2" s="8"/>
      <c r="S2" s="9"/>
      <c r="T2" s="6"/>
      <c r="U2" s="6"/>
      <c r="V2" s="6"/>
      <c r="W2" s="9"/>
      <c r="X2" s="10"/>
    </row>
    <row r="3" spans="1:24" ht="49.95" customHeight="1" x14ac:dyDescent="0.25">
      <c r="A3" s="5">
        <v>1</v>
      </c>
      <c r="B3" s="6">
        <v>2018</v>
      </c>
      <c r="C3" s="7">
        <v>3050</v>
      </c>
      <c r="D3" s="7">
        <f>SUM(55*12)</f>
        <v>660</v>
      </c>
      <c r="E3" s="7">
        <f>SUM(55*12)</f>
        <v>660</v>
      </c>
      <c r="F3" s="7">
        <v>125</v>
      </c>
      <c r="G3" s="7">
        <v>250</v>
      </c>
      <c r="H3" s="7">
        <f t="shared" ref="H3:H13" si="0">SUM(C3:G3)</f>
        <v>4745</v>
      </c>
      <c r="I3" s="6" t="s">
        <v>9</v>
      </c>
      <c r="J3" s="6" t="s">
        <v>14</v>
      </c>
      <c r="K3" s="6">
        <v>3</v>
      </c>
      <c r="L3" s="6">
        <v>2</v>
      </c>
      <c r="M3" s="6">
        <v>600</v>
      </c>
      <c r="N3" s="6" t="s">
        <v>20</v>
      </c>
      <c r="O3" s="8" t="s">
        <v>24</v>
      </c>
      <c r="P3" s="6"/>
      <c r="Q3" s="6"/>
      <c r="R3" s="8"/>
      <c r="S3" s="9"/>
      <c r="T3" s="6"/>
      <c r="U3" s="6"/>
      <c r="V3" s="6"/>
      <c r="W3" s="9"/>
      <c r="X3" s="10"/>
    </row>
    <row r="4" spans="1:24" ht="49.95" customHeight="1" x14ac:dyDescent="0.25">
      <c r="A4" s="5">
        <v>1</v>
      </c>
      <c r="B4" s="6">
        <v>2019</v>
      </c>
      <c r="C4" s="7">
        <v>3100</v>
      </c>
      <c r="D4" s="7">
        <f>SUM(68*12)</f>
        <v>816</v>
      </c>
      <c r="E4" s="7">
        <f>SUM(70*12)</f>
        <v>840</v>
      </c>
      <c r="F4" s="7">
        <v>180</v>
      </c>
      <c r="G4" s="7">
        <v>250</v>
      </c>
      <c r="H4" s="7">
        <f t="shared" si="0"/>
        <v>5186</v>
      </c>
      <c r="I4" s="6" t="s">
        <v>9</v>
      </c>
      <c r="J4" s="6" t="s">
        <v>14</v>
      </c>
      <c r="K4" s="6">
        <v>3</v>
      </c>
      <c r="L4" s="6">
        <v>2</v>
      </c>
      <c r="M4" s="6">
        <v>600</v>
      </c>
      <c r="N4" s="6" t="s">
        <v>20</v>
      </c>
      <c r="O4" s="8" t="s">
        <v>24</v>
      </c>
      <c r="P4" s="6" t="s">
        <v>28</v>
      </c>
      <c r="Q4" s="6">
        <v>2</v>
      </c>
      <c r="R4" s="8" t="s">
        <v>31</v>
      </c>
      <c r="S4" s="9">
        <v>43466</v>
      </c>
      <c r="T4" s="6">
        <f t="shared" ref="T4:T5" si="1">SUM(Q4*M4)</f>
        <v>1200</v>
      </c>
      <c r="U4" s="6">
        <f t="shared" ref="U4:U5" si="2">SUM(T4*0.08)</f>
        <v>96</v>
      </c>
      <c r="V4" s="6">
        <f t="shared" ref="V4:V5" si="3">SUM(T4:U4)</f>
        <v>1296</v>
      </c>
      <c r="W4" s="9">
        <v>43475</v>
      </c>
      <c r="X4" s="10">
        <v>100</v>
      </c>
    </row>
    <row r="5" spans="1:24" ht="49.95" customHeight="1" x14ac:dyDescent="0.3">
      <c r="A5" s="5">
        <v>2</v>
      </c>
      <c r="B5" s="6">
        <v>2017</v>
      </c>
      <c r="C5" s="7">
        <v>1800</v>
      </c>
      <c r="D5" s="7">
        <f>SUM(20*12)</f>
        <v>240</v>
      </c>
      <c r="E5" s="7">
        <f>SUM(17*12)</f>
        <v>204</v>
      </c>
      <c r="F5" s="7">
        <v>100</v>
      </c>
      <c r="G5" s="7">
        <v>100</v>
      </c>
      <c r="H5" s="7">
        <f t="shared" si="0"/>
        <v>2444</v>
      </c>
      <c r="I5" s="6" t="s">
        <v>10</v>
      </c>
      <c r="J5" s="6" t="s">
        <v>15</v>
      </c>
      <c r="K5" s="6">
        <v>1</v>
      </c>
      <c r="L5" s="6">
        <v>1</v>
      </c>
      <c r="M5" s="6">
        <v>300</v>
      </c>
      <c r="N5" s="6" t="s">
        <v>21</v>
      </c>
      <c r="O5" s="17" t="s">
        <v>25</v>
      </c>
      <c r="P5" s="6" t="s">
        <v>28</v>
      </c>
      <c r="Q5" s="6">
        <v>4</v>
      </c>
      <c r="R5" s="8" t="s">
        <v>31</v>
      </c>
      <c r="S5" s="9">
        <v>42816</v>
      </c>
      <c r="T5" s="6">
        <f t="shared" si="1"/>
        <v>1200</v>
      </c>
      <c r="U5" s="6">
        <f t="shared" si="2"/>
        <v>96</v>
      </c>
      <c r="V5" s="6">
        <f t="shared" si="3"/>
        <v>1296</v>
      </c>
      <c r="W5" s="9">
        <v>42822</v>
      </c>
      <c r="X5" s="10">
        <v>101</v>
      </c>
    </row>
    <row r="6" spans="1:24" ht="49.95" customHeight="1" x14ac:dyDescent="0.3">
      <c r="A6" s="5">
        <v>2</v>
      </c>
      <c r="B6" s="6">
        <v>2018</v>
      </c>
      <c r="C6" s="7">
        <v>1850</v>
      </c>
      <c r="D6" s="7">
        <f>SUM(22*12)</f>
        <v>264</v>
      </c>
      <c r="E6" s="7">
        <f>SUM(19*12)</f>
        <v>228</v>
      </c>
      <c r="F6" s="7">
        <v>125</v>
      </c>
      <c r="G6" s="7">
        <v>100</v>
      </c>
      <c r="H6" s="7">
        <f t="shared" si="0"/>
        <v>2567</v>
      </c>
      <c r="I6" s="6" t="s">
        <v>10</v>
      </c>
      <c r="J6" s="6" t="s">
        <v>15</v>
      </c>
      <c r="K6" s="6">
        <v>1</v>
      </c>
      <c r="L6" s="6">
        <v>1</v>
      </c>
      <c r="M6" s="6">
        <v>300</v>
      </c>
      <c r="N6" s="6" t="s">
        <v>21</v>
      </c>
      <c r="O6" s="17" t="s">
        <v>25</v>
      </c>
      <c r="P6" s="6"/>
      <c r="Q6" s="6"/>
      <c r="R6" s="8"/>
      <c r="S6" s="9"/>
      <c r="T6" s="6"/>
      <c r="U6" s="6"/>
      <c r="V6" s="6"/>
      <c r="W6" s="9"/>
      <c r="X6" s="10"/>
    </row>
    <row r="7" spans="1:24" ht="49.95" customHeight="1" x14ac:dyDescent="0.25">
      <c r="A7" s="5">
        <v>2</v>
      </c>
      <c r="B7" s="6">
        <v>2019</v>
      </c>
      <c r="C7" s="7">
        <v>1900</v>
      </c>
      <c r="D7" s="7">
        <f>SUM(27*12)</f>
        <v>324</v>
      </c>
      <c r="E7" s="7">
        <f>SUM(20*12)</f>
        <v>240</v>
      </c>
      <c r="F7" s="7">
        <v>180</v>
      </c>
      <c r="G7" s="7">
        <v>100</v>
      </c>
      <c r="H7" s="7">
        <f t="shared" si="0"/>
        <v>2744</v>
      </c>
      <c r="I7" s="6" t="s">
        <v>10</v>
      </c>
      <c r="J7" s="6" t="s">
        <v>15</v>
      </c>
      <c r="K7" s="6">
        <v>1</v>
      </c>
      <c r="L7" s="6">
        <v>1</v>
      </c>
      <c r="M7" s="6">
        <v>300</v>
      </c>
      <c r="N7" s="6" t="s">
        <v>21</v>
      </c>
      <c r="O7" s="8" t="s">
        <v>25</v>
      </c>
      <c r="P7" s="6"/>
      <c r="Q7" s="6"/>
      <c r="R7" s="8"/>
      <c r="S7" s="9"/>
      <c r="T7" s="6"/>
      <c r="U7" s="6"/>
      <c r="V7" s="6"/>
      <c r="W7" s="9"/>
      <c r="X7" s="10"/>
    </row>
    <row r="8" spans="1:24" ht="49.95" customHeight="1" x14ac:dyDescent="0.25">
      <c r="A8" s="5">
        <v>3</v>
      </c>
      <c r="B8" s="6">
        <v>2017</v>
      </c>
      <c r="C8" s="7">
        <v>1650</v>
      </c>
      <c r="D8" s="7">
        <f>SUM(20*12)</f>
        <v>240</v>
      </c>
      <c r="E8" s="7">
        <f>SUM(17*12)</f>
        <v>204</v>
      </c>
      <c r="F8" s="7">
        <v>100</v>
      </c>
      <c r="G8" s="7">
        <v>100</v>
      </c>
      <c r="H8" s="7">
        <f t="shared" si="0"/>
        <v>2294</v>
      </c>
      <c r="I8" s="6" t="s">
        <v>11</v>
      </c>
      <c r="J8" s="6" t="s">
        <v>15</v>
      </c>
      <c r="K8" s="6">
        <v>1</v>
      </c>
      <c r="L8" s="6">
        <v>1</v>
      </c>
      <c r="M8" s="6">
        <v>375</v>
      </c>
      <c r="N8" s="6" t="s">
        <v>20</v>
      </c>
      <c r="O8" s="8" t="s">
        <v>24</v>
      </c>
      <c r="P8" s="6"/>
      <c r="Q8" s="6"/>
      <c r="R8" s="6"/>
      <c r="S8" s="6"/>
      <c r="T8" s="6"/>
      <c r="U8" s="6"/>
      <c r="V8" s="6"/>
      <c r="W8" s="6"/>
      <c r="X8" s="10"/>
    </row>
    <row r="9" spans="1:24" ht="49.95" customHeight="1" x14ac:dyDescent="0.25">
      <c r="A9" s="5">
        <v>3</v>
      </c>
      <c r="B9" s="6">
        <v>2018</v>
      </c>
      <c r="C9" s="7">
        <v>1680</v>
      </c>
      <c r="D9" s="7">
        <f>SUM(22*12)</f>
        <v>264</v>
      </c>
      <c r="E9" s="7">
        <f>SUM(19*12)</f>
        <v>228</v>
      </c>
      <c r="F9" s="7">
        <v>125</v>
      </c>
      <c r="G9" s="7">
        <v>100</v>
      </c>
      <c r="H9" s="7">
        <f t="shared" si="0"/>
        <v>2397</v>
      </c>
      <c r="I9" s="6" t="s">
        <v>11</v>
      </c>
      <c r="J9" s="6" t="s">
        <v>15</v>
      </c>
      <c r="K9" s="6">
        <v>1</v>
      </c>
      <c r="L9" s="6">
        <v>1</v>
      </c>
      <c r="M9" s="6">
        <v>375</v>
      </c>
      <c r="N9" s="6" t="s">
        <v>20</v>
      </c>
      <c r="O9" s="8" t="s">
        <v>24</v>
      </c>
      <c r="P9" s="6" t="s">
        <v>28</v>
      </c>
      <c r="Q9" s="6">
        <v>2</v>
      </c>
      <c r="R9" s="8" t="s">
        <v>31</v>
      </c>
      <c r="S9" s="9">
        <v>43221</v>
      </c>
      <c r="T9" s="6">
        <f>SUM(Q9*M8)</f>
        <v>750</v>
      </c>
      <c r="U9" s="6">
        <f>SUM(T9*0.08)</f>
        <v>60</v>
      </c>
      <c r="V9" s="6">
        <f>SUM(T9:U9)</f>
        <v>810</v>
      </c>
      <c r="W9" s="9">
        <v>43230</v>
      </c>
      <c r="X9" s="10">
        <v>102</v>
      </c>
    </row>
    <row r="10" spans="1:24" ht="49.95" customHeight="1" x14ac:dyDescent="0.25">
      <c r="A10" s="5">
        <v>3</v>
      </c>
      <c r="B10" s="6">
        <v>2019</v>
      </c>
      <c r="C10" s="7">
        <v>1710</v>
      </c>
      <c r="D10" s="7">
        <f>SUM(27*12)</f>
        <v>324</v>
      </c>
      <c r="E10" s="7">
        <f>SUM(20*12)</f>
        <v>240</v>
      </c>
      <c r="F10" s="7">
        <v>180</v>
      </c>
      <c r="G10" s="7">
        <v>100</v>
      </c>
      <c r="H10" s="7">
        <f t="shared" si="0"/>
        <v>2554</v>
      </c>
      <c r="I10" s="6" t="s">
        <v>11</v>
      </c>
      <c r="J10" s="6" t="s">
        <v>15</v>
      </c>
      <c r="K10" s="6">
        <v>1</v>
      </c>
      <c r="L10" s="6">
        <v>1</v>
      </c>
      <c r="M10" s="6">
        <v>375</v>
      </c>
      <c r="N10" s="6" t="s">
        <v>20</v>
      </c>
      <c r="O10" s="8" t="s">
        <v>24</v>
      </c>
      <c r="P10" s="6"/>
      <c r="Q10" s="6"/>
      <c r="R10" s="8"/>
      <c r="S10" s="9"/>
      <c r="T10" s="6"/>
      <c r="U10" s="6"/>
      <c r="V10" s="6"/>
      <c r="W10" s="9"/>
      <c r="X10" s="10"/>
    </row>
    <row r="11" spans="1:24" ht="49.95" customHeight="1" x14ac:dyDescent="0.25">
      <c r="A11" s="5">
        <v>4</v>
      </c>
      <c r="B11" s="6">
        <v>2017</v>
      </c>
      <c r="C11" s="7">
        <v>2700</v>
      </c>
      <c r="D11" s="7">
        <f>SUM(50*12)</f>
        <v>600</v>
      </c>
      <c r="E11" s="7">
        <f>SUM(50*12)</f>
        <v>600</v>
      </c>
      <c r="F11" s="7">
        <v>100</v>
      </c>
      <c r="G11" s="7">
        <v>250</v>
      </c>
      <c r="H11" s="7">
        <f t="shared" si="0"/>
        <v>4250</v>
      </c>
      <c r="I11" s="6" t="s">
        <v>12</v>
      </c>
      <c r="J11" s="6" t="s">
        <v>14</v>
      </c>
      <c r="K11" s="6">
        <v>2</v>
      </c>
      <c r="L11" s="6">
        <v>1</v>
      </c>
      <c r="M11" s="6">
        <v>690</v>
      </c>
      <c r="N11" s="6" t="s">
        <v>22</v>
      </c>
      <c r="O11" s="8" t="s">
        <v>26</v>
      </c>
      <c r="P11" s="6"/>
      <c r="Q11" s="6"/>
      <c r="R11" s="8"/>
      <c r="S11" s="9"/>
      <c r="T11" s="6"/>
      <c r="U11" s="6"/>
      <c r="V11" s="6"/>
      <c r="W11" s="9"/>
      <c r="X11" s="10"/>
    </row>
    <row r="12" spans="1:24" ht="49.95" customHeight="1" x14ac:dyDescent="0.25">
      <c r="A12" s="5">
        <v>4</v>
      </c>
      <c r="B12" s="6">
        <v>2018</v>
      </c>
      <c r="C12" s="7">
        <v>2800</v>
      </c>
      <c r="D12" s="7">
        <f>SUM(55*12)</f>
        <v>660</v>
      </c>
      <c r="E12" s="7">
        <f>SUM(55*12)</f>
        <v>660</v>
      </c>
      <c r="F12" s="7">
        <v>125</v>
      </c>
      <c r="G12" s="7">
        <v>250</v>
      </c>
      <c r="H12" s="7">
        <f t="shared" si="0"/>
        <v>4495</v>
      </c>
      <c r="I12" s="6" t="s">
        <v>12</v>
      </c>
      <c r="J12" s="6" t="s">
        <v>14</v>
      </c>
      <c r="K12" s="6">
        <v>2</v>
      </c>
      <c r="L12" s="6">
        <v>1</v>
      </c>
      <c r="M12" s="6">
        <v>690</v>
      </c>
      <c r="N12" s="6" t="s">
        <v>22</v>
      </c>
      <c r="O12" s="8" t="s">
        <v>26</v>
      </c>
      <c r="P12" s="6"/>
      <c r="Q12" s="6"/>
      <c r="R12" s="8"/>
      <c r="S12" s="9"/>
      <c r="T12" s="6"/>
      <c r="U12" s="6"/>
      <c r="V12" s="6"/>
      <c r="W12" s="9"/>
      <c r="X12" s="10"/>
    </row>
    <row r="13" spans="1:24" ht="49.95" customHeight="1" thickBot="1" x14ac:dyDescent="0.3">
      <c r="A13" s="11">
        <v>4</v>
      </c>
      <c r="B13" s="12">
        <v>2019</v>
      </c>
      <c r="C13" s="13">
        <v>2900</v>
      </c>
      <c r="D13" s="13">
        <f>SUM(68*12)</f>
        <v>816</v>
      </c>
      <c r="E13" s="13">
        <f>SUM(70*12)</f>
        <v>840</v>
      </c>
      <c r="F13" s="13">
        <v>180</v>
      </c>
      <c r="G13" s="13">
        <v>250</v>
      </c>
      <c r="H13" s="13">
        <f t="shared" si="0"/>
        <v>4986</v>
      </c>
      <c r="I13" s="12" t="s">
        <v>12</v>
      </c>
      <c r="J13" s="12" t="s">
        <v>14</v>
      </c>
      <c r="K13" s="12">
        <v>2</v>
      </c>
      <c r="L13" s="12">
        <v>1</v>
      </c>
      <c r="M13" s="12">
        <v>690</v>
      </c>
      <c r="N13" s="12" t="s">
        <v>22</v>
      </c>
      <c r="O13" s="14" t="s">
        <v>26</v>
      </c>
      <c r="P13" s="12" t="s">
        <v>28</v>
      </c>
      <c r="Q13" s="12">
        <v>5</v>
      </c>
      <c r="R13" s="14" t="s">
        <v>31</v>
      </c>
      <c r="S13" s="15">
        <v>43647</v>
      </c>
      <c r="T13" s="12">
        <f t="shared" ref="T13" si="4">SUM(Q13*M13)</f>
        <v>3450</v>
      </c>
      <c r="U13" s="12">
        <f t="shared" ref="U13" si="5">SUM(T13*0.08)</f>
        <v>276</v>
      </c>
      <c r="V13" s="12">
        <f t="shared" ref="V13" si="6">SUM(T13:U13)</f>
        <v>3726</v>
      </c>
      <c r="W13" s="15">
        <v>43666</v>
      </c>
      <c r="X13" s="16">
        <v>103</v>
      </c>
    </row>
    <row r="14" spans="1:24" ht="31.2" customHeight="1" x14ac:dyDescent="0.25"/>
  </sheetData>
  <hyperlinks>
    <hyperlink ref="O2" r:id="rId1" xr:uid="{33F3796E-1D76-427F-89A9-8256ED85EB8F}"/>
    <hyperlink ref="O3:O4" r:id="rId2" display="bm@gmail.com" xr:uid="{4639D6A2-EF77-4573-90A7-163832E5502A}"/>
    <hyperlink ref="O5" r:id="rId3" xr:uid="{9B0A02BC-E6F6-401E-BE3A-0AF291D056B7}"/>
    <hyperlink ref="O6:O7" r:id="rId4" display="ps@gmail.com" xr:uid="{C67BEEA2-EAF4-429E-BA58-661C1748D7A7}"/>
    <hyperlink ref="O8" r:id="rId5" xr:uid="{769E9036-51DC-489C-870C-8BF22348EB52}"/>
    <hyperlink ref="O9:O10" r:id="rId6" display="bm@gmail.com" xr:uid="{C75DAA93-3432-4858-A0E7-9E2B588A39B3}"/>
    <hyperlink ref="O11" r:id="rId7" xr:uid="{301FE01C-D0F0-4F0B-A22C-355F7AA71D8C}"/>
    <hyperlink ref="O12:O13" r:id="rId8" display="wm@gmail.com" xr:uid="{22F63BF3-73C4-40DF-B48D-3ED93818F007}"/>
    <hyperlink ref="R3:R13" r:id="rId9" display="cp@gmail.com" xr:uid="{520439D2-EDE0-40C0-8F63-A1C3A70D22A8}"/>
    <hyperlink ref="O6" r:id="rId10" xr:uid="{C224A328-27F5-4FF3-91AD-4BE1EFF0BC71}"/>
  </hyperlinks>
  <pageMargins left="0.7" right="0.7" top="0.75" bottom="0.75" header="0.3" footer="0.3"/>
  <pageSetup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</dc:creator>
  <cp:lastModifiedBy>Wei Li</cp:lastModifiedBy>
  <cp:lastPrinted>2019-11-12T20:41:26Z</cp:lastPrinted>
  <dcterms:created xsi:type="dcterms:W3CDTF">2015-06-05T18:17:20Z</dcterms:created>
  <dcterms:modified xsi:type="dcterms:W3CDTF">2019-11-16T05:26:57Z</dcterms:modified>
</cp:coreProperties>
</file>