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2024年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<sst xmlns="http://schemas.openxmlformats.org/spreadsheetml/2006/main" count="38" uniqueCount="36">
  <si>
    <t>序号</t>
  </si>
  <si>
    <t>工程名称</t>
  </si>
  <si>
    <t>送审甲方</t>
  </si>
  <si>
    <t>设计单位</t>
  </si>
  <si>
    <t>送审预算编制单位</t>
  </si>
  <si>
    <t>送审金额</t>
  </si>
  <si>
    <t>提交初审金额</t>
  </si>
  <si>
    <t>审定金额</t>
  </si>
  <si>
    <t>大写造价</t>
  </si>
  <si>
    <t>审减金额</t>
  </si>
  <si>
    <t>委托书编号</t>
  </si>
  <si>
    <t>委托书开始时间</t>
  </si>
  <si>
    <t>委托书结束时间</t>
  </si>
  <si>
    <t>初审复核时间</t>
  </si>
  <si>
    <t>上会的时间</t>
  </si>
  <si>
    <t>反馈的时间</t>
  </si>
  <si>
    <t>出报告时间</t>
  </si>
  <si>
    <t>大写报告时间</t>
  </si>
  <si>
    <t>评审公司报告号</t>
  </si>
  <si>
    <t>评审范围内容</t>
  </si>
  <si>
    <t>今天日期</t>
  </si>
  <si>
    <t>批复资金来源</t>
  </si>
  <si>
    <t>某续建配套与现代化改造项目</t>
  </si>
  <si>
    <t>某水利局</t>
  </si>
  <si>
    <t>河南勘测设计有限公司</t>
  </si>
  <si>
    <t>某财预评〔2024〕011号</t>
  </si>
  <si>
    <t>某预审字〔2024〕第0001号</t>
  </si>
  <si>
    <t>渠道工程、桥涵工程、渡槽工程、闸室工程、斗门工程、信息化工程、电气工程、金属结构设备、施工临时工程。</t>
  </si>
  <si>
    <t>依据县人民政府办公室文电处理签〔2024〕默认文号</t>
  </si>
  <si>
    <t>河南省某桥隧改造项目</t>
  </si>
  <si>
    <t>某公路事业发展中心</t>
  </si>
  <si>
    <t>河南工程技术研究院有限公司</t>
  </si>
  <si>
    <t>某财预评〔2023〕-322号</t>
  </si>
  <si>
    <t>某预审字[2023]第0001号</t>
  </si>
  <si>
    <t>裂缝修补，新建护栏、标志牌等。</t>
  </si>
  <si>
    <t>依据财政局经济建设科31号文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</si>
</sst>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&quot;年&quot;m&quot;月&quot;d&quot;日&quot;;@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8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charset val="134"/>
    </font>
    <font>
      <b/>
      <sz val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176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76" fontId="5" fillId="0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77" fontId="2" fillId="0" borderId="0" xfId="0" applyNumberFormat="1" applyFont="1" applyFill="1" applyAlignment="1">
      <alignment horizontal="center" vertical="center" wrapText="1"/>
    </xf>
    <xf numFmtId="177" fontId="2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"/>
  <sheetViews>
    <sheetView tabSelected="1" workbookViewId="0">
      <selection activeCell="H5" sqref="H5"/>
    </sheetView>
  </sheetViews>
  <sheetFormatPr defaultColWidth="8.72727272727273" defaultRowHeight="14" outlineLevelRow="4"/>
  <cols>
    <col min="1" max="1" width="8.72727272727273" style="3"/>
    <col min="2" max="2" width="34.9090909090909" style="3" customWidth="1"/>
    <col min="3" max="3" width="19.4545454545455" style="3" customWidth="1"/>
    <col min="4" max="4" width="15.8636363636364" style="3" customWidth="1"/>
    <col min="5" max="5" width="13.0181818181818" style="3" customWidth="1"/>
    <col min="6" max="6" width="19.7272727272727" style="3" customWidth="1"/>
    <col min="7" max="7" width="20.0909090909091" style="3" customWidth="1"/>
    <col min="8" max="8" width="23.3636363636364" style="3" customWidth="1"/>
    <col min="9" max="9" width="9.89090909090909" style="3" customWidth="1"/>
    <col min="10" max="10" width="13.2" style="3" customWidth="1"/>
    <col min="11" max="11" width="16.8454545454545" style="3" customWidth="1"/>
    <col min="12" max="12" width="13.9636363636364" style="3" customWidth="1"/>
    <col min="13" max="13" width="13.7909090909091" style="3" customWidth="1"/>
    <col min="14" max="14" width="17.2727272727273" style="3" customWidth="1"/>
    <col min="15" max="15" width="15.7909090909091" style="3" customWidth="1"/>
    <col min="16" max="16" width="16.7272727272727" style="3" customWidth="1"/>
    <col min="17" max="17" width="17.3" style="3" customWidth="1"/>
    <col min="18" max="18" width="16.2727272727273" style="3" customWidth="1"/>
    <col min="19" max="19" width="31.7272727272727" style="3" customWidth="1"/>
    <col min="20" max="20" width="8.72727272727273" style="3"/>
    <col min="21" max="21" width="15.1818181818182" style="3"/>
    <col min="22" max="22" width="12.4545454545455" style="3" customWidth="1"/>
    <col min="23" max="16384" width="8.72727272727273" style="3"/>
  </cols>
  <sheetData>
    <row r="1" s="1" customFormat="1" ht="66" customHeight="1" spans="1:2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1" t="s">
        <v>11</v>
      </c>
      <c r="M1" s="1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ht="59" customHeight="1" spans="1:22">
      <c r="A2" s="2">
        <v>1</v>
      </c>
      <c r="B2" s="5" t="s">
        <v>22</v>
      </c>
      <c r="C2" s="2" t="s">
        <v>23</v>
      </c>
      <c r="D2" s="5" t="s">
        <v>24</v>
      </c>
      <c r="E2" s="5" t="s">
        <v>24</v>
      </c>
      <c r="F2" s="6">
        <v>1797458.1</v>
      </c>
      <c r="G2" s="6">
        <f>1632913.73</f>
        <v>1632913.73</v>
      </c>
      <c r="H2" s="6">
        <v>1632913.73</v>
      </c>
      <c r="I2" s="5" t="str">
        <f>IF(MOD(H2,1)=0,TEXT(INT(H2),"[DBNUM2]")&amp;"元整",TEXT(INT(H2),"[DBNUM2]")&amp;"元"&amp;TEXT(MID(H2,LEN(INT(H2))+2,1),"[DBNUM2]D角")&amp;TEXT(MID(H2,LEN(INT(H2))+3,1),"[DBNUM2]D分"))</f>
        <v>壹佰陆拾叁万贰仟玖佰壹拾叁元柒角叁分</v>
      </c>
      <c r="J2" s="6">
        <f>F2-H2</f>
        <v>164544.37</v>
      </c>
      <c r="K2" s="5" t="s">
        <v>25</v>
      </c>
      <c r="L2" s="12">
        <v>45335</v>
      </c>
      <c r="M2" s="12">
        <v>45340</v>
      </c>
      <c r="N2" s="12">
        <v>45339</v>
      </c>
      <c r="O2" s="12">
        <v>45339</v>
      </c>
      <c r="P2" s="12">
        <v>45340</v>
      </c>
      <c r="Q2" s="12">
        <v>45340</v>
      </c>
      <c r="R2" s="2" t="str">
        <f>TEXT(Q2,"[dbnum1]yyyy年m月d日")</f>
        <v>二〇二四年二月十八日</v>
      </c>
      <c r="S2" s="5" t="s">
        <v>26</v>
      </c>
      <c r="T2" s="5" t="s">
        <v>27</v>
      </c>
      <c r="U2" s="12">
        <f ca="1">NOW()</f>
        <v>45346.731875</v>
      </c>
      <c r="V2" s="5" t="s">
        <v>28</v>
      </c>
    </row>
    <row r="3" s="2" customFormat="1" ht="48" spans="1:22">
      <c r="A3" s="2">
        <v>2</v>
      </c>
      <c r="B3" s="7" t="s">
        <v>29</v>
      </c>
      <c r="C3" s="8" t="s">
        <v>30</v>
      </c>
      <c r="D3" s="8" t="s">
        <v>31</v>
      </c>
      <c r="E3" s="8" t="s">
        <v>31</v>
      </c>
      <c r="F3" s="9">
        <v>199792</v>
      </c>
      <c r="G3" s="10">
        <v>151610</v>
      </c>
      <c r="H3" s="10">
        <v>156280</v>
      </c>
      <c r="I3" s="5" t="str">
        <f>IF(ABS(H3)&lt;0.005,"",IF(H3&lt;0,"负",)&amp;IF(INT(ABS(H3)),TEXT(INT(ABS(H3)),"[dbnum2]")&amp;"元",)&amp;IF(INT(ABS(H3)*10)-INT(ABS(H3))*10,TEXT(INT(ABS(H3)*10)-INT(ABS(H3))*10,"[dbnum2]")&amp;"角",IF(INT(ABS(H3))=ABS(H3),,IF(ABS(H3)&lt;0.1,,"零")))&amp;IF(ROUND(ABS(H3)*100-INT(ABS(H3)*10)*10,),TEXT(ROUND(ABS(H3)*100-INT(ABS(H3)*10)*10,),"[dbnum2]")&amp;"分","整"))</f>
        <v>壹拾伍万陆仟贰佰捌拾元整</v>
      </c>
      <c r="J3" s="6">
        <f>F3-H3</f>
        <v>43512</v>
      </c>
      <c r="K3" s="5" t="s">
        <v>32</v>
      </c>
      <c r="L3" s="12">
        <v>45219</v>
      </c>
      <c r="M3" s="12">
        <v>45225</v>
      </c>
      <c r="N3" s="12">
        <v>45225</v>
      </c>
      <c r="O3" s="12">
        <v>45230</v>
      </c>
      <c r="P3" s="12">
        <v>45230</v>
      </c>
      <c r="Q3" s="13">
        <v>45244</v>
      </c>
      <c r="R3" s="2" t="str">
        <f>TEXT(Q3,"[dbnum1]yyyy年m月d日")</f>
        <v>二〇二三年十一月十四日</v>
      </c>
      <c r="S3" s="2" t="s">
        <v>33</v>
      </c>
      <c r="T3" s="5" t="s">
        <v>34</v>
      </c>
      <c r="U3" s="13">
        <f ca="1">NOW()</f>
        <v>45346.731875</v>
      </c>
      <c r="V3" s="5" t="s">
        <v>35</v>
      </c>
    </row>
    <row r="4" ht="41" customHeight="1"/>
    <row r="5" ht="44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61716</dc:creator>
  <cp:lastModifiedBy>曹月娥</cp:lastModifiedBy>
  <dcterms:created xsi:type="dcterms:W3CDTF">2024-02-12T07:36:00Z</dcterms:created>
  <dcterms:modified xsi:type="dcterms:W3CDTF">2024-02-24T09:34:06Z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EFE6AF511D204D2CAEEEE2B2CE93F389_11</vt:lpwstr>
  </property>
  <property fmtid="{D5CDD505-2E9C-101B-9397-08002B2CF9AE}" pid="3" name="KSOProductBuildVer">
    <vt:lpwstr>2052-12.1.0.16250</vt:lpwstr>
  </property>
</Properties>
</file>