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issdcu-my.sharepoint.com/personal/liam_mcgovern23_mail_dcu_ie/Documents/"/>
    </mc:Choice>
  </mc:AlternateContent>
  <xr:revisionPtr revIDLastSave="669" documentId="8_{25375BAE-91E3-7A47-9102-47646637BCA6}" xr6:coauthVersionLast="47" xr6:coauthVersionMax="47" xr10:uidLastSave="{D04EF09D-CEBA-6745-A5A5-682632881159}"/>
  <bookViews>
    <workbookView xWindow="0" yWindow="500" windowWidth="28800" windowHeight="16140" activeTab="1" xr2:uid="{8E581DC1-8BE2-C945-B32B-FF1D81A3793B}"/>
  </bookViews>
  <sheets>
    <sheet name="Given Data" sheetId="3" r:id="rId1"/>
    <sheet name="Model" sheetId="1" r:id="rId2"/>
    <sheet name="IO" sheetId="2" r:id="rId3"/>
  </sheets>
  <definedNames>
    <definedName name="_xlnm._FilterDatabase" localSheetId="0" hidden="1">'Given Data'!$E$1:$E$1093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2" l="1"/>
  <c r="F13" i="2"/>
  <c r="J1500" i="1" l="1"/>
  <c r="J15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2" i="1"/>
  <c r="E3" i="1"/>
  <c r="F3" i="1" s="1"/>
  <c r="G3" i="1" s="1"/>
  <c r="E4" i="1"/>
  <c r="F4" i="1" s="1"/>
  <c r="G4" i="1" s="1"/>
  <c r="E5" i="1"/>
  <c r="F5" i="1" s="1"/>
  <c r="G5" i="1" s="1"/>
  <c r="E6" i="1"/>
  <c r="F6" i="1" s="1"/>
  <c r="G6" i="1" s="1"/>
  <c r="E7" i="1"/>
  <c r="F7" i="1" s="1"/>
  <c r="G7" i="1" s="1"/>
  <c r="E8" i="1"/>
  <c r="F8" i="1" s="1"/>
  <c r="G8" i="1" s="1"/>
  <c r="E9" i="1"/>
  <c r="F9" i="1" s="1"/>
  <c r="G9" i="1" s="1"/>
  <c r="E10" i="1"/>
  <c r="F10" i="1" s="1"/>
  <c r="G10" i="1" s="1"/>
  <c r="E11" i="1"/>
  <c r="F11" i="1" s="1"/>
  <c r="G11" i="1" s="1"/>
  <c r="E12" i="1"/>
  <c r="F12" i="1" s="1"/>
  <c r="G12" i="1" s="1"/>
  <c r="E13" i="1"/>
  <c r="F13" i="1" s="1"/>
  <c r="G13" i="1" s="1"/>
  <c r="E14" i="1"/>
  <c r="F14" i="1" s="1"/>
  <c r="G14" i="1" s="1"/>
  <c r="E15" i="1"/>
  <c r="F15" i="1" s="1"/>
  <c r="G15" i="1" s="1"/>
  <c r="E16" i="1"/>
  <c r="F16" i="1" s="1"/>
  <c r="G16" i="1" s="1"/>
  <c r="E17" i="1"/>
  <c r="F17" i="1" s="1"/>
  <c r="G17" i="1" s="1"/>
  <c r="E18" i="1"/>
  <c r="F18" i="1" s="1"/>
  <c r="G18" i="1" s="1"/>
  <c r="E19" i="1"/>
  <c r="F19" i="1" s="1"/>
  <c r="G19" i="1" s="1"/>
  <c r="E20" i="1"/>
  <c r="F20" i="1" s="1"/>
  <c r="G20" i="1" s="1"/>
  <c r="E21" i="1"/>
  <c r="F21" i="1" s="1"/>
  <c r="G21" i="1" s="1"/>
  <c r="E22" i="1"/>
  <c r="F22" i="1" s="1"/>
  <c r="G22" i="1" s="1"/>
  <c r="E23" i="1"/>
  <c r="F23" i="1" s="1"/>
  <c r="G23" i="1" s="1"/>
  <c r="E24" i="1"/>
  <c r="F24" i="1" s="1"/>
  <c r="G24" i="1" s="1"/>
  <c r="E25" i="1"/>
  <c r="F25" i="1" s="1"/>
  <c r="G25" i="1" s="1"/>
  <c r="E26" i="1"/>
  <c r="F26" i="1" s="1"/>
  <c r="G26" i="1" s="1"/>
  <c r="E27" i="1"/>
  <c r="F27" i="1" s="1"/>
  <c r="G27" i="1" s="1"/>
  <c r="E28" i="1"/>
  <c r="F28" i="1" s="1"/>
  <c r="G28" i="1" s="1"/>
  <c r="E29" i="1"/>
  <c r="F29" i="1" s="1"/>
  <c r="G29" i="1" s="1"/>
  <c r="E30" i="1"/>
  <c r="F30" i="1" s="1"/>
  <c r="G30" i="1" s="1"/>
  <c r="E31" i="1"/>
  <c r="F31" i="1" s="1"/>
  <c r="G31" i="1" s="1"/>
  <c r="E32" i="1"/>
  <c r="F32" i="1" s="1"/>
  <c r="G32" i="1" s="1"/>
  <c r="E33" i="1"/>
  <c r="F33" i="1" s="1"/>
  <c r="G33" i="1" s="1"/>
  <c r="E34" i="1"/>
  <c r="F34" i="1" s="1"/>
  <c r="G34" i="1" s="1"/>
  <c r="E35" i="1"/>
  <c r="F35" i="1" s="1"/>
  <c r="G35" i="1" s="1"/>
  <c r="E36" i="1"/>
  <c r="F36" i="1" s="1"/>
  <c r="G36" i="1" s="1"/>
  <c r="E37" i="1"/>
  <c r="F37" i="1" s="1"/>
  <c r="G37" i="1" s="1"/>
  <c r="E38" i="1"/>
  <c r="F38" i="1" s="1"/>
  <c r="G38" i="1" s="1"/>
  <c r="E39" i="1"/>
  <c r="F39" i="1" s="1"/>
  <c r="G39" i="1" s="1"/>
  <c r="E40" i="1"/>
  <c r="F40" i="1" s="1"/>
  <c r="G40" i="1" s="1"/>
  <c r="E41" i="1"/>
  <c r="F41" i="1" s="1"/>
  <c r="G41" i="1" s="1"/>
  <c r="E42" i="1"/>
  <c r="F42" i="1" s="1"/>
  <c r="G42" i="1" s="1"/>
  <c r="E43" i="1"/>
  <c r="F43" i="1" s="1"/>
  <c r="G43" i="1" s="1"/>
  <c r="E44" i="1"/>
  <c r="F44" i="1" s="1"/>
  <c r="G44" i="1" s="1"/>
  <c r="E45" i="1"/>
  <c r="F45" i="1" s="1"/>
  <c r="G45" i="1" s="1"/>
  <c r="E46" i="1"/>
  <c r="F46" i="1" s="1"/>
  <c r="G46" i="1" s="1"/>
  <c r="E47" i="1"/>
  <c r="F47" i="1" s="1"/>
  <c r="G47" i="1" s="1"/>
  <c r="E48" i="1"/>
  <c r="F48" i="1" s="1"/>
  <c r="G48" i="1" s="1"/>
  <c r="E49" i="1"/>
  <c r="F49" i="1" s="1"/>
  <c r="G49" i="1" s="1"/>
  <c r="E50" i="1"/>
  <c r="F50" i="1" s="1"/>
  <c r="G50" i="1" s="1"/>
  <c r="E51" i="1"/>
  <c r="F51" i="1" s="1"/>
  <c r="G51" i="1" s="1"/>
  <c r="E52" i="1"/>
  <c r="F52" i="1" s="1"/>
  <c r="G52" i="1" s="1"/>
  <c r="E53" i="1"/>
  <c r="F53" i="1" s="1"/>
  <c r="G53" i="1" s="1"/>
  <c r="E54" i="1"/>
  <c r="F54" i="1" s="1"/>
  <c r="G54" i="1" s="1"/>
  <c r="E55" i="1"/>
  <c r="F55" i="1" s="1"/>
  <c r="G55" i="1" s="1"/>
  <c r="E56" i="1"/>
  <c r="F56" i="1" s="1"/>
  <c r="G56" i="1" s="1"/>
  <c r="E57" i="1"/>
  <c r="F57" i="1" s="1"/>
  <c r="G57" i="1" s="1"/>
  <c r="E58" i="1"/>
  <c r="F58" i="1" s="1"/>
  <c r="G58" i="1" s="1"/>
  <c r="E59" i="1"/>
  <c r="F59" i="1" s="1"/>
  <c r="G59" i="1" s="1"/>
  <c r="E60" i="1"/>
  <c r="F60" i="1" s="1"/>
  <c r="G60" i="1" s="1"/>
  <c r="E61" i="1"/>
  <c r="F61" i="1" s="1"/>
  <c r="G61" i="1" s="1"/>
  <c r="E62" i="1"/>
  <c r="F62" i="1" s="1"/>
  <c r="G62" i="1" s="1"/>
  <c r="E63" i="1"/>
  <c r="F63" i="1" s="1"/>
  <c r="G63" i="1" s="1"/>
  <c r="E64" i="1"/>
  <c r="F64" i="1" s="1"/>
  <c r="G64" i="1" s="1"/>
  <c r="E65" i="1"/>
  <c r="F65" i="1" s="1"/>
  <c r="G65" i="1" s="1"/>
  <c r="E66" i="1"/>
  <c r="F66" i="1" s="1"/>
  <c r="G66" i="1" s="1"/>
  <c r="E67" i="1"/>
  <c r="F67" i="1" s="1"/>
  <c r="G67" i="1" s="1"/>
  <c r="E68" i="1"/>
  <c r="F68" i="1" s="1"/>
  <c r="G68" i="1" s="1"/>
  <c r="E69" i="1"/>
  <c r="F69" i="1" s="1"/>
  <c r="G69" i="1" s="1"/>
  <c r="E70" i="1"/>
  <c r="F70" i="1" s="1"/>
  <c r="G70" i="1" s="1"/>
  <c r="E71" i="1"/>
  <c r="F71" i="1" s="1"/>
  <c r="G71" i="1" s="1"/>
  <c r="E72" i="1"/>
  <c r="F72" i="1" s="1"/>
  <c r="G72" i="1" s="1"/>
  <c r="E73" i="1"/>
  <c r="F73" i="1" s="1"/>
  <c r="G73" i="1" s="1"/>
  <c r="E74" i="1"/>
  <c r="F74" i="1" s="1"/>
  <c r="G74" i="1" s="1"/>
  <c r="E75" i="1"/>
  <c r="F75" i="1" s="1"/>
  <c r="G75" i="1" s="1"/>
  <c r="E76" i="1"/>
  <c r="F76" i="1" s="1"/>
  <c r="G76" i="1" s="1"/>
  <c r="E77" i="1"/>
  <c r="F77" i="1" s="1"/>
  <c r="G77" i="1" s="1"/>
  <c r="E78" i="1"/>
  <c r="F78" i="1" s="1"/>
  <c r="G78" i="1" s="1"/>
  <c r="E79" i="1"/>
  <c r="F79" i="1" s="1"/>
  <c r="G79" i="1" s="1"/>
  <c r="E80" i="1"/>
  <c r="F80" i="1" s="1"/>
  <c r="G80" i="1" s="1"/>
  <c r="E81" i="1"/>
  <c r="F81" i="1" s="1"/>
  <c r="G81" i="1" s="1"/>
  <c r="E82" i="1"/>
  <c r="F82" i="1" s="1"/>
  <c r="G82" i="1" s="1"/>
  <c r="E83" i="1"/>
  <c r="F83" i="1" s="1"/>
  <c r="G83" i="1" s="1"/>
  <c r="E84" i="1"/>
  <c r="F84" i="1" s="1"/>
  <c r="G84" i="1" s="1"/>
  <c r="E85" i="1"/>
  <c r="F85" i="1" s="1"/>
  <c r="G85" i="1" s="1"/>
  <c r="E86" i="1"/>
  <c r="F86" i="1" s="1"/>
  <c r="G86" i="1" s="1"/>
  <c r="E87" i="1"/>
  <c r="F87" i="1" s="1"/>
  <c r="G87" i="1" s="1"/>
  <c r="E88" i="1"/>
  <c r="F88" i="1" s="1"/>
  <c r="G88" i="1" s="1"/>
  <c r="E89" i="1"/>
  <c r="F89" i="1" s="1"/>
  <c r="G89" i="1" s="1"/>
  <c r="E90" i="1"/>
  <c r="F90" i="1" s="1"/>
  <c r="G90" i="1" s="1"/>
  <c r="E91" i="1"/>
  <c r="F91" i="1" s="1"/>
  <c r="G91" i="1" s="1"/>
  <c r="E92" i="1"/>
  <c r="F92" i="1" s="1"/>
  <c r="G92" i="1" s="1"/>
  <c r="E93" i="1"/>
  <c r="F93" i="1" s="1"/>
  <c r="G93" i="1" s="1"/>
  <c r="E94" i="1"/>
  <c r="F94" i="1" s="1"/>
  <c r="G94" i="1" s="1"/>
  <c r="E95" i="1"/>
  <c r="F95" i="1" s="1"/>
  <c r="G95" i="1" s="1"/>
  <c r="E96" i="1"/>
  <c r="F96" i="1" s="1"/>
  <c r="G96" i="1" s="1"/>
  <c r="E97" i="1"/>
  <c r="F97" i="1" s="1"/>
  <c r="G97" i="1" s="1"/>
  <c r="E98" i="1"/>
  <c r="F98" i="1" s="1"/>
  <c r="G98" i="1" s="1"/>
  <c r="E99" i="1"/>
  <c r="F99" i="1" s="1"/>
  <c r="G99" i="1" s="1"/>
  <c r="E100" i="1"/>
  <c r="F100" i="1" s="1"/>
  <c r="G100" i="1" s="1"/>
  <c r="E101" i="1"/>
  <c r="F101" i="1" s="1"/>
  <c r="G101" i="1" s="1"/>
  <c r="E102" i="1"/>
  <c r="F102" i="1" s="1"/>
  <c r="G102" i="1" s="1"/>
  <c r="E103" i="1"/>
  <c r="F103" i="1" s="1"/>
  <c r="G103" i="1" s="1"/>
  <c r="E104" i="1"/>
  <c r="F104" i="1" s="1"/>
  <c r="G104" i="1" s="1"/>
  <c r="E105" i="1"/>
  <c r="F105" i="1" s="1"/>
  <c r="G105" i="1" s="1"/>
  <c r="E106" i="1"/>
  <c r="F106" i="1" s="1"/>
  <c r="G106" i="1" s="1"/>
  <c r="E107" i="1"/>
  <c r="F107" i="1" s="1"/>
  <c r="G107" i="1" s="1"/>
  <c r="E108" i="1"/>
  <c r="F108" i="1" s="1"/>
  <c r="G108" i="1" s="1"/>
  <c r="E109" i="1"/>
  <c r="F109" i="1" s="1"/>
  <c r="G109" i="1" s="1"/>
  <c r="E110" i="1"/>
  <c r="F110" i="1" s="1"/>
  <c r="G110" i="1" s="1"/>
  <c r="E111" i="1"/>
  <c r="F111" i="1" s="1"/>
  <c r="G111" i="1" s="1"/>
  <c r="E112" i="1"/>
  <c r="F112" i="1" s="1"/>
  <c r="G112" i="1" s="1"/>
  <c r="E113" i="1"/>
  <c r="F113" i="1" s="1"/>
  <c r="G113" i="1" s="1"/>
  <c r="E114" i="1"/>
  <c r="F114" i="1" s="1"/>
  <c r="G114" i="1" s="1"/>
  <c r="E115" i="1"/>
  <c r="F115" i="1" s="1"/>
  <c r="G115" i="1" s="1"/>
  <c r="E116" i="1"/>
  <c r="F116" i="1" s="1"/>
  <c r="G116" i="1" s="1"/>
  <c r="E117" i="1"/>
  <c r="F117" i="1" s="1"/>
  <c r="G117" i="1" s="1"/>
  <c r="E118" i="1"/>
  <c r="F118" i="1" s="1"/>
  <c r="G118" i="1" s="1"/>
  <c r="E119" i="1"/>
  <c r="F119" i="1" s="1"/>
  <c r="G119" i="1" s="1"/>
  <c r="E120" i="1"/>
  <c r="F120" i="1" s="1"/>
  <c r="G120" i="1" s="1"/>
  <c r="E121" i="1"/>
  <c r="F121" i="1" s="1"/>
  <c r="G121" i="1" s="1"/>
  <c r="E122" i="1"/>
  <c r="F122" i="1" s="1"/>
  <c r="G122" i="1" s="1"/>
  <c r="E123" i="1"/>
  <c r="F123" i="1" s="1"/>
  <c r="G123" i="1" s="1"/>
  <c r="E124" i="1"/>
  <c r="F124" i="1" s="1"/>
  <c r="G124" i="1" s="1"/>
  <c r="E125" i="1"/>
  <c r="F125" i="1" s="1"/>
  <c r="G125" i="1" s="1"/>
  <c r="E126" i="1"/>
  <c r="F126" i="1" s="1"/>
  <c r="G126" i="1" s="1"/>
  <c r="E127" i="1"/>
  <c r="F127" i="1" s="1"/>
  <c r="G127" i="1" s="1"/>
  <c r="E128" i="1"/>
  <c r="F128" i="1" s="1"/>
  <c r="G128" i="1" s="1"/>
  <c r="E129" i="1"/>
  <c r="F129" i="1" s="1"/>
  <c r="G129" i="1" s="1"/>
  <c r="E130" i="1"/>
  <c r="F130" i="1" s="1"/>
  <c r="G130" i="1" s="1"/>
  <c r="E131" i="1"/>
  <c r="F131" i="1" s="1"/>
  <c r="G131" i="1" s="1"/>
  <c r="E132" i="1"/>
  <c r="F132" i="1" s="1"/>
  <c r="G132" i="1" s="1"/>
  <c r="E133" i="1"/>
  <c r="F133" i="1" s="1"/>
  <c r="G133" i="1" s="1"/>
  <c r="E134" i="1"/>
  <c r="F134" i="1" s="1"/>
  <c r="G134" i="1" s="1"/>
  <c r="E135" i="1"/>
  <c r="F135" i="1" s="1"/>
  <c r="G135" i="1" s="1"/>
  <c r="E136" i="1"/>
  <c r="F136" i="1" s="1"/>
  <c r="G136" i="1" s="1"/>
  <c r="E137" i="1"/>
  <c r="F137" i="1" s="1"/>
  <c r="G137" i="1" s="1"/>
  <c r="E138" i="1"/>
  <c r="F138" i="1" s="1"/>
  <c r="G138" i="1" s="1"/>
  <c r="E139" i="1"/>
  <c r="F139" i="1" s="1"/>
  <c r="G139" i="1" s="1"/>
  <c r="E140" i="1"/>
  <c r="F140" i="1" s="1"/>
  <c r="G140" i="1" s="1"/>
  <c r="E141" i="1"/>
  <c r="F141" i="1" s="1"/>
  <c r="G141" i="1" s="1"/>
  <c r="E142" i="1"/>
  <c r="F142" i="1" s="1"/>
  <c r="G142" i="1" s="1"/>
  <c r="E143" i="1"/>
  <c r="F143" i="1" s="1"/>
  <c r="G143" i="1" s="1"/>
  <c r="E144" i="1"/>
  <c r="F144" i="1" s="1"/>
  <c r="G144" i="1" s="1"/>
  <c r="E145" i="1"/>
  <c r="F145" i="1" s="1"/>
  <c r="G145" i="1" s="1"/>
  <c r="E146" i="1"/>
  <c r="F146" i="1" s="1"/>
  <c r="G146" i="1" s="1"/>
  <c r="E147" i="1"/>
  <c r="F147" i="1" s="1"/>
  <c r="G147" i="1" s="1"/>
  <c r="E148" i="1"/>
  <c r="F148" i="1" s="1"/>
  <c r="G148" i="1" s="1"/>
  <c r="E149" i="1"/>
  <c r="F149" i="1" s="1"/>
  <c r="G149" i="1" s="1"/>
  <c r="E150" i="1"/>
  <c r="F150" i="1" s="1"/>
  <c r="G150" i="1" s="1"/>
  <c r="E151" i="1"/>
  <c r="F151" i="1" s="1"/>
  <c r="G151" i="1" s="1"/>
  <c r="E152" i="1"/>
  <c r="F152" i="1" s="1"/>
  <c r="G152" i="1" s="1"/>
  <c r="E153" i="1"/>
  <c r="F153" i="1" s="1"/>
  <c r="G153" i="1" s="1"/>
  <c r="E154" i="1"/>
  <c r="F154" i="1" s="1"/>
  <c r="G154" i="1" s="1"/>
  <c r="E155" i="1"/>
  <c r="F155" i="1" s="1"/>
  <c r="G155" i="1" s="1"/>
  <c r="E156" i="1"/>
  <c r="F156" i="1" s="1"/>
  <c r="G156" i="1" s="1"/>
  <c r="E157" i="1"/>
  <c r="F157" i="1" s="1"/>
  <c r="G157" i="1" s="1"/>
  <c r="E158" i="1"/>
  <c r="F158" i="1" s="1"/>
  <c r="G158" i="1" s="1"/>
  <c r="E159" i="1"/>
  <c r="F159" i="1" s="1"/>
  <c r="G159" i="1" s="1"/>
  <c r="E160" i="1"/>
  <c r="F160" i="1" s="1"/>
  <c r="G160" i="1" s="1"/>
  <c r="E161" i="1"/>
  <c r="F161" i="1" s="1"/>
  <c r="G161" i="1" s="1"/>
  <c r="E162" i="1"/>
  <c r="F162" i="1" s="1"/>
  <c r="G162" i="1" s="1"/>
  <c r="E163" i="1"/>
  <c r="F163" i="1" s="1"/>
  <c r="G163" i="1" s="1"/>
  <c r="E164" i="1"/>
  <c r="F164" i="1" s="1"/>
  <c r="G164" i="1" s="1"/>
  <c r="E165" i="1"/>
  <c r="F165" i="1" s="1"/>
  <c r="G165" i="1" s="1"/>
  <c r="E166" i="1"/>
  <c r="F166" i="1" s="1"/>
  <c r="G166" i="1" s="1"/>
  <c r="E167" i="1"/>
  <c r="F167" i="1" s="1"/>
  <c r="G167" i="1" s="1"/>
  <c r="E168" i="1"/>
  <c r="F168" i="1" s="1"/>
  <c r="G168" i="1" s="1"/>
  <c r="E169" i="1"/>
  <c r="F169" i="1" s="1"/>
  <c r="G169" i="1" s="1"/>
  <c r="E170" i="1"/>
  <c r="F170" i="1" s="1"/>
  <c r="G170" i="1" s="1"/>
  <c r="E171" i="1"/>
  <c r="F171" i="1" s="1"/>
  <c r="G171" i="1" s="1"/>
  <c r="E172" i="1"/>
  <c r="F172" i="1" s="1"/>
  <c r="G172" i="1" s="1"/>
  <c r="E173" i="1"/>
  <c r="F173" i="1" s="1"/>
  <c r="G173" i="1" s="1"/>
  <c r="E174" i="1"/>
  <c r="F174" i="1" s="1"/>
  <c r="G174" i="1" s="1"/>
  <c r="E175" i="1"/>
  <c r="F175" i="1" s="1"/>
  <c r="G175" i="1" s="1"/>
  <c r="E176" i="1"/>
  <c r="F176" i="1" s="1"/>
  <c r="G176" i="1" s="1"/>
  <c r="E177" i="1"/>
  <c r="F177" i="1" s="1"/>
  <c r="G177" i="1" s="1"/>
  <c r="E178" i="1"/>
  <c r="F178" i="1" s="1"/>
  <c r="G178" i="1" s="1"/>
  <c r="E179" i="1"/>
  <c r="F179" i="1" s="1"/>
  <c r="G179" i="1" s="1"/>
  <c r="E180" i="1"/>
  <c r="F180" i="1" s="1"/>
  <c r="G180" i="1" s="1"/>
  <c r="E181" i="1"/>
  <c r="F181" i="1" s="1"/>
  <c r="G181" i="1" s="1"/>
  <c r="E182" i="1"/>
  <c r="F182" i="1" s="1"/>
  <c r="G182" i="1" s="1"/>
  <c r="E183" i="1"/>
  <c r="F183" i="1" s="1"/>
  <c r="G183" i="1" s="1"/>
  <c r="E184" i="1"/>
  <c r="F184" i="1" s="1"/>
  <c r="G184" i="1" s="1"/>
  <c r="E185" i="1"/>
  <c r="F185" i="1" s="1"/>
  <c r="G185" i="1" s="1"/>
  <c r="E186" i="1"/>
  <c r="F186" i="1" s="1"/>
  <c r="G186" i="1" s="1"/>
  <c r="E187" i="1"/>
  <c r="F187" i="1" s="1"/>
  <c r="G187" i="1" s="1"/>
  <c r="E188" i="1"/>
  <c r="F188" i="1" s="1"/>
  <c r="G188" i="1" s="1"/>
  <c r="E189" i="1"/>
  <c r="F189" i="1" s="1"/>
  <c r="G189" i="1" s="1"/>
  <c r="E190" i="1"/>
  <c r="F190" i="1" s="1"/>
  <c r="G190" i="1" s="1"/>
  <c r="E191" i="1"/>
  <c r="F191" i="1" s="1"/>
  <c r="G191" i="1" s="1"/>
  <c r="E192" i="1"/>
  <c r="F192" i="1" s="1"/>
  <c r="G192" i="1" s="1"/>
  <c r="E193" i="1"/>
  <c r="F193" i="1" s="1"/>
  <c r="G193" i="1" s="1"/>
  <c r="E194" i="1"/>
  <c r="F194" i="1" s="1"/>
  <c r="G194" i="1" s="1"/>
  <c r="E195" i="1"/>
  <c r="F195" i="1" s="1"/>
  <c r="G195" i="1" s="1"/>
  <c r="E196" i="1"/>
  <c r="F196" i="1" s="1"/>
  <c r="G196" i="1" s="1"/>
  <c r="E197" i="1"/>
  <c r="F197" i="1" s="1"/>
  <c r="G197" i="1" s="1"/>
  <c r="E198" i="1"/>
  <c r="F198" i="1" s="1"/>
  <c r="G198" i="1" s="1"/>
  <c r="E199" i="1"/>
  <c r="F199" i="1" s="1"/>
  <c r="G199" i="1" s="1"/>
  <c r="E200" i="1"/>
  <c r="F200" i="1" s="1"/>
  <c r="G200" i="1" s="1"/>
  <c r="E201" i="1"/>
  <c r="F201" i="1" s="1"/>
  <c r="G201" i="1" s="1"/>
  <c r="E202" i="1"/>
  <c r="F202" i="1" s="1"/>
  <c r="G202" i="1" s="1"/>
  <c r="E203" i="1"/>
  <c r="F203" i="1" s="1"/>
  <c r="G203" i="1" s="1"/>
  <c r="E204" i="1"/>
  <c r="F204" i="1" s="1"/>
  <c r="G204" i="1" s="1"/>
  <c r="E205" i="1"/>
  <c r="F205" i="1" s="1"/>
  <c r="G205" i="1" s="1"/>
  <c r="E206" i="1"/>
  <c r="F206" i="1" s="1"/>
  <c r="G206" i="1" s="1"/>
  <c r="E207" i="1"/>
  <c r="F207" i="1" s="1"/>
  <c r="G207" i="1" s="1"/>
  <c r="E208" i="1"/>
  <c r="F208" i="1" s="1"/>
  <c r="G208" i="1" s="1"/>
  <c r="E209" i="1"/>
  <c r="F209" i="1" s="1"/>
  <c r="G209" i="1" s="1"/>
  <c r="E210" i="1"/>
  <c r="F210" i="1" s="1"/>
  <c r="G210" i="1" s="1"/>
  <c r="E211" i="1"/>
  <c r="F211" i="1" s="1"/>
  <c r="G211" i="1" s="1"/>
  <c r="E212" i="1"/>
  <c r="F212" i="1" s="1"/>
  <c r="G212" i="1" s="1"/>
  <c r="E213" i="1"/>
  <c r="F213" i="1" s="1"/>
  <c r="G213" i="1" s="1"/>
  <c r="E214" i="1"/>
  <c r="F214" i="1" s="1"/>
  <c r="G214" i="1" s="1"/>
  <c r="E215" i="1"/>
  <c r="F215" i="1" s="1"/>
  <c r="G215" i="1" s="1"/>
  <c r="E216" i="1"/>
  <c r="F216" i="1" s="1"/>
  <c r="G216" i="1" s="1"/>
  <c r="E217" i="1"/>
  <c r="F217" i="1" s="1"/>
  <c r="G217" i="1" s="1"/>
  <c r="E218" i="1"/>
  <c r="F218" i="1" s="1"/>
  <c r="G218" i="1" s="1"/>
  <c r="E219" i="1"/>
  <c r="F219" i="1" s="1"/>
  <c r="G219" i="1" s="1"/>
  <c r="E220" i="1"/>
  <c r="F220" i="1" s="1"/>
  <c r="G220" i="1" s="1"/>
  <c r="E221" i="1"/>
  <c r="F221" i="1" s="1"/>
  <c r="G221" i="1" s="1"/>
  <c r="E222" i="1"/>
  <c r="F222" i="1" s="1"/>
  <c r="G222" i="1" s="1"/>
  <c r="E223" i="1"/>
  <c r="F223" i="1" s="1"/>
  <c r="G223" i="1" s="1"/>
  <c r="E224" i="1"/>
  <c r="F224" i="1" s="1"/>
  <c r="G224" i="1" s="1"/>
  <c r="E225" i="1"/>
  <c r="F225" i="1" s="1"/>
  <c r="G225" i="1" s="1"/>
  <c r="E226" i="1"/>
  <c r="F226" i="1" s="1"/>
  <c r="G226" i="1" s="1"/>
  <c r="E227" i="1"/>
  <c r="F227" i="1" s="1"/>
  <c r="G227" i="1" s="1"/>
  <c r="E228" i="1"/>
  <c r="F228" i="1" s="1"/>
  <c r="G228" i="1" s="1"/>
  <c r="E229" i="1"/>
  <c r="F229" i="1" s="1"/>
  <c r="G229" i="1" s="1"/>
  <c r="E230" i="1"/>
  <c r="F230" i="1" s="1"/>
  <c r="G230" i="1" s="1"/>
  <c r="E231" i="1"/>
  <c r="F231" i="1" s="1"/>
  <c r="G231" i="1" s="1"/>
  <c r="E232" i="1"/>
  <c r="F232" i="1" s="1"/>
  <c r="G232" i="1" s="1"/>
  <c r="E233" i="1"/>
  <c r="F233" i="1" s="1"/>
  <c r="G233" i="1" s="1"/>
  <c r="E234" i="1"/>
  <c r="F234" i="1" s="1"/>
  <c r="G234" i="1" s="1"/>
  <c r="E235" i="1"/>
  <c r="F235" i="1" s="1"/>
  <c r="G235" i="1" s="1"/>
  <c r="E236" i="1"/>
  <c r="F236" i="1" s="1"/>
  <c r="G236" i="1" s="1"/>
  <c r="E237" i="1"/>
  <c r="F237" i="1" s="1"/>
  <c r="G237" i="1" s="1"/>
  <c r="E238" i="1"/>
  <c r="F238" i="1" s="1"/>
  <c r="G238" i="1" s="1"/>
  <c r="E239" i="1"/>
  <c r="F239" i="1" s="1"/>
  <c r="G239" i="1" s="1"/>
  <c r="E240" i="1"/>
  <c r="F240" i="1" s="1"/>
  <c r="G240" i="1" s="1"/>
  <c r="E241" i="1"/>
  <c r="F241" i="1" s="1"/>
  <c r="G241" i="1" s="1"/>
  <c r="E242" i="1"/>
  <c r="F242" i="1" s="1"/>
  <c r="G242" i="1" s="1"/>
  <c r="E243" i="1"/>
  <c r="F243" i="1" s="1"/>
  <c r="G243" i="1" s="1"/>
  <c r="E244" i="1"/>
  <c r="F244" i="1" s="1"/>
  <c r="G244" i="1" s="1"/>
  <c r="E245" i="1"/>
  <c r="F245" i="1" s="1"/>
  <c r="G245" i="1" s="1"/>
  <c r="E246" i="1"/>
  <c r="F246" i="1" s="1"/>
  <c r="G246" i="1" s="1"/>
  <c r="E247" i="1"/>
  <c r="F247" i="1" s="1"/>
  <c r="G247" i="1" s="1"/>
  <c r="E248" i="1"/>
  <c r="F248" i="1" s="1"/>
  <c r="G248" i="1" s="1"/>
  <c r="E249" i="1"/>
  <c r="F249" i="1" s="1"/>
  <c r="G249" i="1" s="1"/>
  <c r="E250" i="1"/>
  <c r="F250" i="1" s="1"/>
  <c r="G250" i="1" s="1"/>
  <c r="E251" i="1"/>
  <c r="F251" i="1" s="1"/>
  <c r="G251" i="1" s="1"/>
  <c r="E252" i="1"/>
  <c r="F252" i="1" s="1"/>
  <c r="G252" i="1" s="1"/>
  <c r="E253" i="1"/>
  <c r="F253" i="1" s="1"/>
  <c r="G253" i="1" s="1"/>
  <c r="E254" i="1"/>
  <c r="F254" i="1" s="1"/>
  <c r="G254" i="1" s="1"/>
  <c r="E255" i="1"/>
  <c r="F255" i="1" s="1"/>
  <c r="G255" i="1" s="1"/>
  <c r="E256" i="1"/>
  <c r="F256" i="1" s="1"/>
  <c r="G256" i="1" s="1"/>
  <c r="E257" i="1"/>
  <c r="F257" i="1" s="1"/>
  <c r="G257" i="1" s="1"/>
  <c r="E258" i="1"/>
  <c r="F258" i="1" s="1"/>
  <c r="G258" i="1" s="1"/>
  <c r="E259" i="1"/>
  <c r="F259" i="1" s="1"/>
  <c r="G259" i="1" s="1"/>
  <c r="E260" i="1"/>
  <c r="F260" i="1" s="1"/>
  <c r="G260" i="1" s="1"/>
  <c r="E261" i="1"/>
  <c r="F261" i="1" s="1"/>
  <c r="G261" i="1" s="1"/>
  <c r="E262" i="1"/>
  <c r="F262" i="1" s="1"/>
  <c r="G262" i="1" s="1"/>
  <c r="E263" i="1"/>
  <c r="F263" i="1" s="1"/>
  <c r="G263" i="1" s="1"/>
  <c r="E264" i="1"/>
  <c r="F264" i="1" s="1"/>
  <c r="G264" i="1" s="1"/>
  <c r="E265" i="1"/>
  <c r="F265" i="1" s="1"/>
  <c r="G265" i="1" s="1"/>
  <c r="E266" i="1"/>
  <c r="F266" i="1" s="1"/>
  <c r="G266" i="1" s="1"/>
  <c r="E267" i="1"/>
  <c r="F267" i="1" s="1"/>
  <c r="G267" i="1" s="1"/>
  <c r="E268" i="1"/>
  <c r="F268" i="1" s="1"/>
  <c r="G268" i="1" s="1"/>
  <c r="E269" i="1"/>
  <c r="F269" i="1" s="1"/>
  <c r="G269" i="1" s="1"/>
  <c r="E270" i="1"/>
  <c r="F270" i="1" s="1"/>
  <c r="G270" i="1" s="1"/>
  <c r="E271" i="1"/>
  <c r="F271" i="1" s="1"/>
  <c r="G271" i="1" s="1"/>
  <c r="E272" i="1"/>
  <c r="F272" i="1" s="1"/>
  <c r="G272" i="1" s="1"/>
  <c r="E273" i="1"/>
  <c r="F273" i="1" s="1"/>
  <c r="G273" i="1" s="1"/>
  <c r="E274" i="1"/>
  <c r="F274" i="1" s="1"/>
  <c r="G274" i="1" s="1"/>
  <c r="E275" i="1"/>
  <c r="F275" i="1" s="1"/>
  <c r="G275" i="1" s="1"/>
  <c r="E276" i="1"/>
  <c r="F276" i="1" s="1"/>
  <c r="G276" i="1" s="1"/>
  <c r="E277" i="1"/>
  <c r="F277" i="1" s="1"/>
  <c r="G277" i="1" s="1"/>
  <c r="E278" i="1"/>
  <c r="F278" i="1" s="1"/>
  <c r="G278" i="1" s="1"/>
  <c r="E279" i="1"/>
  <c r="F279" i="1" s="1"/>
  <c r="G279" i="1" s="1"/>
  <c r="E280" i="1"/>
  <c r="F280" i="1" s="1"/>
  <c r="G280" i="1" s="1"/>
  <c r="E281" i="1"/>
  <c r="F281" i="1" s="1"/>
  <c r="G281" i="1" s="1"/>
  <c r="E282" i="1"/>
  <c r="F282" i="1" s="1"/>
  <c r="G282" i="1" s="1"/>
  <c r="E283" i="1"/>
  <c r="F283" i="1" s="1"/>
  <c r="G283" i="1" s="1"/>
  <c r="E284" i="1"/>
  <c r="F284" i="1" s="1"/>
  <c r="G284" i="1" s="1"/>
  <c r="E285" i="1"/>
  <c r="F285" i="1" s="1"/>
  <c r="G285" i="1" s="1"/>
  <c r="E286" i="1"/>
  <c r="F286" i="1" s="1"/>
  <c r="G286" i="1" s="1"/>
  <c r="E287" i="1"/>
  <c r="F287" i="1" s="1"/>
  <c r="G287" i="1" s="1"/>
  <c r="E288" i="1"/>
  <c r="F288" i="1" s="1"/>
  <c r="G288" i="1" s="1"/>
  <c r="E289" i="1"/>
  <c r="F289" i="1" s="1"/>
  <c r="G289" i="1" s="1"/>
  <c r="E290" i="1"/>
  <c r="F290" i="1" s="1"/>
  <c r="G290" i="1" s="1"/>
  <c r="E291" i="1"/>
  <c r="F291" i="1" s="1"/>
  <c r="G291" i="1" s="1"/>
  <c r="E292" i="1"/>
  <c r="F292" i="1" s="1"/>
  <c r="G292" i="1" s="1"/>
  <c r="E293" i="1"/>
  <c r="F293" i="1" s="1"/>
  <c r="G293" i="1" s="1"/>
  <c r="E294" i="1"/>
  <c r="F294" i="1" s="1"/>
  <c r="G294" i="1" s="1"/>
  <c r="E295" i="1"/>
  <c r="F295" i="1" s="1"/>
  <c r="G295" i="1" s="1"/>
  <c r="E296" i="1"/>
  <c r="F296" i="1" s="1"/>
  <c r="G296" i="1" s="1"/>
  <c r="E297" i="1"/>
  <c r="F297" i="1" s="1"/>
  <c r="G297" i="1" s="1"/>
  <c r="E298" i="1"/>
  <c r="F298" i="1" s="1"/>
  <c r="G298" i="1" s="1"/>
  <c r="E299" i="1"/>
  <c r="F299" i="1" s="1"/>
  <c r="G299" i="1" s="1"/>
  <c r="E300" i="1"/>
  <c r="F300" i="1" s="1"/>
  <c r="G300" i="1" s="1"/>
  <c r="E301" i="1"/>
  <c r="F301" i="1" s="1"/>
  <c r="G301" i="1" s="1"/>
  <c r="E302" i="1"/>
  <c r="F302" i="1" s="1"/>
  <c r="G302" i="1" s="1"/>
  <c r="E303" i="1"/>
  <c r="F303" i="1" s="1"/>
  <c r="G303" i="1" s="1"/>
  <c r="E304" i="1"/>
  <c r="F304" i="1" s="1"/>
  <c r="G304" i="1" s="1"/>
  <c r="E305" i="1"/>
  <c r="F305" i="1" s="1"/>
  <c r="G305" i="1" s="1"/>
  <c r="E306" i="1"/>
  <c r="F306" i="1" s="1"/>
  <c r="G306" i="1" s="1"/>
  <c r="E307" i="1"/>
  <c r="F307" i="1" s="1"/>
  <c r="G307" i="1" s="1"/>
  <c r="E308" i="1"/>
  <c r="F308" i="1" s="1"/>
  <c r="G308" i="1" s="1"/>
  <c r="E309" i="1"/>
  <c r="F309" i="1" s="1"/>
  <c r="G309" i="1" s="1"/>
  <c r="E310" i="1"/>
  <c r="F310" i="1" s="1"/>
  <c r="G310" i="1" s="1"/>
  <c r="E311" i="1"/>
  <c r="F311" i="1" s="1"/>
  <c r="G311" i="1" s="1"/>
  <c r="E312" i="1"/>
  <c r="F312" i="1" s="1"/>
  <c r="G312" i="1" s="1"/>
  <c r="E313" i="1"/>
  <c r="F313" i="1" s="1"/>
  <c r="G313" i="1" s="1"/>
  <c r="E314" i="1"/>
  <c r="F314" i="1" s="1"/>
  <c r="G314" i="1" s="1"/>
  <c r="E315" i="1"/>
  <c r="F315" i="1" s="1"/>
  <c r="G315" i="1" s="1"/>
  <c r="E316" i="1"/>
  <c r="F316" i="1" s="1"/>
  <c r="G316" i="1" s="1"/>
  <c r="E317" i="1"/>
  <c r="F317" i="1" s="1"/>
  <c r="G317" i="1" s="1"/>
  <c r="E318" i="1"/>
  <c r="F318" i="1" s="1"/>
  <c r="G318" i="1" s="1"/>
  <c r="E319" i="1"/>
  <c r="F319" i="1" s="1"/>
  <c r="G319" i="1" s="1"/>
  <c r="E320" i="1"/>
  <c r="F320" i="1" s="1"/>
  <c r="G320" i="1" s="1"/>
  <c r="E321" i="1"/>
  <c r="F321" i="1" s="1"/>
  <c r="G321" i="1" s="1"/>
  <c r="E322" i="1"/>
  <c r="F322" i="1" s="1"/>
  <c r="G322" i="1" s="1"/>
  <c r="E323" i="1"/>
  <c r="F323" i="1" s="1"/>
  <c r="G323" i="1" s="1"/>
  <c r="E324" i="1"/>
  <c r="F324" i="1" s="1"/>
  <c r="G324" i="1" s="1"/>
  <c r="E325" i="1"/>
  <c r="F325" i="1" s="1"/>
  <c r="G325" i="1" s="1"/>
  <c r="E326" i="1"/>
  <c r="F326" i="1" s="1"/>
  <c r="G326" i="1" s="1"/>
  <c r="E327" i="1"/>
  <c r="F327" i="1" s="1"/>
  <c r="G327" i="1" s="1"/>
  <c r="E328" i="1"/>
  <c r="F328" i="1" s="1"/>
  <c r="G328" i="1" s="1"/>
  <c r="E329" i="1"/>
  <c r="F329" i="1" s="1"/>
  <c r="G329" i="1" s="1"/>
  <c r="E330" i="1"/>
  <c r="F330" i="1" s="1"/>
  <c r="G330" i="1" s="1"/>
  <c r="E331" i="1"/>
  <c r="F331" i="1" s="1"/>
  <c r="G331" i="1" s="1"/>
  <c r="E332" i="1"/>
  <c r="F332" i="1" s="1"/>
  <c r="G332" i="1" s="1"/>
  <c r="E333" i="1"/>
  <c r="F333" i="1" s="1"/>
  <c r="G333" i="1" s="1"/>
  <c r="E334" i="1"/>
  <c r="F334" i="1" s="1"/>
  <c r="G334" i="1" s="1"/>
  <c r="E335" i="1"/>
  <c r="F335" i="1" s="1"/>
  <c r="G335" i="1" s="1"/>
  <c r="E336" i="1"/>
  <c r="F336" i="1" s="1"/>
  <c r="G336" i="1" s="1"/>
  <c r="E337" i="1"/>
  <c r="F337" i="1" s="1"/>
  <c r="G337" i="1" s="1"/>
  <c r="E338" i="1"/>
  <c r="F338" i="1" s="1"/>
  <c r="G338" i="1" s="1"/>
  <c r="E339" i="1"/>
  <c r="F339" i="1" s="1"/>
  <c r="G339" i="1" s="1"/>
  <c r="E340" i="1"/>
  <c r="F340" i="1" s="1"/>
  <c r="G340" i="1" s="1"/>
  <c r="E341" i="1"/>
  <c r="F341" i="1" s="1"/>
  <c r="G341" i="1" s="1"/>
  <c r="E342" i="1"/>
  <c r="F342" i="1" s="1"/>
  <c r="G342" i="1" s="1"/>
  <c r="E343" i="1"/>
  <c r="F343" i="1" s="1"/>
  <c r="G343" i="1" s="1"/>
  <c r="E344" i="1"/>
  <c r="F344" i="1" s="1"/>
  <c r="G344" i="1" s="1"/>
  <c r="E345" i="1"/>
  <c r="F345" i="1" s="1"/>
  <c r="G345" i="1" s="1"/>
  <c r="E346" i="1"/>
  <c r="F346" i="1" s="1"/>
  <c r="G346" i="1" s="1"/>
  <c r="E347" i="1"/>
  <c r="F347" i="1" s="1"/>
  <c r="G347" i="1" s="1"/>
  <c r="E348" i="1"/>
  <c r="F348" i="1" s="1"/>
  <c r="G348" i="1" s="1"/>
  <c r="E349" i="1"/>
  <c r="F349" i="1" s="1"/>
  <c r="G349" i="1" s="1"/>
  <c r="E350" i="1"/>
  <c r="F350" i="1" s="1"/>
  <c r="G350" i="1" s="1"/>
  <c r="E351" i="1"/>
  <c r="F351" i="1" s="1"/>
  <c r="G351" i="1" s="1"/>
  <c r="E352" i="1"/>
  <c r="F352" i="1" s="1"/>
  <c r="G352" i="1" s="1"/>
  <c r="E353" i="1"/>
  <c r="F353" i="1" s="1"/>
  <c r="G353" i="1" s="1"/>
  <c r="E354" i="1"/>
  <c r="F354" i="1" s="1"/>
  <c r="G354" i="1" s="1"/>
  <c r="E355" i="1"/>
  <c r="F355" i="1" s="1"/>
  <c r="G355" i="1" s="1"/>
  <c r="E356" i="1"/>
  <c r="F356" i="1" s="1"/>
  <c r="G356" i="1" s="1"/>
  <c r="E357" i="1"/>
  <c r="F357" i="1" s="1"/>
  <c r="G357" i="1" s="1"/>
  <c r="E358" i="1"/>
  <c r="F358" i="1" s="1"/>
  <c r="G358" i="1" s="1"/>
  <c r="E359" i="1"/>
  <c r="F359" i="1" s="1"/>
  <c r="G359" i="1" s="1"/>
  <c r="E360" i="1"/>
  <c r="F360" i="1" s="1"/>
  <c r="G360" i="1" s="1"/>
  <c r="E361" i="1"/>
  <c r="F361" i="1" s="1"/>
  <c r="G361" i="1" s="1"/>
  <c r="E362" i="1"/>
  <c r="F362" i="1" s="1"/>
  <c r="G362" i="1" s="1"/>
  <c r="E363" i="1"/>
  <c r="F363" i="1" s="1"/>
  <c r="G363" i="1" s="1"/>
  <c r="E364" i="1"/>
  <c r="F364" i="1" s="1"/>
  <c r="G364" i="1" s="1"/>
  <c r="E365" i="1"/>
  <c r="F365" i="1" s="1"/>
  <c r="G365" i="1" s="1"/>
  <c r="E366" i="1"/>
  <c r="F366" i="1" s="1"/>
  <c r="G366" i="1" s="1"/>
  <c r="E367" i="1"/>
  <c r="F367" i="1" s="1"/>
  <c r="G367" i="1" s="1"/>
  <c r="E368" i="1"/>
  <c r="F368" i="1" s="1"/>
  <c r="G368" i="1" s="1"/>
  <c r="E369" i="1"/>
  <c r="F369" i="1" s="1"/>
  <c r="G369" i="1" s="1"/>
  <c r="E370" i="1"/>
  <c r="F370" i="1" s="1"/>
  <c r="G370" i="1" s="1"/>
  <c r="E371" i="1"/>
  <c r="F371" i="1" s="1"/>
  <c r="G371" i="1" s="1"/>
  <c r="E372" i="1"/>
  <c r="F372" i="1" s="1"/>
  <c r="G372" i="1" s="1"/>
  <c r="E373" i="1"/>
  <c r="F373" i="1" s="1"/>
  <c r="G373" i="1" s="1"/>
  <c r="E374" i="1"/>
  <c r="F374" i="1" s="1"/>
  <c r="G374" i="1" s="1"/>
  <c r="E375" i="1"/>
  <c r="F375" i="1" s="1"/>
  <c r="G375" i="1" s="1"/>
  <c r="E376" i="1"/>
  <c r="F376" i="1" s="1"/>
  <c r="G376" i="1" s="1"/>
  <c r="E377" i="1"/>
  <c r="F377" i="1" s="1"/>
  <c r="G377" i="1" s="1"/>
  <c r="E378" i="1"/>
  <c r="F378" i="1" s="1"/>
  <c r="G378" i="1" s="1"/>
  <c r="E379" i="1"/>
  <c r="F379" i="1" s="1"/>
  <c r="G379" i="1" s="1"/>
  <c r="E380" i="1"/>
  <c r="F380" i="1" s="1"/>
  <c r="G380" i="1" s="1"/>
  <c r="E381" i="1"/>
  <c r="F381" i="1" s="1"/>
  <c r="G381" i="1" s="1"/>
  <c r="E382" i="1"/>
  <c r="F382" i="1" s="1"/>
  <c r="G382" i="1" s="1"/>
  <c r="E383" i="1"/>
  <c r="F383" i="1" s="1"/>
  <c r="G383" i="1" s="1"/>
  <c r="E384" i="1"/>
  <c r="F384" i="1" s="1"/>
  <c r="G384" i="1" s="1"/>
  <c r="E385" i="1"/>
  <c r="F385" i="1" s="1"/>
  <c r="G385" i="1" s="1"/>
  <c r="E386" i="1"/>
  <c r="F386" i="1" s="1"/>
  <c r="G386" i="1" s="1"/>
  <c r="E387" i="1"/>
  <c r="F387" i="1" s="1"/>
  <c r="G387" i="1" s="1"/>
  <c r="E388" i="1"/>
  <c r="F388" i="1" s="1"/>
  <c r="G388" i="1" s="1"/>
  <c r="E389" i="1"/>
  <c r="F389" i="1" s="1"/>
  <c r="G389" i="1" s="1"/>
  <c r="E390" i="1"/>
  <c r="F390" i="1" s="1"/>
  <c r="G390" i="1" s="1"/>
  <c r="E391" i="1"/>
  <c r="F391" i="1" s="1"/>
  <c r="G391" i="1" s="1"/>
  <c r="E392" i="1"/>
  <c r="F392" i="1" s="1"/>
  <c r="G392" i="1" s="1"/>
  <c r="E393" i="1"/>
  <c r="F393" i="1" s="1"/>
  <c r="G393" i="1" s="1"/>
  <c r="E394" i="1"/>
  <c r="F394" i="1" s="1"/>
  <c r="G394" i="1" s="1"/>
  <c r="E395" i="1"/>
  <c r="F395" i="1" s="1"/>
  <c r="G395" i="1" s="1"/>
  <c r="E396" i="1"/>
  <c r="F396" i="1" s="1"/>
  <c r="G396" i="1" s="1"/>
  <c r="E397" i="1"/>
  <c r="F397" i="1" s="1"/>
  <c r="G397" i="1" s="1"/>
  <c r="E398" i="1"/>
  <c r="F398" i="1" s="1"/>
  <c r="G398" i="1" s="1"/>
  <c r="E399" i="1"/>
  <c r="F399" i="1" s="1"/>
  <c r="G399" i="1" s="1"/>
  <c r="E400" i="1"/>
  <c r="F400" i="1" s="1"/>
  <c r="G400" i="1" s="1"/>
  <c r="E401" i="1"/>
  <c r="F401" i="1" s="1"/>
  <c r="G401" i="1" s="1"/>
  <c r="E402" i="1"/>
  <c r="F402" i="1" s="1"/>
  <c r="G402" i="1" s="1"/>
  <c r="E403" i="1"/>
  <c r="F403" i="1" s="1"/>
  <c r="G403" i="1" s="1"/>
  <c r="E404" i="1"/>
  <c r="F404" i="1" s="1"/>
  <c r="G404" i="1" s="1"/>
  <c r="E405" i="1"/>
  <c r="F405" i="1" s="1"/>
  <c r="G405" i="1" s="1"/>
  <c r="E406" i="1"/>
  <c r="F406" i="1" s="1"/>
  <c r="G406" i="1" s="1"/>
  <c r="E407" i="1"/>
  <c r="F407" i="1" s="1"/>
  <c r="G407" i="1" s="1"/>
  <c r="E408" i="1"/>
  <c r="F408" i="1" s="1"/>
  <c r="G408" i="1" s="1"/>
  <c r="E409" i="1"/>
  <c r="F409" i="1" s="1"/>
  <c r="G409" i="1" s="1"/>
  <c r="E410" i="1"/>
  <c r="F410" i="1" s="1"/>
  <c r="G410" i="1" s="1"/>
  <c r="E411" i="1"/>
  <c r="F411" i="1" s="1"/>
  <c r="G411" i="1" s="1"/>
  <c r="E412" i="1"/>
  <c r="F412" i="1" s="1"/>
  <c r="G412" i="1" s="1"/>
  <c r="E413" i="1"/>
  <c r="F413" i="1" s="1"/>
  <c r="G413" i="1" s="1"/>
  <c r="E414" i="1"/>
  <c r="F414" i="1" s="1"/>
  <c r="G414" i="1" s="1"/>
  <c r="E415" i="1"/>
  <c r="F415" i="1" s="1"/>
  <c r="G415" i="1" s="1"/>
  <c r="E416" i="1"/>
  <c r="F416" i="1" s="1"/>
  <c r="G416" i="1" s="1"/>
  <c r="E417" i="1"/>
  <c r="F417" i="1" s="1"/>
  <c r="G417" i="1" s="1"/>
  <c r="E418" i="1"/>
  <c r="F418" i="1" s="1"/>
  <c r="G418" i="1" s="1"/>
  <c r="E419" i="1"/>
  <c r="F419" i="1" s="1"/>
  <c r="G419" i="1" s="1"/>
  <c r="E420" i="1"/>
  <c r="F420" i="1" s="1"/>
  <c r="G420" i="1" s="1"/>
  <c r="E421" i="1"/>
  <c r="F421" i="1" s="1"/>
  <c r="G421" i="1" s="1"/>
  <c r="E422" i="1"/>
  <c r="F422" i="1" s="1"/>
  <c r="G422" i="1" s="1"/>
  <c r="E423" i="1"/>
  <c r="F423" i="1" s="1"/>
  <c r="G423" i="1" s="1"/>
  <c r="E424" i="1"/>
  <c r="F424" i="1" s="1"/>
  <c r="G424" i="1" s="1"/>
  <c r="E425" i="1"/>
  <c r="F425" i="1" s="1"/>
  <c r="G425" i="1" s="1"/>
  <c r="E426" i="1"/>
  <c r="F426" i="1" s="1"/>
  <c r="G426" i="1" s="1"/>
  <c r="E427" i="1"/>
  <c r="F427" i="1" s="1"/>
  <c r="G427" i="1" s="1"/>
  <c r="E428" i="1"/>
  <c r="F428" i="1" s="1"/>
  <c r="G428" i="1" s="1"/>
  <c r="E429" i="1"/>
  <c r="F429" i="1" s="1"/>
  <c r="G429" i="1" s="1"/>
  <c r="E430" i="1"/>
  <c r="F430" i="1" s="1"/>
  <c r="G430" i="1" s="1"/>
  <c r="E431" i="1"/>
  <c r="F431" i="1" s="1"/>
  <c r="G431" i="1" s="1"/>
  <c r="E432" i="1"/>
  <c r="F432" i="1" s="1"/>
  <c r="G432" i="1" s="1"/>
  <c r="E433" i="1"/>
  <c r="F433" i="1" s="1"/>
  <c r="G433" i="1" s="1"/>
  <c r="E434" i="1"/>
  <c r="F434" i="1" s="1"/>
  <c r="G434" i="1" s="1"/>
  <c r="E435" i="1"/>
  <c r="F435" i="1" s="1"/>
  <c r="G435" i="1" s="1"/>
  <c r="E436" i="1"/>
  <c r="F436" i="1" s="1"/>
  <c r="G436" i="1" s="1"/>
  <c r="E437" i="1"/>
  <c r="F437" i="1" s="1"/>
  <c r="G437" i="1" s="1"/>
  <c r="E438" i="1"/>
  <c r="F438" i="1" s="1"/>
  <c r="G438" i="1" s="1"/>
  <c r="E439" i="1"/>
  <c r="F439" i="1" s="1"/>
  <c r="G439" i="1" s="1"/>
  <c r="E440" i="1"/>
  <c r="F440" i="1" s="1"/>
  <c r="G440" i="1" s="1"/>
  <c r="E441" i="1"/>
  <c r="F441" i="1" s="1"/>
  <c r="G441" i="1" s="1"/>
  <c r="E442" i="1"/>
  <c r="F442" i="1" s="1"/>
  <c r="G442" i="1" s="1"/>
  <c r="E443" i="1"/>
  <c r="F443" i="1" s="1"/>
  <c r="G443" i="1" s="1"/>
  <c r="E444" i="1"/>
  <c r="F444" i="1" s="1"/>
  <c r="G444" i="1" s="1"/>
  <c r="E445" i="1"/>
  <c r="F445" i="1" s="1"/>
  <c r="G445" i="1" s="1"/>
  <c r="E446" i="1"/>
  <c r="F446" i="1" s="1"/>
  <c r="G446" i="1" s="1"/>
  <c r="E447" i="1"/>
  <c r="F447" i="1" s="1"/>
  <c r="G447" i="1" s="1"/>
  <c r="E448" i="1"/>
  <c r="F448" i="1" s="1"/>
  <c r="G448" i="1" s="1"/>
  <c r="E449" i="1"/>
  <c r="F449" i="1" s="1"/>
  <c r="G449" i="1" s="1"/>
  <c r="E450" i="1"/>
  <c r="F450" i="1" s="1"/>
  <c r="G450" i="1" s="1"/>
  <c r="E451" i="1"/>
  <c r="F451" i="1" s="1"/>
  <c r="G451" i="1" s="1"/>
  <c r="E452" i="1"/>
  <c r="F452" i="1" s="1"/>
  <c r="G452" i="1" s="1"/>
  <c r="E453" i="1"/>
  <c r="F453" i="1" s="1"/>
  <c r="G453" i="1" s="1"/>
  <c r="E454" i="1"/>
  <c r="F454" i="1" s="1"/>
  <c r="G454" i="1" s="1"/>
  <c r="E455" i="1"/>
  <c r="F455" i="1" s="1"/>
  <c r="G455" i="1" s="1"/>
  <c r="E456" i="1"/>
  <c r="F456" i="1" s="1"/>
  <c r="G456" i="1" s="1"/>
  <c r="E457" i="1"/>
  <c r="F457" i="1" s="1"/>
  <c r="G457" i="1" s="1"/>
  <c r="E458" i="1"/>
  <c r="F458" i="1" s="1"/>
  <c r="G458" i="1" s="1"/>
  <c r="E459" i="1"/>
  <c r="F459" i="1" s="1"/>
  <c r="G459" i="1" s="1"/>
  <c r="E460" i="1"/>
  <c r="F460" i="1" s="1"/>
  <c r="G460" i="1" s="1"/>
  <c r="E461" i="1"/>
  <c r="F461" i="1" s="1"/>
  <c r="G461" i="1" s="1"/>
  <c r="E462" i="1"/>
  <c r="F462" i="1" s="1"/>
  <c r="G462" i="1" s="1"/>
  <c r="E463" i="1"/>
  <c r="F463" i="1" s="1"/>
  <c r="G463" i="1" s="1"/>
  <c r="E464" i="1"/>
  <c r="F464" i="1" s="1"/>
  <c r="G464" i="1" s="1"/>
  <c r="E465" i="1"/>
  <c r="F465" i="1" s="1"/>
  <c r="G465" i="1" s="1"/>
  <c r="E466" i="1"/>
  <c r="F466" i="1" s="1"/>
  <c r="G466" i="1" s="1"/>
  <c r="E467" i="1"/>
  <c r="F467" i="1" s="1"/>
  <c r="G467" i="1" s="1"/>
  <c r="E468" i="1"/>
  <c r="F468" i="1" s="1"/>
  <c r="G468" i="1" s="1"/>
  <c r="E469" i="1"/>
  <c r="F469" i="1" s="1"/>
  <c r="G469" i="1" s="1"/>
  <c r="E470" i="1"/>
  <c r="F470" i="1" s="1"/>
  <c r="G470" i="1" s="1"/>
  <c r="E471" i="1"/>
  <c r="F471" i="1" s="1"/>
  <c r="G471" i="1" s="1"/>
  <c r="E472" i="1"/>
  <c r="F472" i="1" s="1"/>
  <c r="G472" i="1" s="1"/>
  <c r="E473" i="1"/>
  <c r="F473" i="1" s="1"/>
  <c r="G473" i="1" s="1"/>
  <c r="E474" i="1"/>
  <c r="F474" i="1" s="1"/>
  <c r="G474" i="1" s="1"/>
  <c r="E475" i="1"/>
  <c r="F475" i="1" s="1"/>
  <c r="G475" i="1" s="1"/>
  <c r="E476" i="1"/>
  <c r="F476" i="1" s="1"/>
  <c r="G476" i="1" s="1"/>
  <c r="E477" i="1"/>
  <c r="F477" i="1" s="1"/>
  <c r="G477" i="1" s="1"/>
  <c r="E478" i="1"/>
  <c r="F478" i="1" s="1"/>
  <c r="G478" i="1" s="1"/>
  <c r="E479" i="1"/>
  <c r="F479" i="1" s="1"/>
  <c r="G479" i="1" s="1"/>
  <c r="E480" i="1"/>
  <c r="F480" i="1" s="1"/>
  <c r="G480" i="1" s="1"/>
  <c r="E481" i="1"/>
  <c r="F481" i="1" s="1"/>
  <c r="G481" i="1" s="1"/>
  <c r="E482" i="1"/>
  <c r="F482" i="1" s="1"/>
  <c r="G482" i="1" s="1"/>
  <c r="E483" i="1"/>
  <c r="F483" i="1" s="1"/>
  <c r="G483" i="1" s="1"/>
  <c r="E484" i="1"/>
  <c r="F484" i="1" s="1"/>
  <c r="G484" i="1" s="1"/>
  <c r="E485" i="1"/>
  <c r="F485" i="1" s="1"/>
  <c r="G485" i="1" s="1"/>
  <c r="E486" i="1"/>
  <c r="F486" i="1" s="1"/>
  <c r="G486" i="1" s="1"/>
  <c r="E487" i="1"/>
  <c r="F487" i="1" s="1"/>
  <c r="G487" i="1" s="1"/>
  <c r="E488" i="1"/>
  <c r="F488" i="1" s="1"/>
  <c r="G488" i="1" s="1"/>
  <c r="E489" i="1"/>
  <c r="F489" i="1" s="1"/>
  <c r="G489" i="1" s="1"/>
  <c r="E490" i="1"/>
  <c r="F490" i="1" s="1"/>
  <c r="G490" i="1" s="1"/>
  <c r="E491" i="1"/>
  <c r="F491" i="1" s="1"/>
  <c r="G491" i="1" s="1"/>
  <c r="E492" i="1"/>
  <c r="F492" i="1" s="1"/>
  <c r="G492" i="1" s="1"/>
  <c r="E493" i="1"/>
  <c r="F493" i="1" s="1"/>
  <c r="G493" i="1" s="1"/>
  <c r="E494" i="1"/>
  <c r="F494" i="1" s="1"/>
  <c r="G494" i="1" s="1"/>
  <c r="E495" i="1"/>
  <c r="F495" i="1" s="1"/>
  <c r="G495" i="1" s="1"/>
  <c r="E496" i="1"/>
  <c r="F496" i="1" s="1"/>
  <c r="G496" i="1" s="1"/>
  <c r="E497" i="1"/>
  <c r="F497" i="1" s="1"/>
  <c r="G497" i="1" s="1"/>
  <c r="E498" i="1"/>
  <c r="F498" i="1" s="1"/>
  <c r="G498" i="1" s="1"/>
  <c r="E499" i="1"/>
  <c r="F499" i="1" s="1"/>
  <c r="G499" i="1" s="1"/>
  <c r="E500" i="1"/>
  <c r="F500" i="1" s="1"/>
  <c r="G500" i="1" s="1"/>
  <c r="E501" i="1"/>
  <c r="F501" i="1" s="1"/>
  <c r="G501" i="1" s="1"/>
  <c r="E502" i="1"/>
  <c r="F502" i="1" s="1"/>
  <c r="G502" i="1" s="1"/>
  <c r="E503" i="1"/>
  <c r="F503" i="1" s="1"/>
  <c r="G503" i="1" s="1"/>
  <c r="E504" i="1"/>
  <c r="F504" i="1" s="1"/>
  <c r="G504" i="1" s="1"/>
  <c r="E505" i="1"/>
  <c r="F505" i="1" s="1"/>
  <c r="G505" i="1" s="1"/>
  <c r="E506" i="1"/>
  <c r="F506" i="1" s="1"/>
  <c r="G506" i="1" s="1"/>
  <c r="E507" i="1"/>
  <c r="F507" i="1" s="1"/>
  <c r="G507" i="1" s="1"/>
  <c r="E508" i="1"/>
  <c r="F508" i="1" s="1"/>
  <c r="G508" i="1" s="1"/>
  <c r="E509" i="1"/>
  <c r="F509" i="1" s="1"/>
  <c r="G509" i="1" s="1"/>
  <c r="E510" i="1"/>
  <c r="F510" i="1" s="1"/>
  <c r="G510" i="1" s="1"/>
  <c r="E511" i="1"/>
  <c r="F511" i="1" s="1"/>
  <c r="G511" i="1" s="1"/>
  <c r="E512" i="1"/>
  <c r="F512" i="1" s="1"/>
  <c r="G512" i="1" s="1"/>
  <c r="E513" i="1"/>
  <c r="F513" i="1" s="1"/>
  <c r="G513" i="1" s="1"/>
  <c r="E514" i="1"/>
  <c r="F514" i="1" s="1"/>
  <c r="G514" i="1" s="1"/>
  <c r="E515" i="1"/>
  <c r="F515" i="1" s="1"/>
  <c r="G515" i="1" s="1"/>
  <c r="E516" i="1"/>
  <c r="F516" i="1" s="1"/>
  <c r="G516" i="1" s="1"/>
  <c r="E517" i="1"/>
  <c r="F517" i="1" s="1"/>
  <c r="G517" i="1" s="1"/>
  <c r="E518" i="1"/>
  <c r="F518" i="1" s="1"/>
  <c r="G518" i="1" s="1"/>
  <c r="E519" i="1"/>
  <c r="F519" i="1" s="1"/>
  <c r="G519" i="1" s="1"/>
  <c r="E520" i="1"/>
  <c r="F520" i="1" s="1"/>
  <c r="G520" i="1" s="1"/>
  <c r="E521" i="1"/>
  <c r="F521" i="1" s="1"/>
  <c r="G521" i="1" s="1"/>
  <c r="E522" i="1"/>
  <c r="F522" i="1" s="1"/>
  <c r="G522" i="1" s="1"/>
  <c r="E523" i="1"/>
  <c r="F523" i="1" s="1"/>
  <c r="G523" i="1" s="1"/>
  <c r="E524" i="1"/>
  <c r="F524" i="1" s="1"/>
  <c r="G524" i="1" s="1"/>
  <c r="E525" i="1"/>
  <c r="F525" i="1" s="1"/>
  <c r="G525" i="1" s="1"/>
  <c r="E526" i="1"/>
  <c r="F526" i="1" s="1"/>
  <c r="G526" i="1" s="1"/>
  <c r="E527" i="1"/>
  <c r="F527" i="1" s="1"/>
  <c r="G527" i="1" s="1"/>
  <c r="E528" i="1"/>
  <c r="F528" i="1" s="1"/>
  <c r="G528" i="1" s="1"/>
  <c r="E529" i="1"/>
  <c r="F529" i="1" s="1"/>
  <c r="G529" i="1" s="1"/>
  <c r="E530" i="1"/>
  <c r="F530" i="1" s="1"/>
  <c r="G530" i="1" s="1"/>
  <c r="E531" i="1"/>
  <c r="F531" i="1" s="1"/>
  <c r="G531" i="1" s="1"/>
  <c r="E532" i="1"/>
  <c r="F532" i="1" s="1"/>
  <c r="G532" i="1" s="1"/>
  <c r="E533" i="1"/>
  <c r="F533" i="1" s="1"/>
  <c r="G533" i="1" s="1"/>
  <c r="E534" i="1"/>
  <c r="F534" i="1" s="1"/>
  <c r="G534" i="1" s="1"/>
  <c r="E535" i="1"/>
  <c r="F535" i="1" s="1"/>
  <c r="G535" i="1" s="1"/>
  <c r="E536" i="1"/>
  <c r="F536" i="1" s="1"/>
  <c r="G536" i="1" s="1"/>
  <c r="E537" i="1"/>
  <c r="F537" i="1" s="1"/>
  <c r="G537" i="1" s="1"/>
  <c r="E538" i="1"/>
  <c r="F538" i="1" s="1"/>
  <c r="G538" i="1" s="1"/>
  <c r="E539" i="1"/>
  <c r="F539" i="1" s="1"/>
  <c r="G539" i="1" s="1"/>
  <c r="E540" i="1"/>
  <c r="F540" i="1" s="1"/>
  <c r="G540" i="1" s="1"/>
  <c r="E541" i="1"/>
  <c r="F541" i="1" s="1"/>
  <c r="G541" i="1" s="1"/>
  <c r="E542" i="1"/>
  <c r="F542" i="1" s="1"/>
  <c r="G542" i="1" s="1"/>
  <c r="E543" i="1"/>
  <c r="F543" i="1" s="1"/>
  <c r="G543" i="1" s="1"/>
  <c r="E544" i="1"/>
  <c r="F544" i="1" s="1"/>
  <c r="G544" i="1" s="1"/>
  <c r="E545" i="1"/>
  <c r="F545" i="1" s="1"/>
  <c r="G545" i="1" s="1"/>
  <c r="E546" i="1"/>
  <c r="F546" i="1" s="1"/>
  <c r="G546" i="1" s="1"/>
  <c r="E547" i="1"/>
  <c r="F547" i="1" s="1"/>
  <c r="G547" i="1" s="1"/>
  <c r="E548" i="1"/>
  <c r="F548" i="1" s="1"/>
  <c r="G548" i="1" s="1"/>
  <c r="E549" i="1"/>
  <c r="F549" i="1" s="1"/>
  <c r="G549" i="1" s="1"/>
  <c r="E550" i="1"/>
  <c r="F550" i="1" s="1"/>
  <c r="G550" i="1" s="1"/>
  <c r="E551" i="1"/>
  <c r="F551" i="1" s="1"/>
  <c r="G551" i="1" s="1"/>
  <c r="E552" i="1"/>
  <c r="F552" i="1" s="1"/>
  <c r="G552" i="1" s="1"/>
  <c r="E553" i="1"/>
  <c r="F553" i="1" s="1"/>
  <c r="G553" i="1" s="1"/>
  <c r="E554" i="1"/>
  <c r="F554" i="1" s="1"/>
  <c r="G554" i="1" s="1"/>
  <c r="E555" i="1"/>
  <c r="F555" i="1" s="1"/>
  <c r="G555" i="1" s="1"/>
  <c r="E556" i="1"/>
  <c r="F556" i="1" s="1"/>
  <c r="G556" i="1" s="1"/>
  <c r="E557" i="1"/>
  <c r="F557" i="1" s="1"/>
  <c r="G557" i="1" s="1"/>
  <c r="E558" i="1"/>
  <c r="F558" i="1" s="1"/>
  <c r="G558" i="1" s="1"/>
  <c r="E559" i="1"/>
  <c r="F559" i="1" s="1"/>
  <c r="G559" i="1" s="1"/>
  <c r="E560" i="1"/>
  <c r="F560" i="1" s="1"/>
  <c r="G560" i="1" s="1"/>
  <c r="E561" i="1"/>
  <c r="F561" i="1" s="1"/>
  <c r="G561" i="1" s="1"/>
  <c r="E562" i="1"/>
  <c r="F562" i="1" s="1"/>
  <c r="G562" i="1" s="1"/>
  <c r="E563" i="1"/>
  <c r="F563" i="1" s="1"/>
  <c r="G563" i="1" s="1"/>
  <c r="E564" i="1"/>
  <c r="F564" i="1" s="1"/>
  <c r="G564" i="1" s="1"/>
  <c r="E565" i="1"/>
  <c r="F565" i="1" s="1"/>
  <c r="G565" i="1" s="1"/>
  <c r="E566" i="1"/>
  <c r="F566" i="1" s="1"/>
  <c r="G566" i="1" s="1"/>
  <c r="E567" i="1"/>
  <c r="F567" i="1" s="1"/>
  <c r="G567" i="1" s="1"/>
  <c r="E568" i="1"/>
  <c r="F568" i="1" s="1"/>
  <c r="G568" i="1" s="1"/>
  <c r="E569" i="1"/>
  <c r="F569" i="1" s="1"/>
  <c r="G569" i="1" s="1"/>
  <c r="E570" i="1"/>
  <c r="F570" i="1" s="1"/>
  <c r="G570" i="1" s="1"/>
  <c r="E571" i="1"/>
  <c r="F571" i="1" s="1"/>
  <c r="G571" i="1" s="1"/>
  <c r="E572" i="1"/>
  <c r="F572" i="1" s="1"/>
  <c r="G572" i="1" s="1"/>
  <c r="E573" i="1"/>
  <c r="F573" i="1" s="1"/>
  <c r="G573" i="1" s="1"/>
  <c r="E574" i="1"/>
  <c r="F574" i="1" s="1"/>
  <c r="G574" i="1" s="1"/>
  <c r="E575" i="1"/>
  <c r="F575" i="1" s="1"/>
  <c r="G575" i="1" s="1"/>
  <c r="E576" i="1"/>
  <c r="F576" i="1" s="1"/>
  <c r="G576" i="1" s="1"/>
  <c r="E577" i="1"/>
  <c r="F577" i="1" s="1"/>
  <c r="G577" i="1" s="1"/>
  <c r="E578" i="1"/>
  <c r="F578" i="1" s="1"/>
  <c r="G578" i="1" s="1"/>
  <c r="E579" i="1"/>
  <c r="F579" i="1" s="1"/>
  <c r="G579" i="1" s="1"/>
  <c r="E580" i="1"/>
  <c r="F580" i="1" s="1"/>
  <c r="G580" i="1" s="1"/>
  <c r="E581" i="1"/>
  <c r="F581" i="1" s="1"/>
  <c r="G581" i="1" s="1"/>
  <c r="E582" i="1"/>
  <c r="F582" i="1" s="1"/>
  <c r="G582" i="1" s="1"/>
  <c r="E583" i="1"/>
  <c r="F583" i="1" s="1"/>
  <c r="G583" i="1" s="1"/>
  <c r="E584" i="1"/>
  <c r="F584" i="1" s="1"/>
  <c r="G584" i="1" s="1"/>
  <c r="E585" i="1"/>
  <c r="F585" i="1" s="1"/>
  <c r="G585" i="1" s="1"/>
  <c r="E586" i="1"/>
  <c r="F586" i="1" s="1"/>
  <c r="G586" i="1" s="1"/>
  <c r="E587" i="1"/>
  <c r="F587" i="1" s="1"/>
  <c r="G587" i="1" s="1"/>
  <c r="E588" i="1"/>
  <c r="F588" i="1" s="1"/>
  <c r="G588" i="1" s="1"/>
  <c r="E589" i="1"/>
  <c r="F589" i="1" s="1"/>
  <c r="G589" i="1" s="1"/>
  <c r="E590" i="1"/>
  <c r="F590" i="1" s="1"/>
  <c r="G590" i="1" s="1"/>
  <c r="E591" i="1"/>
  <c r="F591" i="1" s="1"/>
  <c r="G591" i="1" s="1"/>
  <c r="E592" i="1"/>
  <c r="F592" i="1" s="1"/>
  <c r="G592" i="1" s="1"/>
  <c r="E593" i="1"/>
  <c r="F593" i="1" s="1"/>
  <c r="G593" i="1" s="1"/>
  <c r="E594" i="1"/>
  <c r="F594" i="1" s="1"/>
  <c r="G594" i="1" s="1"/>
  <c r="E595" i="1"/>
  <c r="F595" i="1" s="1"/>
  <c r="G595" i="1" s="1"/>
  <c r="E596" i="1"/>
  <c r="F596" i="1" s="1"/>
  <c r="G596" i="1" s="1"/>
  <c r="E597" i="1"/>
  <c r="F597" i="1" s="1"/>
  <c r="G597" i="1" s="1"/>
  <c r="E598" i="1"/>
  <c r="F598" i="1" s="1"/>
  <c r="G598" i="1" s="1"/>
  <c r="E599" i="1"/>
  <c r="F599" i="1" s="1"/>
  <c r="G599" i="1" s="1"/>
  <c r="E600" i="1"/>
  <c r="F600" i="1" s="1"/>
  <c r="G600" i="1" s="1"/>
  <c r="E601" i="1"/>
  <c r="F601" i="1" s="1"/>
  <c r="G601" i="1" s="1"/>
  <c r="E602" i="1"/>
  <c r="F602" i="1" s="1"/>
  <c r="G602" i="1" s="1"/>
  <c r="E603" i="1"/>
  <c r="F603" i="1" s="1"/>
  <c r="G603" i="1" s="1"/>
  <c r="E604" i="1"/>
  <c r="F604" i="1" s="1"/>
  <c r="G604" i="1" s="1"/>
  <c r="E605" i="1"/>
  <c r="F605" i="1" s="1"/>
  <c r="G605" i="1" s="1"/>
  <c r="E606" i="1"/>
  <c r="F606" i="1" s="1"/>
  <c r="G606" i="1" s="1"/>
  <c r="E607" i="1"/>
  <c r="F607" i="1" s="1"/>
  <c r="G607" i="1" s="1"/>
  <c r="E608" i="1"/>
  <c r="F608" i="1" s="1"/>
  <c r="G608" i="1" s="1"/>
  <c r="E609" i="1"/>
  <c r="F609" i="1" s="1"/>
  <c r="G609" i="1" s="1"/>
  <c r="E610" i="1"/>
  <c r="F610" i="1" s="1"/>
  <c r="G610" i="1" s="1"/>
  <c r="E611" i="1"/>
  <c r="F611" i="1" s="1"/>
  <c r="G611" i="1" s="1"/>
  <c r="E612" i="1"/>
  <c r="F612" i="1" s="1"/>
  <c r="G612" i="1" s="1"/>
  <c r="E613" i="1"/>
  <c r="F613" i="1" s="1"/>
  <c r="G613" i="1" s="1"/>
  <c r="E614" i="1"/>
  <c r="F614" i="1" s="1"/>
  <c r="G614" i="1" s="1"/>
  <c r="E615" i="1"/>
  <c r="F615" i="1" s="1"/>
  <c r="G615" i="1" s="1"/>
  <c r="E616" i="1"/>
  <c r="F616" i="1" s="1"/>
  <c r="G616" i="1" s="1"/>
  <c r="E617" i="1"/>
  <c r="F617" i="1" s="1"/>
  <c r="G617" i="1" s="1"/>
  <c r="E618" i="1"/>
  <c r="F618" i="1" s="1"/>
  <c r="G618" i="1" s="1"/>
  <c r="E619" i="1"/>
  <c r="F619" i="1" s="1"/>
  <c r="G619" i="1" s="1"/>
  <c r="E620" i="1"/>
  <c r="F620" i="1" s="1"/>
  <c r="G620" i="1" s="1"/>
  <c r="E621" i="1"/>
  <c r="F621" i="1" s="1"/>
  <c r="G621" i="1" s="1"/>
  <c r="E622" i="1"/>
  <c r="F622" i="1" s="1"/>
  <c r="G622" i="1" s="1"/>
  <c r="E623" i="1"/>
  <c r="F623" i="1" s="1"/>
  <c r="G623" i="1" s="1"/>
  <c r="E624" i="1"/>
  <c r="F624" i="1" s="1"/>
  <c r="G624" i="1" s="1"/>
  <c r="E625" i="1"/>
  <c r="F625" i="1" s="1"/>
  <c r="G625" i="1" s="1"/>
  <c r="E626" i="1"/>
  <c r="F626" i="1" s="1"/>
  <c r="G626" i="1" s="1"/>
  <c r="E627" i="1"/>
  <c r="F627" i="1" s="1"/>
  <c r="G627" i="1" s="1"/>
  <c r="E628" i="1"/>
  <c r="F628" i="1" s="1"/>
  <c r="G628" i="1" s="1"/>
  <c r="E629" i="1"/>
  <c r="F629" i="1" s="1"/>
  <c r="G629" i="1" s="1"/>
  <c r="E630" i="1"/>
  <c r="F630" i="1" s="1"/>
  <c r="G630" i="1" s="1"/>
  <c r="E631" i="1"/>
  <c r="F631" i="1" s="1"/>
  <c r="G631" i="1" s="1"/>
  <c r="E632" i="1"/>
  <c r="F632" i="1" s="1"/>
  <c r="G632" i="1" s="1"/>
  <c r="E633" i="1"/>
  <c r="F633" i="1" s="1"/>
  <c r="G633" i="1" s="1"/>
  <c r="E634" i="1"/>
  <c r="F634" i="1" s="1"/>
  <c r="G634" i="1" s="1"/>
  <c r="E635" i="1"/>
  <c r="F635" i="1" s="1"/>
  <c r="G635" i="1" s="1"/>
  <c r="E636" i="1"/>
  <c r="F636" i="1" s="1"/>
  <c r="G636" i="1" s="1"/>
  <c r="E637" i="1"/>
  <c r="F637" i="1" s="1"/>
  <c r="G637" i="1" s="1"/>
  <c r="E638" i="1"/>
  <c r="F638" i="1" s="1"/>
  <c r="G638" i="1" s="1"/>
  <c r="E639" i="1"/>
  <c r="F639" i="1" s="1"/>
  <c r="G639" i="1" s="1"/>
  <c r="E640" i="1"/>
  <c r="F640" i="1" s="1"/>
  <c r="G640" i="1" s="1"/>
  <c r="E641" i="1"/>
  <c r="F641" i="1" s="1"/>
  <c r="G641" i="1" s="1"/>
  <c r="E642" i="1"/>
  <c r="F642" i="1" s="1"/>
  <c r="G642" i="1" s="1"/>
  <c r="E643" i="1"/>
  <c r="F643" i="1" s="1"/>
  <c r="G643" i="1" s="1"/>
  <c r="E644" i="1"/>
  <c r="F644" i="1" s="1"/>
  <c r="G644" i="1" s="1"/>
  <c r="E645" i="1"/>
  <c r="F645" i="1" s="1"/>
  <c r="G645" i="1" s="1"/>
  <c r="E646" i="1"/>
  <c r="F646" i="1" s="1"/>
  <c r="G646" i="1" s="1"/>
  <c r="E647" i="1"/>
  <c r="F647" i="1" s="1"/>
  <c r="G647" i="1" s="1"/>
  <c r="E648" i="1"/>
  <c r="F648" i="1" s="1"/>
  <c r="G648" i="1" s="1"/>
  <c r="E649" i="1"/>
  <c r="F649" i="1" s="1"/>
  <c r="G649" i="1" s="1"/>
  <c r="E650" i="1"/>
  <c r="F650" i="1" s="1"/>
  <c r="G650" i="1" s="1"/>
  <c r="E651" i="1"/>
  <c r="F651" i="1" s="1"/>
  <c r="G651" i="1" s="1"/>
  <c r="E652" i="1"/>
  <c r="F652" i="1" s="1"/>
  <c r="G652" i="1" s="1"/>
  <c r="E653" i="1"/>
  <c r="F653" i="1" s="1"/>
  <c r="G653" i="1" s="1"/>
  <c r="E654" i="1"/>
  <c r="F654" i="1" s="1"/>
  <c r="G654" i="1" s="1"/>
  <c r="E655" i="1"/>
  <c r="F655" i="1" s="1"/>
  <c r="G655" i="1" s="1"/>
  <c r="E656" i="1"/>
  <c r="F656" i="1" s="1"/>
  <c r="G656" i="1" s="1"/>
  <c r="E657" i="1"/>
  <c r="F657" i="1" s="1"/>
  <c r="G657" i="1" s="1"/>
  <c r="E658" i="1"/>
  <c r="F658" i="1" s="1"/>
  <c r="G658" i="1" s="1"/>
  <c r="E659" i="1"/>
  <c r="F659" i="1" s="1"/>
  <c r="G659" i="1" s="1"/>
  <c r="E660" i="1"/>
  <c r="F660" i="1" s="1"/>
  <c r="G660" i="1" s="1"/>
  <c r="E661" i="1"/>
  <c r="F661" i="1" s="1"/>
  <c r="G661" i="1" s="1"/>
  <c r="E662" i="1"/>
  <c r="F662" i="1" s="1"/>
  <c r="G662" i="1" s="1"/>
  <c r="E663" i="1"/>
  <c r="F663" i="1" s="1"/>
  <c r="G663" i="1" s="1"/>
  <c r="E664" i="1"/>
  <c r="F664" i="1" s="1"/>
  <c r="G664" i="1" s="1"/>
  <c r="E665" i="1"/>
  <c r="F665" i="1" s="1"/>
  <c r="G665" i="1" s="1"/>
  <c r="E666" i="1"/>
  <c r="F666" i="1" s="1"/>
  <c r="G666" i="1" s="1"/>
  <c r="E667" i="1"/>
  <c r="F667" i="1" s="1"/>
  <c r="G667" i="1" s="1"/>
  <c r="E668" i="1"/>
  <c r="F668" i="1" s="1"/>
  <c r="G668" i="1" s="1"/>
  <c r="E669" i="1"/>
  <c r="F669" i="1" s="1"/>
  <c r="G669" i="1" s="1"/>
  <c r="E670" i="1"/>
  <c r="F670" i="1" s="1"/>
  <c r="G670" i="1" s="1"/>
  <c r="E671" i="1"/>
  <c r="F671" i="1" s="1"/>
  <c r="G671" i="1" s="1"/>
  <c r="E672" i="1"/>
  <c r="F672" i="1" s="1"/>
  <c r="G672" i="1" s="1"/>
  <c r="E673" i="1"/>
  <c r="F673" i="1" s="1"/>
  <c r="G673" i="1" s="1"/>
  <c r="E674" i="1"/>
  <c r="F674" i="1" s="1"/>
  <c r="G674" i="1" s="1"/>
  <c r="E675" i="1"/>
  <c r="F675" i="1" s="1"/>
  <c r="G675" i="1" s="1"/>
  <c r="E676" i="1"/>
  <c r="F676" i="1" s="1"/>
  <c r="G676" i="1" s="1"/>
  <c r="E677" i="1"/>
  <c r="F677" i="1" s="1"/>
  <c r="G677" i="1" s="1"/>
  <c r="E678" i="1"/>
  <c r="F678" i="1" s="1"/>
  <c r="G678" i="1" s="1"/>
  <c r="E679" i="1"/>
  <c r="F679" i="1" s="1"/>
  <c r="G679" i="1" s="1"/>
  <c r="E680" i="1"/>
  <c r="F680" i="1" s="1"/>
  <c r="G680" i="1" s="1"/>
  <c r="E681" i="1"/>
  <c r="F681" i="1" s="1"/>
  <c r="G681" i="1" s="1"/>
  <c r="E682" i="1"/>
  <c r="F682" i="1" s="1"/>
  <c r="G682" i="1" s="1"/>
  <c r="E683" i="1"/>
  <c r="F683" i="1" s="1"/>
  <c r="G683" i="1" s="1"/>
  <c r="E684" i="1"/>
  <c r="F684" i="1" s="1"/>
  <c r="G684" i="1" s="1"/>
  <c r="E685" i="1"/>
  <c r="F685" i="1" s="1"/>
  <c r="G685" i="1" s="1"/>
  <c r="E686" i="1"/>
  <c r="F686" i="1" s="1"/>
  <c r="G686" i="1" s="1"/>
  <c r="E687" i="1"/>
  <c r="F687" i="1" s="1"/>
  <c r="G687" i="1" s="1"/>
  <c r="E688" i="1"/>
  <c r="F688" i="1" s="1"/>
  <c r="G688" i="1" s="1"/>
  <c r="E689" i="1"/>
  <c r="F689" i="1" s="1"/>
  <c r="G689" i="1" s="1"/>
  <c r="E690" i="1"/>
  <c r="F690" i="1" s="1"/>
  <c r="G690" i="1" s="1"/>
  <c r="E691" i="1"/>
  <c r="F691" i="1" s="1"/>
  <c r="G691" i="1" s="1"/>
  <c r="E692" i="1"/>
  <c r="F692" i="1" s="1"/>
  <c r="G692" i="1" s="1"/>
  <c r="E693" i="1"/>
  <c r="F693" i="1" s="1"/>
  <c r="G693" i="1" s="1"/>
  <c r="E694" i="1"/>
  <c r="F694" i="1" s="1"/>
  <c r="G694" i="1" s="1"/>
  <c r="E695" i="1"/>
  <c r="F695" i="1" s="1"/>
  <c r="G695" i="1" s="1"/>
  <c r="E696" i="1"/>
  <c r="F696" i="1" s="1"/>
  <c r="G696" i="1" s="1"/>
  <c r="E697" i="1"/>
  <c r="F697" i="1" s="1"/>
  <c r="G697" i="1" s="1"/>
  <c r="E698" i="1"/>
  <c r="F698" i="1" s="1"/>
  <c r="G698" i="1" s="1"/>
  <c r="E699" i="1"/>
  <c r="F699" i="1" s="1"/>
  <c r="G699" i="1" s="1"/>
  <c r="E700" i="1"/>
  <c r="F700" i="1" s="1"/>
  <c r="G700" i="1" s="1"/>
  <c r="E701" i="1"/>
  <c r="F701" i="1" s="1"/>
  <c r="G701" i="1" s="1"/>
  <c r="E702" i="1"/>
  <c r="F702" i="1" s="1"/>
  <c r="G702" i="1" s="1"/>
  <c r="E703" i="1"/>
  <c r="F703" i="1" s="1"/>
  <c r="G703" i="1" s="1"/>
  <c r="E704" i="1"/>
  <c r="F704" i="1" s="1"/>
  <c r="G704" i="1" s="1"/>
  <c r="E705" i="1"/>
  <c r="F705" i="1" s="1"/>
  <c r="G705" i="1" s="1"/>
  <c r="E706" i="1"/>
  <c r="F706" i="1" s="1"/>
  <c r="G706" i="1" s="1"/>
  <c r="E707" i="1"/>
  <c r="F707" i="1" s="1"/>
  <c r="G707" i="1" s="1"/>
  <c r="E708" i="1"/>
  <c r="F708" i="1" s="1"/>
  <c r="G708" i="1" s="1"/>
  <c r="E709" i="1"/>
  <c r="F709" i="1" s="1"/>
  <c r="G709" i="1" s="1"/>
  <c r="E710" i="1"/>
  <c r="F710" i="1" s="1"/>
  <c r="G710" i="1" s="1"/>
  <c r="E711" i="1"/>
  <c r="F711" i="1" s="1"/>
  <c r="G711" i="1" s="1"/>
  <c r="E712" i="1"/>
  <c r="F712" i="1" s="1"/>
  <c r="G712" i="1" s="1"/>
  <c r="E713" i="1"/>
  <c r="F713" i="1" s="1"/>
  <c r="G713" i="1" s="1"/>
  <c r="E714" i="1"/>
  <c r="F714" i="1" s="1"/>
  <c r="G714" i="1" s="1"/>
  <c r="E715" i="1"/>
  <c r="F715" i="1" s="1"/>
  <c r="G715" i="1" s="1"/>
  <c r="E716" i="1"/>
  <c r="F716" i="1" s="1"/>
  <c r="G716" i="1" s="1"/>
  <c r="E717" i="1"/>
  <c r="F717" i="1" s="1"/>
  <c r="G717" i="1" s="1"/>
  <c r="E718" i="1"/>
  <c r="F718" i="1" s="1"/>
  <c r="G718" i="1" s="1"/>
  <c r="E719" i="1"/>
  <c r="F719" i="1" s="1"/>
  <c r="G719" i="1" s="1"/>
  <c r="E720" i="1"/>
  <c r="F720" i="1" s="1"/>
  <c r="G720" i="1" s="1"/>
  <c r="E721" i="1"/>
  <c r="F721" i="1" s="1"/>
  <c r="G721" i="1" s="1"/>
  <c r="E722" i="1"/>
  <c r="F722" i="1" s="1"/>
  <c r="G722" i="1" s="1"/>
  <c r="E723" i="1"/>
  <c r="F723" i="1" s="1"/>
  <c r="G723" i="1" s="1"/>
  <c r="E724" i="1"/>
  <c r="F724" i="1" s="1"/>
  <c r="G724" i="1" s="1"/>
  <c r="E725" i="1"/>
  <c r="F725" i="1" s="1"/>
  <c r="G725" i="1" s="1"/>
  <c r="E726" i="1"/>
  <c r="F726" i="1" s="1"/>
  <c r="G726" i="1" s="1"/>
  <c r="E727" i="1"/>
  <c r="F727" i="1" s="1"/>
  <c r="G727" i="1" s="1"/>
  <c r="E728" i="1"/>
  <c r="F728" i="1" s="1"/>
  <c r="G728" i="1" s="1"/>
  <c r="E729" i="1"/>
  <c r="F729" i="1" s="1"/>
  <c r="G729" i="1" s="1"/>
  <c r="E730" i="1"/>
  <c r="F730" i="1" s="1"/>
  <c r="G730" i="1" s="1"/>
  <c r="E731" i="1"/>
  <c r="F731" i="1" s="1"/>
  <c r="G731" i="1" s="1"/>
  <c r="E732" i="1"/>
  <c r="F732" i="1" s="1"/>
  <c r="G732" i="1" s="1"/>
  <c r="E733" i="1"/>
  <c r="F733" i="1" s="1"/>
  <c r="G733" i="1" s="1"/>
  <c r="E734" i="1"/>
  <c r="F734" i="1" s="1"/>
  <c r="G734" i="1" s="1"/>
  <c r="E735" i="1"/>
  <c r="F735" i="1" s="1"/>
  <c r="G735" i="1" s="1"/>
  <c r="E736" i="1"/>
  <c r="F736" i="1" s="1"/>
  <c r="G736" i="1" s="1"/>
  <c r="E737" i="1"/>
  <c r="F737" i="1" s="1"/>
  <c r="G737" i="1" s="1"/>
  <c r="E738" i="1"/>
  <c r="F738" i="1" s="1"/>
  <c r="G738" i="1" s="1"/>
  <c r="E739" i="1"/>
  <c r="F739" i="1" s="1"/>
  <c r="G739" i="1" s="1"/>
  <c r="E740" i="1"/>
  <c r="F740" i="1" s="1"/>
  <c r="G740" i="1" s="1"/>
  <c r="E741" i="1"/>
  <c r="F741" i="1" s="1"/>
  <c r="G741" i="1" s="1"/>
  <c r="E742" i="1"/>
  <c r="F742" i="1" s="1"/>
  <c r="G742" i="1" s="1"/>
  <c r="E743" i="1"/>
  <c r="F743" i="1" s="1"/>
  <c r="G743" i="1" s="1"/>
  <c r="E744" i="1"/>
  <c r="F744" i="1" s="1"/>
  <c r="G744" i="1" s="1"/>
  <c r="E745" i="1"/>
  <c r="F745" i="1" s="1"/>
  <c r="G745" i="1" s="1"/>
  <c r="E746" i="1"/>
  <c r="F746" i="1" s="1"/>
  <c r="G746" i="1" s="1"/>
  <c r="E747" i="1"/>
  <c r="F747" i="1" s="1"/>
  <c r="G747" i="1" s="1"/>
  <c r="E748" i="1"/>
  <c r="F748" i="1" s="1"/>
  <c r="G748" i="1" s="1"/>
  <c r="E749" i="1"/>
  <c r="F749" i="1" s="1"/>
  <c r="G749" i="1" s="1"/>
  <c r="E750" i="1"/>
  <c r="F750" i="1" s="1"/>
  <c r="G750" i="1" s="1"/>
  <c r="E751" i="1"/>
  <c r="F751" i="1" s="1"/>
  <c r="G751" i="1" s="1"/>
  <c r="E752" i="1"/>
  <c r="F752" i="1" s="1"/>
  <c r="G752" i="1" s="1"/>
  <c r="E753" i="1"/>
  <c r="F753" i="1" s="1"/>
  <c r="G753" i="1" s="1"/>
  <c r="E754" i="1"/>
  <c r="F754" i="1" s="1"/>
  <c r="G754" i="1" s="1"/>
  <c r="E755" i="1"/>
  <c r="F755" i="1" s="1"/>
  <c r="G755" i="1" s="1"/>
  <c r="E756" i="1"/>
  <c r="F756" i="1" s="1"/>
  <c r="G756" i="1" s="1"/>
  <c r="E757" i="1"/>
  <c r="F757" i="1" s="1"/>
  <c r="G757" i="1" s="1"/>
  <c r="E758" i="1"/>
  <c r="F758" i="1" s="1"/>
  <c r="G758" i="1" s="1"/>
  <c r="E759" i="1"/>
  <c r="F759" i="1" s="1"/>
  <c r="G759" i="1" s="1"/>
  <c r="E760" i="1"/>
  <c r="F760" i="1" s="1"/>
  <c r="G760" i="1" s="1"/>
  <c r="E761" i="1"/>
  <c r="F761" i="1" s="1"/>
  <c r="G761" i="1" s="1"/>
  <c r="E762" i="1"/>
  <c r="F762" i="1" s="1"/>
  <c r="G762" i="1" s="1"/>
  <c r="E763" i="1"/>
  <c r="F763" i="1" s="1"/>
  <c r="G763" i="1" s="1"/>
  <c r="E764" i="1"/>
  <c r="F764" i="1" s="1"/>
  <c r="G764" i="1" s="1"/>
  <c r="E765" i="1"/>
  <c r="F765" i="1" s="1"/>
  <c r="G765" i="1" s="1"/>
  <c r="E766" i="1"/>
  <c r="F766" i="1" s="1"/>
  <c r="G766" i="1" s="1"/>
  <c r="E767" i="1"/>
  <c r="F767" i="1" s="1"/>
  <c r="G767" i="1" s="1"/>
  <c r="E768" i="1"/>
  <c r="F768" i="1" s="1"/>
  <c r="G768" i="1" s="1"/>
  <c r="E769" i="1"/>
  <c r="F769" i="1" s="1"/>
  <c r="G769" i="1" s="1"/>
  <c r="E770" i="1"/>
  <c r="F770" i="1" s="1"/>
  <c r="G770" i="1" s="1"/>
  <c r="E771" i="1"/>
  <c r="F771" i="1" s="1"/>
  <c r="G771" i="1" s="1"/>
  <c r="E772" i="1"/>
  <c r="F772" i="1" s="1"/>
  <c r="G772" i="1" s="1"/>
  <c r="E773" i="1"/>
  <c r="F773" i="1" s="1"/>
  <c r="G773" i="1" s="1"/>
  <c r="E774" i="1"/>
  <c r="F774" i="1" s="1"/>
  <c r="G774" i="1" s="1"/>
  <c r="E775" i="1"/>
  <c r="F775" i="1" s="1"/>
  <c r="G775" i="1" s="1"/>
  <c r="E776" i="1"/>
  <c r="F776" i="1" s="1"/>
  <c r="G776" i="1" s="1"/>
  <c r="E777" i="1"/>
  <c r="F777" i="1" s="1"/>
  <c r="G777" i="1" s="1"/>
  <c r="E778" i="1"/>
  <c r="F778" i="1" s="1"/>
  <c r="G778" i="1" s="1"/>
  <c r="E779" i="1"/>
  <c r="F779" i="1" s="1"/>
  <c r="G779" i="1" s="1"/>
  <c r="E780" i="1"/>
  <c r="F780" i="1" s="1"/>
  <c r="G780" i="1" s="1"/>
  <c r="E781" i="1"/>
  <c r="F781" i="1" s="1"/>
  <c r="G781" i="1" s="1"/>
  <c r="E782" i="1"/>
  <c r="F782" i="1" s="1"/>
  <c r="G782" i="1" s="1"/>
  <c r="E783" i="1"/>
  <c r="F783" i="1" s="1"/>
  <c r="G783" i="1" s="1"/>
  <c r="E784" i="1"/>
  <c r="F784" i="1" s="1"/>
  <c r="G784" i="1" s="1"/>
  <c r="E785" i="1"/>
  <c r="F785" i="1" s="1"/>
  <c r="G785" i="1" s="1"/>
  <c r="E786" i="1"/>
  <c r="F786" i="1" s="1"/>
  <c r="G786" i="1" s="1"/>
  <c r="E787" i="1"/>
  <c r="F787" i="1" s="1"/>
  <c r="G787" i="1" s="1"/>
  <c r="E788" i="1"/>
  <c r="F788" i="1" s="1"/>
  <c r="G788" i="1" s="1"/>
  <c r="E789" i="1"/>
  <c r="F789" i="1" s="1"/>
  <c r="G789" i="1" s="1"/>
  <c r="E790" i="1"/>
  <c r="F790" i="1" s="1"/>
  <c r="G790" i="1" s="1"/>
  <c r="E791" i="1"/>
  <c r="F791" i="1" s="1"/>
  <c r="G791" i="1" s="1"/>
  <c r="E792" i="1"/>
  <c r="F792" i="1" s="1"/>
  <c r="G792" i="1" s="1"/>
  <c r="E793" i="1"/>
  <c r="F793" i="1" s="1"/>
  <c r="G793" i="1" s="1"/>
  <c r="E794" i="1"/>
  <c r="F794" i="1" s="1"/>
  <c r="G794" i="1" s="1"/>
  <c r="E795" i="1"/>
  <c r="F795" i="1" s="1"/>
  <c r="G795" i="1" s="1"/>
  <c r="E796" i="1"/>
  <c r="F796" i="1" s="1"/>
  <c r="G796" i="1" s="1"/>
  <c r="E797" i="1"/>
  <c r="F797" i="1" s="1"/>
  <c r="G797" i="1" s="1"/>
  <c r="E798" i="1"/>
  <c r="F798" i="1" s="1"/>
  <c r="G798" i="1" s="1"/>
  <c r="E799" i="1"/>
  <c r="F799" i="1" s="1"/>
  <c r="G799" i="1" s="1"/>
  <c r="E800" i="1"/>
  <c r="F800" i="1" s="1"/>
  <c r="G800" i="1" s="1"/>
  <c r="E801" i="1"/>
  <c r="F801" i="1" s="1"/>
  <c r="G801" i="1" s="1"/>
  <c r="E802" i="1"/>
  <c r="F802" i="1" s="1"/>
  <c r="G802" i="1" s="1"/>
  <c r="E803" i="1"/>
  <c r="F803" i="1" s="1"/>
  <c r="G803" i="1" s="1"/>
  <c r="E804" i="1"/>
  <c r="F804" i="1" s="1"/>
  <c r="G804" i="1" s="1"/>
  <c r="E805" i="1"/>
  <c r="F805" i="1" s="1"/>
  <c r="G805" i="1" s="1"/>
  <c r="E806" i="1"/>
  <c r="F806" i="1" s="1"/>
  <c r="G806" i="1" s="1"/>
  <c r="E807" i="1"/>
  <c r="F807" i="1" s="1"/>
  <c r="G807" i="1" s="1"/>
  <c r="E808" i="1"/>
  <c r="F808" i="1" s="1"/>
  <c r="G808" i="1" s="1"/>
  <c r="E809" i="1"/>
  <c r="F809" i="1" s="1"/>
  <c r="G809" i="1" s="1"/>
  <c r="E810" i="1"/>
  <c r="F810" i="1" s="1"/>
  <c r="G810" i="1" s="1"/>
  <c r="E811" i="1"/>
  <c r="F811" i="1" s="1"/>
  <c r="G811" i="1" s="1"/>
  <c r="E812" i="1"/>
  <c r="F812" i="1" s="1"/>
  <c r="G812" i="1" s="1"/>
  <c r="E813" i="1"/>
  <c r="F813" i="1" s="1"/>
  <c r="G813" i="1" s="1"/>
  <c r="E814" i="1"/>
  <c r="F814" i="1" s="1"/>
  <c r="G814" i="1" s="1"/>
  <c r="E815" i="1"/>
  <c r="F815" i="1" s="1"/>
  <c r="G815" i="1" s="1"/>
  <c r="E816" i="1"/>
  <c r="F816" i="1" s="1"/>
  <c r="G816" i="1" s="1"/>
  <c r="E817" i="1"/>
  <c r="F817" i="1" s="1"/>
  <c r="G817" i="1" s="1"/>
  <c r="E818" i="1"/>
  <c r="F818" i="1" s="1"/>
  <c r="G818" i="1" s="1"/>
  <c r="E819" i="1"/>
  <c r="F819" i="1" s="1"/>
  <c r="G819" i="1" s="1"/>
  <c r="E820" i="1"/>
  <c r="F820" i="1" s="1"/>
  <c r="G820" i="1" s="1"/>
  <c r="E821" i="1"/>
  <c r="F821" i="1" s="1"/>
  <c r="G821" i="1" s="1"/>
  <c r="E822" i="1"/>
  <c r="F822" i="1" s="1"/>
  <c r="G822" i="1" s="1"/>
  <c r="E823" i="1"/>
  <c r="F823" i="1" s="1"/>
  <c r="G823" i="1" s="1"/>
  <c r="E824" i="1"/>
  <c r="F824" i="1" s="1"/>
  <c r="G824" i="1" s="1"/>
  <c r="E825" i="1"/>
  <c r="F825" i="1" s="1"/>
  <c r="G825" i="1" s="1"/>
  <c r="E826" i="1"/>
  <c r="F826" i="1" s="1"/>
  <c r="G826" i="1" s="1"/>
  <c r="E827" i="1"/>
  <c r="F827" i="1" s="1"/>
  <c r="G827" i="1" s="1"/>
  <c r="E828" i="1"/>
  <c r="F828" i="1" s="1"/>
  <c r="G828" i="1" s="1"/>
  <c r="E829" i="1"/>
  <c r="F829" i="1" s="1"/>
  <c r="G829" i="1" s="1"/>
  <c r="E830" i="1"/>
  <c r="F830" i="1" s="1"/>
  <c r="G830" i="1" s="1"/>
  <c r="E831" i="1"/>
  <c r="F831" i="1" s="1"/>
  <c r="G831" i="1" s="1"/>
  <c r="E832" i="1"/>
  <c r="F832" i="1" s="1"/>
  <c r="G832" i="1" s="1"/>
  <c r="E833" i="1"/>
  <c r="F833" i="1" s="1"/>
  <c r="G833" i="1" s="1"/>
  <c r="E834" i="1"/>
  <c r="F834" i="1" s="1"/>
  <c r="G834" i="1" s="1"/>
  <c r="E835" i="1"/>
  <c r="F835" i="1" s="1"/>
  <c r="G835" i="1" s="1"/>
  <c r="E836" i="1"/>
  <c r="F836" i="1" s="1"/>
  <c r="G836" i="1" s="1"/>
  <c r="E837" i="1"/>
  <c r="F837" i="1" s="1"/>
  <c r="G837" i="1" s="1"/>
  <c r="E838" i="1"/>
  <c r="F838" i="1" s="1"/>
  <c r="G838" i="1" s="1"/>
  <c r="E839" i="1"/>
  <c r="F839" i="1" s="1"/>
  <c r="G839" i="1" s="1"/>
  <c r="E840" i="1"/>
  <c r="F840" i="1" s="1"/>
  <c r="G840" i="1" s="1"/>
  <c r="E841" i="1"/>
  <c r="F841" i="1" s="1"/>
  <c r="G841" i="1" s="1"/>
  <c r="E842" i="1"/>
  <c r="F842" i="1" s="1"/>
  <c r="G842" i="1" s="1"/>
  <c r="E843" i="1"/>
  <c r="F843" i="1" s="1"/>
  <c r="G843" i="1" s="1"/>
  <c r="E844" i="1"/>
  <c r="F844" i="1" s="1"/>
  <c r="G844" i="1" s="1"/>
  <c r="E845" i="1"/>
  <c r="F845" i="1" s="1"/>
  <c r="G845" i="1" s="1"/>
  <c r="E846" i="1"/>
  <c r="F846" i="1" s="1"/>
  <c r="G846" i="1" s="1"/>
  <c r="E847" i="1"/>
  <c r="F847" i="1" s="1"/>
  <c r="G847" i="1" s="1"/>
  <c r="E848" i="1"/>
  <c r="F848" i="1" s="1"/>
  <c r="G848" i="1" s="1"/>
  <c r="E849" i="1"/>
  <c r="F849" i="1" s="1"/>
  <c r="G849" i="1" s="1"/>
  <c r="E850" i="1"/>
  <c r="F850" i="1" s="1"/>
  <c r="G850" i="1" s="1"/>
  <c r="E851" i="1"/>
  <c r="F851" i="1" s="1"/>
  <c r="G851" i="1" s="1"/>
  <c r="E852" i="1"/>
  <c r="F852" i="1" s="1"/>
  <c r="G852" i="1" s="1"/>
  <c r="E853" i="1"/>
  <c r="F853" i="1" s="1"/>
  <c r="G853" i="1" s="1"/>
  <c r="E854" i="1"/>
  <c r="F854" i="1" s="1"/>
  <c r="G854" i="1" s="1"/>
  <c r="E855" i="1"/>
  <c r="F855" i="1" s="1"/>
  <c r="G855" i="1" s="1"/>
  <c r="E856" i="1"/>
  <c r="F856" i="1" s="1"/>
  <c r="G856" i="1" s="1"/>
  <c r="E857" i="1"/>
  <c r="F857" i="1" s="1"/>
  <c r="G857" i="1" s="1"/>
  <c r="E858" i="1"/>
  <c r="F858" i="1" s="1"/>
  <c r="G858" i="1" s="1"/>
  <c r="E859" i="1"/>
  <c r="F859" i="1" s="1"/>
  <c r="G859" i="1" s="1"/>
  <c r="E860" i="1"/>
  <c r="F860" i="1" s="1"/>
  <c r="G860" i="1" s="1"/>
  <c r="E861" i="1"/>
  <c r="F861" i="1" s="1"/>
  <c r="G861" i="1" s="1"/>
  <c r="E862" i="1"/>
  <c r="F862" i="1" s="1"/>
  <c r="G862" i="1" s="1"/>
  <c r="E863" i="1"/>
  <c r="F863" i="1" s="1"/>
  <c r="G863" i="1" s="1"/>
  <c r="E864" i="1"/>
  <c r="F864" i="1" s="1"/>
  <c r="G864" i="1" s="1"/>
  <c r="E865" i="1"/>
  <c r="F865" i="1" s="1"/>
  <c r="G865" i="1" s="1"/>
  <c r="E866" i="1"/>
  <c r="F866" i="1" s="1"/>
  <c r="G866" i="1" s="1"/>
  <c r="E867" i="1"/>
  <c r="F867" i="1" s="1"/>
  <c r="G867" i="1" s="1"/>
  <c r="E868" i="1"/>
  <c r="F868" i="1" s="1"/>
  <c r="G868" i="1" s="1"/>
  <c r="E869" i="1"/>
  <c r="F869" i="1" s="1"/>
  <c r="G869" i="1" s="1"/>
  <c r="E870" i="1"/>
  <c r="F870" i="1" s="1"/>
  <c r="G870" i="1" s="1"/>
  <c r="E871" i="1"/>
  <c r="F871" i="1" s="1"/>
  <c r="G871" i="1" s="1"/>
  <c r="E872" i="1"/>
  <c r="F872" i="1" s="1"/>
  <c r="G872" i="1" s="1"/>
  <c r="E873" i="1"/>
  <c r="F873" i="1" s="1"/>
  <c r="G873" i="1" s="1"/>
  <c r="E874" i="1"/>
  <c r="F874" i="1" s="1"/>
  <c r="G874" i="1" s="1"/>
  <c r="E875" i="1"/>
  <c r="F875" i="1" s="1"/>
  <c r="G875" i="1" s="1"/>
  <c r="E876" i="1"/>
  <c r="F876" i="1" s="1"/>
  <c r="G876" i="1" s="1"/>
  <c r="E877" i="1"/>
  <c r="F877" i="1" s="1"/>
  <c r="G877" i="1" s="1"/>
  <c r="E878" i="1"/>
  <c r="F878" i="1" s="1"/>
  <c r="G878" i="1" s="1"/>
  <c r="E879" i="1"/>
  <c r="F879" i="1" s="1"/>
  <c r="G879" i="1" s="1"/>
  <c r="E880" i="1"/>
  <c r="F880" i="1" s="1"/>
  <c r="G880" i="1" s="1"/>
  <c r="E881" i="1"/>
  <c r="F881" i="1" s="1"/>
  <c r="G881" i="1" s="1"/>
  <c r="E882" i="1"/>
  <c r="F882" i="1" s="1"/>
  <c r="G882" i="1" s="1"/>
  <c r="E883" i="1"/>
  <c r="F883" i="1" s="1"/>
  <c r="G883" i="1" s="1"/>
  <c r="E884" i="1"/>
  <c r="F884" i="1" s="1"/>
  <c r="G884" i="1" s="1"/>
  <c r="E885" i="1"/>
  <c r="F885" i="1" s="1"/>
  <c r="G885" i="1" s="1"/>
  <c r="E886" i="1"/>
  <c r="F886" i="1" s="1"/>
  <c r="G886" i="1" s="1"/>
  <c r="E887" i="1"/>
  <c r="F887" i="1" s="1"/>
  <c r="G887" i="1" s="1"/>
  <c r="E888" i="1"/>
  <c r="F888" i="1" s="1"/>
  <c r="G888" i="1" s="1"/>
  <c r="E889" i="1"/>
  <c r="F889" i="1" s="1"/>
  <c r="G889" i="1" s="1"/>
  <c r="E890" i="1"/>
  <c r="F890" i="1" s="1"/>
  <c r="G890" i="1" s="1"/>
  <c r="E891" i="1"/>
  <c r="F891" i="1" s="1"/>
  <c r="G891" i="1" s="1"/>
  <c r="E892" i="1"/>
  <c r="F892" i="1" s="1"/>
  <c r="G892" i="1" s="1"/>
  <c r="E893" i="1"/>
  <c r="F893" i="1" s="1"/>
  <c r="G893" i="1" s="1"/>
  <c r="E894" i="1"/>
  <c r="F894" i="1" s="1"/>
  <c r="G894" i="1" s="1"/>
  <c r="E895" i="1"/>
  <c r="F895" i="1" s="1"/>
  <c r="G895" i="1" s="1"/>
  <c r="E896" i="1"/>
  <c r="F896" i="1" s="1"/>
  <c r="G896" i="1" s="1"/>
  <c r="E897" i="1"/>
  <c r="F897" i="1" s="1"/>
  <c r="G897" i="1" s="1"/>
  <c r="E898" i="1"/>
  <c r="F898" i="1" s="1"/>
  <c r="G898" i="1" s="1"/>
  <c r="E899" i="1"/>
  <c r="F899" i="1" s="1"/>
  <c r="G899" i="1" s="1"/>
  <c r="E900" i="1"/>
  <c r="F900" i="1" s="1"/>
  <c r="G900" i="1" s="1"/>
  <c r="E901" i="1"/>
  <c r="F901" i="1" s="1"/>
  <c r="G901" i="1" s="1"/>
  <c r="E902" i="1"/>
  <c r="F902" i="1" s="1"/>
  <c r="G902" i="1" s="1"/>
  <c r="E903" i="1"/>
  <c r="F903" i="1" s="1"/>
  <c r="G903" i="1" s="1"/>
  <c r="E904" i="1"/>
  <c r="F904" i="1" s="1"/>
  <c r="G904" i="1" s="1"/>
  <c r="E905" i="1"/>
  <c r="F905" i="1" s="1"/>
  <c r="G905" i="1" s="1"/>
  <c r="E906" i="1"/>
  <c r="F906" i="1" s="1"/>
  <c r="G906" i="1" s="1"/>
  <c r="E907" i="1"/>
  <c r="F907" i="1" s="1"/>
  <c r="G907" i="1" s="1"/>
  <c r="E908" i="1"/>
  <c r="F908" i="1" s="1"/>
  <c r="G908" i="1" s="1"/>
  <c r="E909" i="1"/>
  <c r="F909" i="1" s="1"/>
  <c r="G909" i="1" s="1"/>
  <c r="E910" i="1"/>
  <c r="F910" i="1" s="1"/>
  <c r="G910" i="1" s="1"/>
  <c r="E911" i="1"/>
  <c r="F911" i="1" s="1"/>
  <c r="G911" i="1" s="1"/>
  <c r="E912" i="1"/>
  <c r="F912" i="1" s="1"/>
  <c r="G912" i="1" s="1"/>
  <c r="E913" i="1"/>
  <c r="F913" i="1" s="1"/>
  <c r="G913" i="1" s="1"/>
  <c r="E914" i="1"/>
  <c r="F914" i="1" s="1"/>
  <c r="G914" i="1" s="1"/>
  <c r="E915" i="1"/>
  <c r="F915" i="1" s="1"/>
  <c r="G915" i="1" s="1"/>
  <c r="E916" i="1"/>
  <c r="F916" i="1" s="1"/>
  <c r="G916" i="1" s="1"/>
  <c r="E917" i="1"/>
  <c r="F917" i="1" s="1"/>
  <c r="G917" i="1" s="1"/>
  <c r="E918" i="1"/>
  <c r="F918" i="1" s="1"/>
  <c r="G918" i="1" s="1"/>
  <c r="E919" i="1"/>
  <c r="F919" i="1" s="1"/>
  <c r="G919" i="1" s="1"/>
  <c r="E920" i="1"/>
  <c r="F920" i="1" s="1"/>
  <c r="G920" i="1" s="1"/>
  <c r="E921" i="1"/>
  <c r="F921" i="1" s="1"/>
  <c r="G921" i="1" s="1"/>
  <c r="E922" i="1"/>
  <c r="F922" i="1" s="1"/>
  <c r="G922" i="1" s="1"/>
  <c r="E923" i="1"/>
  <c r="F923" i="1" s="1"/>
  <c r="G923" i="1" s="1"/>
  <c r="E924" i="1"/>
  <c r="F924" i="1" s="1"/>
  <c r="G924" i="1" s="1"/>
  <c r="E925" i="1"/>
  <c r="F925" i="1" s="1"/>
  <c r="G925" i="1" s="1"/>
  <c r="E926" i="1"/>
  <c r="F926" i="1" s="1"/>
  <c r="G926" i="1" s="1"/>
  <c r="E927" i="1"/>
  <c r="F927" i="1" s="1"/>
  <c r="G927" i="1" s="1"/>
  <c r="E928" i="1"/>
  <c r="F928" i="1" s="1"/>
  <c r="G928" i="1" s="1"/>
  <c r="E929" i="1"/>
  <c r="F929" i="1" s="1"/>
  <c r="G929" i="1" s="1"/>
  <c r="E930" i="1"/>
  <c r="F930" i="1" s="1"/>
  <c r="G930" i="1" s="1"/>
  <c r="E931" i="1"/>
  <c r="F931" i="1" s="1"/>
  <c r="G931" i="1" s="1"/>
  <c r="E932" i="1"/>
  <c r="F932" i="1" s="1"/>
  <c r="G932" i="1" s="1"/>
  <c r="E933" i="1"/>
  <c r="F933" i="1" s="1"/>
  <c r="G933" i="1" s="1"/>
  <c r="E934" i="1"/>
  <c r="F934" i="1" s="1"/>
  <c r="G934" i="1" s="1"/>
  <c r="E935" i="1"/>
  <c r="F935" i="1" s="1"/>
  <c r="G935" i="1" s="1"/>
  <c r="E936" i="1"/>
  <c r="F936" i="1" s="1"/>
  <c r="G936" i="1" s="1"/>
  <c r="E937" i="1"/>
  <c r="F937" i="1" s="1"/>
  <c r="G937" i="1" s="1"/>
  <c r="E938" i="1"/>
  <c r="F938" i="1" s="1"/>
  <c r="G938" i="1" s="1"/>
  <c r="E939" i="1"/>
  <c r="F939" i="1" s="1"/>
  <c r="G939" i="1" s="1"/>
  <c r="E940" i="1"/>
  <c r="F940" i="1" s="1"/>
  <c r="G940" i="1" s="1"/>
  <c r="E941" i="1"/>
  <c r="F941" i="1" s="1"/>
  <c r="G941" i="1" s="1"/>
  <c r="E942" i="1"/>
  <c r="F942" i="1" s="1"/>
  <c r="G942" i="1" s="1"/>
  <c r="E943" i="1"/>
  <c r="F943" i="1" s="1"/>
  <c r="G943" i="1" s="1"/>
  <c r="E944" i="1"/>
  <c r="F944" i="1" s="1"/>
  <c r="G944" i="1" s="1"/>
  <c r="E945" i="1"/>
  <c r="F945" i="1" s="1"/>
  <c r="G945" i="1" s="1"/>
  <c r="E946" i="1"/>
  <c r="F946" i="1" s="1"/>
  <c r="G946" i="1" s="1"/>
  <c r="E947" i="1"/>
  <c r="F947" i="1" s="1"/>
  <c r="G947" i="1" s="1"/>
  <c r="E948" i="1"/>
  <c r="F948" i="1" s="1"/>
  <c r="G948" i="1" s="1"/>
  <c r="E949" i="1"/>
  <c r="F949" i="1" s="1"/>
  <c r="G949" i="1" s="1"/>
  <c r="E950" i="1"/>
  <c r="F950" i="1" s="1"/>
  <c r="G950" i="1" s="1"/>
  <c r="E951" i="1"/>
  <c r="F951" i="1" s="1"/>
  <c r="G951" i="1" s="1"/>
  <c r="E952" i="1"/>
  <c r="F952" i="1" s="1"/>
  <c r="G952" i="1" s="1"/>
  <c r="E953" i="1"/>
  <c r="F953" i="1" s="1"/>
  <c r="G953" i="1" s="1"/>
  <c r="E954" i="1"/>
  <c r="F954" i="1" s="1"/>
  <c r="G954" i="1" s="1"/>
  <c r="E955" i="1"/>
  <c r="F955" i="1" s="1"/>
  <c r="G955" i="1" s="1"/>
  <c r="E956" i="1"/>
  <c r="F956" i="1" s="1"/>
  <c r="G956" i="1" s="1"/>
  <c r="E957" i="1"/>
  <c r="F957" i="1" s="1"/>
  <c r="G957" i="1" s="1"/>
  <c r="E958" i="1"/>
  <c r="F958" i="1" s="1"/>
  <c r="G958" i="1" s="1"/>
  <c r="E959" i="1"/>
  <c r="F959" i="1" s="1"/>
  <c r="G959" i="1" s="1"/>
  <c r="E960" i="1"/>
  <c r="F960" i="1" s="1"/>
  <c r="G960" i="1" s="1"/>
  <c r="E961" i="1"/>
  <c r="F961" i="1" s="1"/>
  <c r="G961" i="1" s="1"/>
  <c r="E962" i="1"/>
  <c r="F962" i="1" s="1"/>
  <c r="G962" i="1" s="1"/>
  <c r="E963" i="1"/>
  <c r="F963" i="1" s="1"/>
  <c r="G963" i="1" s="1"/>
  <c r="E964" i="1"/>
  <c r="F964" i="1" s="1"/>
  <c r="G964" i="1" s="1"/>
  <c r="E965" i="1"/>
  <c r="F965" i="1" s="1"/>
  <c r="G965" i="1" s="1"/>
  <c r="E966" i="1"/>
  <c r="F966" i="1" s="1"/>
  <c r="G966" i="1" s="1"/>
  <c r="E967" i="1"/>
  <c r="F967" i="1" s="1"/>
  <c r="G967" i="1" s="1"/>
  <c r="E968" i="1"/>
  <c r="F968" i="1" s="1"/>
  <c r="G968" i="1" s="1"/>
  <c r="E969" i="1"/>
  <c r="F969" i="1" s="1"/>
  <c r="G969" i="1" s="1"/>
  <c r="E970" i="1"/>
  <c r="F970" i="1" s="1"/>
  <c r="G970" i="1" s="1"/>
  <c r="E971" i="1"/>
  <c r="F971" i="1" s="1"/>
  <c r="G971" i="1" s="1"/>
  <c r="E972" i="1"/>
  <c r="F972" i="1" s="1"/>
  <c r="G972" i="1" s="1"/>
  <c r="E973" i="1"/>
  <c r="F973" i="1" s="1"/>
  <c r="G973" i="1" s="1"/>
  <c r="E974" i="1"/>
  <c r="F974" i="1" s="1"/>
  <c r="G974" i="1" s="1"/>
  <c r="E975" i="1"/>
  <c r="F975" i="1" s="1"/>
  <c r="G975" i="1" s="1"/>
  <c r="E976" i="1"/>
  <c r="F976" i="1" s="1"/>
  <c r="G976" i="1" s="1"/>
  <c r="E977" i="1"/>
  <c r="F977" i="1" s="1"/>
  <c r="G977" i="1" s="1"/>
  <c r="E978" i="1"/>
  <c r="F978" i="1" s="1"/>
  <c r="G978" i="1" s="1"/>
  <c r="E979" i="1"/>
  <c r="F979" i="1" s="1"/>
  <c r="G979" i="1" s="1"/>
  <c r="E980" i="1"/>
  <c r="F980" i="1" s="1"/>
  <c r="G980" i="1" s="1"/>
  <c r="E981" i="1"/>
  <c r="F981" i="1" s="1"/>
  <c r="G981" i="1" s="1"/>
  <c r="E982" i="1"/>
  <c r="F982" i="1" s="1"/>
  <c r="G982" i="1" s="1"/>
  <c r="E983" i="1"/>
  <c r="F983" i="1" s="1"/>
  <c r="G983" i="1" s="1"/>
  <c r="E984" i="1"/>
  <c r="F984" i="1" s="1"/>
  <c r="G984" i="1" s="1"/>
  <c r="E985" i="1"/>
  <c r="F985" i="1" s="1"/>
  <c r="G985" i="1" s="1"/>
  <c r="E986" i="1"/>
  <c r="F986" i="1" s="1"/>
  <c r="G986" i="1" s="1"/>
  <c r="E987" i="1"/>
  <c r="F987" i="1" s="1"/>
  <c r="G987" i="1" s="1"/>
  <c r="E988" i="1"/>
  <c r="F988" i="1" s="1"/>
  <c r="G988" i="1" s="1"/>
  <c r="E989" i="1"/>
  <c r="F989" i="1" s="1"/>
  <c r="G989" i="1" s="1"/>
  <c r="E990" i="1"/>
  <c r="F990" i="1" s="1"/>
  <c r="G990" i="1" s="1"/>
  <c r="E991" i="1"/>
  <c r="F991" i="1" s="1"/>
  <c r="G991" i="1" s="1"/>
  <c r="E992" i="1"/>
  <c r="F992" i="1" s="1"/>
  <c r="G992" i="1" s="1"/>
  <c r="E993" i="1"/>
  <c r="F993" i="1" s="1"/>
  <c r="G993" i="1" s="1"/>
  <c r="E994" i="1"/>
  <c r="F994" i="1" s="1"/>
  <c r="G994" i="1" s="1"/>
  <c r="E995" i="1"/>
  <c r="F995" i="1" s="1"/>
  <c r="G995" i="1" s="1"/>
  <c r="E996" i="1"/>
  <c r="F996" i="1" s="1"/>
  <c r="G996" i="1" s="1"/>
  <c r="E997" i="1"/>
  <c r="F997" i="1" s="1"/>
  <c r="G997" i="1" s="1"/>
  <c r="E998" i="1"/>
  <c r="F998" i="1" s="1"/>
  <c r="G998" i="1" s="1"/>
  <c r="E999" i="1"/>
  <c r="F999" i="1" s="1"/>
  <c r="G999" i="1" s="1"/>
  <c r="E1000" i="1"/>
  <c r="F1000" i="1" s="1"/>
  <c r="G1000" i="1" s="1"/>
  <c r="E1001" i="1"/>
  <c r="F1001" i="1" s="1"/>
  <c r="G1001" i="1" s="1"/>
  <c r="E1002" i="1"/>
  <c r="F1002" i="1" s="1"/>
  <c r="G1002" i="1" s="1"/>
  <c r="E1003" i="1"/>
  <c r="F1003" i="1" s="1"/>
  <c r="G1003" i="1" s="1"/>
  <c r="E1004" i="1"/>
  <c r="F1004" i="1" s="1"/>
  <c r="G1004" i="1" s="1"/>
  <c r="E1005" i="1"/>
  <c r="F1005" i="1" s="1"/>
  <c r="G1005" i="1" s="1"/>
  <c r="E1006" i="1"/>
  <c r="F1006" i="1" s="1"/>
  <c r="G1006" i="1" s="1"/>
  <c r="E1007" i="1"/>
  <c r="F1007" i="1" s="1"/>
  <c r="G1007" i="1" s="1"/>
  <c r="E1008" i="1"/>
  <c r="F1008" i="1" s="1"/>
  <c r="G1008" i="1" s="1"/>
  <c r="E1009" i="1"/>
  <c r="F1009" i="1" s="1"/>
  <c r="G1009" i="1" s="1"/>
  <c r="E1010" i="1"/>
  <c r="F1010" i="1" s="1"/>
  <c r="G1010" i="1" s="1"/>
  <c r="E1011" i="1"/>
  <c r="F1011" i="1" s="1"/>
  <c r="G1011" i="1" s="1"/>
  <c r="E1012" i="1"/>
  <c r="F1012" i="1" s="1"/>
  <c r="G1012" i="1" s="1"/>
  <c r="E1013" i="1"/>
  <c r="F1013" i="1" s="1"/>
  <c r="G1013" i="1" s="1"/>
  <c r="E1014" i="1"/>
  <c r="F1014" i="1" s="1"/>
  <c r="G1014" i="1" s="1"/>
  <c r="E1015" i="1"/>
  <c r="F1015" i="1" s="1"/>
  <c r="G1015" i="1" s="1"/>
  <c r="E1016" i="1"/>
  <c r="F1016" i="1" s="1"/>
  <c r="G1016" i="1" s="1"/>
  <c r="E1017" i="1"/>
  <c r="F1017" i="1" s="1"/>
  <c r="G1017" i="1" s="1"/>
  <c r="E1018" i="1"/>
  <c r="F1018" i="1" s="1"/>
  <c r="G1018" i="1" s="1"/>
  <c r="E1019" i="1"/>
  <c r="F1019" i="1" s="1"/>
  <c r="G1019" i="1" s="1"/>
  <c r="E1020" i="1"/>
  <c r="F1020" i="1" s="1"/>
  <c r="G1020" i="1" s="1"/>
  <c r="E1021" i="1"/>
  <c r="F1021" i="1" s="1"/>
  <c r="G1021" i="1" s="1"/>
  <c r="E1022" i="1"/>
  <c r="F1022" i="1" s="1"/>
  <c r="G1022" i="1" s="1"/>
  <c r="E1023" i="1"/>
  <c r="F1023" i="1" s="1"/>
  <c r="G1023" i="1" s="1"/>
  <c r="E1024" i="1"/>
  <c r="F1024" i="1" s="1"/>
  <c r="G1024" i="1" s="1"/>
  <c r="E1025" i="1"/>
  <c r="F1025" i="1" s="1"/>
  <c r="G1025" i="1" s="1"/>
  <c r="E1026" i="1"/>
  <c r="F1026" i="1" s="1"/>
  <c r="G1026" i="1" s="1"/>
  <c r="E1027" i="1"/>
  <c r="F1027" i="1" s="1"/>
  <c r="G1027" i="1" s="1"/>
  <c r="E1028" i="1"/>
  <c r="F1028" i="1" s="1"/>
  <c r="G1028" i="1" s="1"/>
  <c r="E1029" i="1"/>
  <c r="F1029" i="1" s="1"/>
  <c r="G1029" i="1" s="1"/>
  <c r="E1030" i="1"/>
  <c r="F1030" i="1" s="1"/>
  <c r="G1030" i="1" s="1"/>
  <c r="E1031" i="1"/>
  <c r="F1031" i="1" s="1"/>
  <c r="G1031" i="1" s="1"/>
  <c r="E1032" i="1"/>
  <c r="F1032" i="1" s="1"/>
  <c r="G1032" i="1" s="1"/>
  <c r="E1033" i="1"/>
  <c r="F1033" i="1" s="1"/>
  <c r="G1033" i="1" s="1"/>
  <c r="E1034" i="1"/>
  <c r="F1034" i="1" s="1"/>
  <c r="G1034" i="1" s="1"/>
  <c r="E1035" i="1"/>
  <c r="F1035" i="1" s="1"/>
  <c r="G1035" i="1" s="1"/>
  <c r="E1036" i="1"/>
  <c r="F1036" i="1" s="1"/>
  <c r="G1036" i="1" s="1"/>
  <c r="E1037" i="1"/>
  <c r="F1037" i="1" s="1"/>
  <c r="G1037" i="1" s="1"/>
  <c r="E1038" i="1"/>
  <c r="F1038" i="1" s="1"/>
  <c r="G1038" i="1" s="1"/>
  <c r="E1039" i="1"/>
  <c r="F1039" i="1" s="1"/>
  <c r="G1039" i="1" s="1"/>
  <c r="E1040" i="1"/>
  <c r="F1040" i="1" s="1"/>
  <c r="G1040" i="1" s="1"/>
  <c r="E1041" i="1"/>
  <c r="F1041" i="1" s="1"/>
  <c r="G1041" i="1" s="1"/>
  <c r="E1042" i="1"/>
  <c r="F1042" i="1" s="1"/>
  <c r="G1042" i="1" s="1"/>
  <c r="E1043" i="1"/>
  <c r="F1043" i="1" s="1"/>
  <c r="G1043" i="1" s="1"/>
  <c r="E1044" i="1"/>
  <c r="F1044" i="1" s="1"/>
  <c r="G1044" i="1" s="1"/>
  <c r="E1045" i="1"/>
  <c r="F1045" i="1" s="1"/>
  <c r="G1045" i="1" s="1"/>
  <c r="E1046" i="1"/>
  <c r="F1046" i="1" s="1"/>
  <c r="G1046" i="1" s="1"/>
  <c r="E1047" i="1"/>
  <c r="F1047" i="1" s="1"/>
  <c r="G1047" i="1" s="1"/>
  <c r="E1048" i="1"/>
  <c r="F1048" i="1" s="1"/>
  <c r="G1048" i="1" s="1"/>
  <c r="E1049" i="1"/>
  <c r="F1049" i="1" s="1"/>
  <c r="G1049" i="1" s="1"/>
  <c r="E1050" i="1"/>
  <c r="F1050" i="1" s="1"/>
  <c r="G1050" i="1" s="1"/>
  <c r="E1051" i="1"/>
  <c r="F1051" i="1" s="1"/>
  <c r="G1051" i="1" s="1"/>
  <c r="E1052" i="1"/>
  <c r="F1052" i="1" s="1"/>
  <c r="G1052" i="1" s="1"/>
  <c r="E1053" i="1"/>
  <c r="F1053" i="1" s="1"/>
  <c r="G1053" i="1" s="1"/>
  <c r="E1054" i="1"/>
  <c r="F1054" i="1" s="1"/>
  <c r="G1054" i="1" s="1"/>
  <c r="E1055" i="1"/>
  <c r="F1055" i="1" s="1"/>
  <c r="G1055" i="1" s="1"/>
  <c r="E1056" i="1"/>
  <c r="F1056" i="1" s="1"/>
  <c r="G1056" i="1" s="1"/>
  <c r="E1057" i="1"/>
  <c r="F1057" i="1" s="1"/>
  <c r="G1057" i="1" s="1"/>
  <c r="E1058" i="1"/>
  <c r="F1058" i="1" s="1"/>
  <c r="G1058" i="1" s="1"/>
  <c r="E1059" i="1"/>
  <c r="F1059" i="1" s="1"/>
  <c r="G1059" i="1" s="1"/>
  <c r="E1060" i="1"/>
  <c r="F1060" i="1" s="1"/>
  <c r="G1060" i="1" s="1"/>
  <c r="E1061" i="1"/>
  <c r="F1061" i="1" s="1"/>
  <c r="G1061" i="1" s="1"/>
  <c r="E1062" i="1"/>
  <c r="F1062" i="1" s="1"/>
  <c r="G1062" i="1" s="1"/>
  <c r="E1063" i="1"/>
  <c r="F1063" i="1" s="1"/>
  <c r="G1063" i="1" s="1"/>
  <c r="E1064" i="1"/>
  <c r="F1064" i="1" s="1"/>
  <c r="G1064" i="1" s="1"/>
  <c r="E1065" i="1"/>
  <c r="F1065" i="1" s="1"/>
  <c r="G1065" i="1" s="1"/>
  <c r="E1066" i="1"/>
  <c r="F1066" i="1" s="1"/>
  <c r="G1066" i="1" s="1"/>
  <c r="E1067" i="1"/>
  <c r="F1067" i="1" s="1"/>
  <c r="G1067" i="1" s="1"/>
  <c r="E1068" i="1"/>
  <c r="F1068" i="1" s="1"/>
  <c r="G1068" i="1" s="1"/>
  <c r="E1069" i="1"/>
  <c r="F1069" i="1" s="1"/>
  <c r="G1069" i="1" s="1"/>
  <c r="E1070" i="1"/>
  <c r="F1070" i="1" s="1"/>
  <c r="G1070" i="1" s="1"/>
  <c r="E1071" i="1"/>
  <c r="F1071" i="1" s="1"/>
  <c r="G1071" i="1" s="1"/>
  <c r="E1072" i="1"/>
  <c r="F1072" i="1" s="1"/>
  <c r="G1072" i="1" s="1"/>
  <c r="E1073" i="1"/>
  <c r="F1073" i="1" s="1"/>
  <c r="G1073" i="1" s="1"/>
  <c r="E1074" i="1"/>
  <c r="F1074" i="1" s="1"/>
  <c r="G1074" i="1" s="1"/>
  <c r="E1075" i="1"/>
  <c r="F1075" i="1" s="1"/>
  <c r="G1075" i="1" s="1"/>
  <c r="E1076" i="1"/>
  <c r="F1076" i="1" s="1"/>
  <c r="G1076" i="1" s="1"/>
  <c r="E1077" i="1"/>
  <c r="F1077" i="1" s="1"/>
  <c r="G1077" i="1" s="1"/>
  <c r="E1078" i="1"/>
  <c r="F1078" i="1" s="1"/>
  <c r="G1078" i="1" s="1"/>
  <c r="E1079" i="1"/>
  <c r="F1079" i="1" s="1"/>
  <c r="G1079" i="1" s="1"/>
  <c r="E1080" i="1"/>
  <c r="F1080" i="1" s="1"/>
  <c r="G1080" i="1" s="1"/>
  <c r="E1081" i="1"/>
  <c r="F1081" i="1" s="1"/>
  <c r="G1081" i="1" s="1"/>
  <c r="E1082" i="1"/>
  <c r="F1082" i="1" s="1"/>
  <c r="G1082" i="1" s="1"/>
  <c r="E1083" i="1"/>
  <c r="F1083" i="1" s="1"/>
  <c r="G1083" i="1" s="1"/>
  <c r="E1084" i="1"/>
  <c r="F1084" i="1" s="1"/>
  <c r="G1084" i="1" s="1"/>
  <c r="E1085" i="1"/>
  <c r="F1085" i="1" s="1"/>
  <c r="G1085" i="1" s="1"/>
  <c r="E1086" i="1"/>
  <c r="F1086" i="1" s="1"/>
  <c r="G1086" i="1" s="1"/>
  <c r="E1087" i="1"/>
  <c r="F1087" i="1" s="1"/>
  <c r="G1087" i="1" s="1"/>
  <c r="E1088" i="1"/>
  <c r="F1088" i="1" s="1"/>
  <c r="G1088" i="1" s="1"/>
  <c r="E1089" i="1"/>
  <c r="F1089" i="1" s="1"/>
  <c r="G1089" i="1" s="1"/>
  <c r="E1090" i="1"/>
  <c r="F1090" i="1" s="1"/>
  <c r="G1090" i="1" s="1"/>
  <c r="E1091" i="1"/>
  <c r="F1091" i="1" s="1"/>
  <c r="G1091" i="1" s="1"/>
  <c r="E1092" i="1"/>
  <c r="F1092" i="1" s="1"/>
  <c r="G1092" i="1" s="1"/>
  <c r="E1093" i="1"/>
  <c r="F1093" i="1" s="1"/>
  <c r="G1093" i="1" s="1"/>
  <c r="E1094" i="1"/>
  <c r="F1094" i="1" s="1"/>
  <c r="G1094" i="1" s="1"/>
  <c r="E1095" i="1"/>
  <c r="F1095" i="1" s="1"/>
  <c r="G1095" i="1" s="1"/>
  <c r="E1096" i="1"/>
  <c r="F1096" i="1" s="1"/>
  <c r="G1096" i="1" s="1"/>
  <c r="E1097" i="1"/>
  <c r="F1097" i="1" s="1"/>
  <c r="G1097" i="1" s="1"/>
  <c r="E1098" i="1"/>
  <c r="F1098" i="1" s="1"/>
  <c r="G1098" i="1" s="1"/>
  <c r="E1099" i="1"/>
  <c r="F1099" i="1" s="1"/>
  <c r="G1099" i="1" s="1"/>
  <c r="E1100" i="1"/>
  <c r="F1100" i="1" s="1"/>
  <c r="G1100" i="1" s="1"/>
  <c r="E1101" i="1"/>
  <c r="F1101" i="1" s="1"/>
  <c r="G1101" i="1" s="1"/>
  <c r="E1102" i="1"/>
  <c r="F1102" i="1" s="1"/>
  <c r="G1102" i="1" s="1"/>
  <c r="E1103" i="1"/>
  <c r="F1103" i="1" s="1"/>
  <c r="G1103" i="1" s="1"/>
  <c r="E1104" i="1"/>
  <c r="F1104" i="1" s="1"/>
  <c r="G1104" i="1" s="1"/>
  <c r="E1105" i="1"/>
  <c r="F1105" i="1" s="1"/>
  <c r="G1105" i="1" s="1"/>
  <c r="E1106" i="1"/>
  <c r="F1106" i="1" s="1"/>
  <c r="G1106" i="1" s="1"/>
  <c r="E1107" i="1"/>
  <c r="F1107" i="1" s="1"/>
  <c r="G1107" i="1" s="1"/>
  <c r="E1108" i="1"/>
  <c r="F1108" i="1" s="1"/>
  <c r="G1108" i="1" s="1"/>
  <c r="E1109" i="1"/>
  <c r="F1109" i="1" s="1"/>
  <c r="G1109" i="1" s="1"/>
  <c r="E1110" i="1"/>
  <c r="F1110" i="1" s="1"/>
  <c r="G1110" i="1" s="1"/>
  <c r="E1111" i="1"/>
  <c r="F1111" i="1" s="1"/>
  <c r="G1111" i="1" s="1"/>
  <c r="E1112" i="1"/>
  <c r="F1112" i="1" s="1"/>
  <c r="G1112" i="1" s="1"/>
  <c r="E1113" i="1"/>
  <c r="F1113" i="1" s="1"/>
  <c r="G1113" i="1" s="1"/>
  <c r="E1114" i="1"/>
  <c r="F1114" i="1" s="1"/>
  <c r="G1114" i="1" s="1"/>
  <c r="E1115" i="1"/>
  <c r="F1115" i="1" s="1"/>
  <c r="G1115" i="1" s="1"/>
  <c r="E1116" i="1"/>
  <c r="F1116" i="1" s="1"/>
  <c r="G1116" i="1" s="1"/>
  <c r="E1117" i="1"/>
  <c r="F1117" i="1" s="1"/>
  <c r="G1117" i="1" s="1"/>
  <c r="E1118" i="1"/>
  <c r="F1118" i="1" s="1"/>
  <c r="G1118" i="1" s="1"/>
  <c r="E1119" i="1"/>
  <c r="F1119" i="1" s="1"/>
  <c r="G1119" i="1" s="1"/>
  <c r="E1120" i="1"/>
  <c r="F1120" i="1" s="1"/>
  <c r="G1120" i="1" s="1"/>
  <c r="E1121" i="1"/>
  <c r="F1121" i="1" s="1"/>
  <c r="G1121" i="1" s="1"/>
  <c r="E1122" i="1"/>
  <c r="F1122" i="1" s="1"/>
  <c r="G1122" i="1" s="1"/>
  <c r="E1123" i="1"/>
  <c r="F1123" i="1" s="1"/>
  <c r="G1123" i="1" s="1"/>
  <c r="E1124" i="1"/>
  <c r="F1124" i="1" s="1"/>
  <c r="G1124" i="1" s="1"/>
  <c r="E1125" i="1"/>
  <c r="F1125" i="1" s="1"/>
  <c r="G1125" i="1" s="1"/>
  <c r="E1126" i="1"/>
  <c r="F1126" i="1" s="1"/>
  <c r="G1126" i="1" s="1"/>
  <c r="E1127" i="1"/>
  <c r="F1127" i="1" s="1"/>
  <c r="G1127" i="1" s="1"/>
  <c r="E1128" i="1"/>
  <c r="F1128" i="1" s="1"/>
  <c r="G1128" i="1" s="1"/>
  <c r="E1129" i="1"/>
  <c r="F1129" i="1" s="1"/>
  <c r="G1129" i="1" s="1"/>
  <c r="E1130" i="1"/>
  <c r="F1130" i="1" s="1"/>
  <c r="G1130" i="1" s="1"/>
  <c r="E1131" i="1"/>
  <c r="F1131" i="1" s="1"/>
  <c r="G1131" i="1" s="1"/>
  <c r="E1132" i="1"/>
  <c r="F1132" i="1" s="1"/>
  <c r="G1132" i="1" s="1"/>
  <c r="E1133" i="1"/>
  <c r="F1133" i="1" s="1"/>
  <c r="G1133" i="1" s="1"/>
  <c r="E1134" i="1"/>
  <c r="F1134" i="1" s="1"/>
  <c r="G1134" i="1" s="1"/>
  <c r="E1135" i="1"/>
  <c r="F1135" i="1" s="1"/>
  <c r="G1135" i="1" s="1"/>
  <c r="E1136" i="1"/>
  <c r="F1136" i="1" s="1"/>
  <c r="G1136" i="1" s="1"/>
  <c r="E1137" i="1"/>
  <c r="F1137" i="1" s="1"/>
  <c r="G1137" i="1" s="1"/>
  <c r="E1138" i="1"/>
  <c r="F1138" i="1" s="1"/>
  <c r="G1138" i="1" s="1"/>
  <c r="E1139" i="1"/>
  <c r="F1139" i="1" s="1"/>
  <c r="G1139" i="1" s="1"/>
  <c r="E1140" i="1"/>
  <c r="F1140" i="1" s="1"/>
  <c r="G1140" i="1" s="1"/>
  <c r="E1141" i="1"/>
  <c r="F1141" i="1" s="1"/>
  <c r="G1141" i="1" s="1"/>
  <c r="E1142" i="1"/>
  <c r="F1142" i="1" s="1"/>
  <c r="G1142" i="1" s="1"/>
  <c r="E1143" i="1"/>
  <c r="F1143" i="1" s="1"/>
  <c r="G1143" i="1" s="1"/>
  <c r="E1144" i="1"/>
  <c r="F1144" i="1" s="1"/>
  <c r="G1144" i="1" s="1"/>
  <c r="E1145" i="1"/>
  <c r="F1145" i="1" s="1"/>
  <c r="G1145" i="1" s="1"/>
  <c r="E1146" i="1"/>
  <c r="F1146" i="1" s="1"/>
  <c r="G1146" i="1" s="1"/>
  <c r="E1147" i="1"/>
  <c r="F1147" i="1" s="1"/>
  <c r="G1147" i="1" s="1"/>
  <c r="E1148" i="1"/>
  <c r="F1148" i="1" s="1"/>
  <c r="G1148" i="1" s="1"/>
  <c r="E1149" i="1"/>
  <c r="F1149" i="1" s="1"/>
  <c r="G1149" i="1" s="1"/>
  <c r="E1150" i="1"/>
  <c r="F1150" i="1" s="1"/>
  <c r="G1150" i="1" s="1"/>
  <c r="E1151" i="1"/>
  <c r="F1151" i="1" s="1"/>
  <c r="G1151" i="1" s="1"/>
  <c r="E1152" i="1"/>
  <c r="F1152" i="1" s="1"/>
  <c r="G1152" i="1" s="1"/>
  <c r="E1153" i="1"/>
  <c r="F1153" i="1" s="1"/>
  <c r="G1153" i="1" s="1"/>
  <c r="E1154" i="1"/>
  <c r="F1154" i="1" s="1"/>
  <c r="G1154" i="1" s="1"/>
  <c r="E1155" i="1"/>
  <c r="F1155" i="1" s="1"/>
  <c r="G1155" i="1" s="1"/>
  <c r="E1156" i="1"/>
  <c r="F1156" i="1" s="1"/>
  <c r="G1156" i="1" s="1"/>
  <c r="E1157" i="1"/>
  <c r="F1157" i="1" s="1"/>
  <c r="G1157" i="1" s="1"/>
  <c r="E1158" i="1"/>
  <c r="F1158" i="1" s="1"/>
  <c r="G1158" i="1" s="1"/>
  <c r="E1159" i="1"/>
  <c r="F1159" i="1" s="1"/>
  <c r="G1159" i="1" s="1"/>
  <c r="E1160" i="1"/>
  <c r="F1160" i="1" s="1"/>
  <c r="G1160" i="1" s="1"/>
  <c r="E1161" i="1"/>
  <c r="F1161" i="1" s="1"/>
  <c r="G1161" i="1" s="1"/>
  <c r="E1162" i="1"/>
  <c r="F1162" i="1" s="1"/>
  <c r="G1162" i="1" s="1"/>
  <c r="E1163" i="1"/>
  <c r="F1163" i="1" s="1"/>
  <c r="G1163" i="1" s="1"/>
  <c r="E1164" i="1"/>
  <c r="F1164" i="1" s="1"/>
  <c r="G1164" i="1" s="1"/>
  <c r="E1165" i="1"/>
  <c r="F1165" i="1" s="1"/>
  <c r="G1165" i="1" s="1"/>
  <c r="E1166" i="1"/>
  <c r="F1166" i="1" s="1"/>
  <c r="G1166" i="1" s="1"/>
  <c r="E1167" i="1"/>
  <c r="F1167" i="1" s="1"/>
  <c r="G1167" i="1" s="1"/>
  <c r="E1168" i="1"/>
  <c r="F1168" i="1" s="1"/>
  <c r="G1168" i="1" s="1"/>
  <c r="E1169" i="1"/>
  <c r="F1169" i="1" s="1"/>
  <c r="G1169" i="1" s="1"/>
  <c r="E1170" i="1"/>
  <c r="F1170" i="1" s="1"/>
  <c r="G1170" i="1" s="1"/>
  <c r="E1171" i="1"/>
  <c r="F1171" i="1" s="1"/>
  <c r="G1171" i="1" s="1"/>
  <c r="E1172" i="1"/>
  <c r="F1172" i="1" s="1"/>
  <c r="G1172" i="1" s="1"/>
  <c r="E1173" i="1"/>
  <c r="F1173" i="1" s="1"/>
  <c r="G1173" i="1" s="1"/>
  <c r="E1174" i="1"/>
  <c r="F1174" i="1" s="1"/>
  <c r="G1174" i="1" s="1"/>
  <c r="E1175" i="1"/>
  <c r="F1175" i="1" s="1"/>
  <c r="G1175" i="1" s="1"/>
  <c r="E1176" i="1"/>
  <c r="F1176" i="1" s="1"/>
  <c r="G1176" i="1" s="1"/>
  <c r="E1177" i="1"/>
  <c r="F1177" i="1" s="1"/>
  <c r="G1177" i="1" s="1"/>
  <c r="E1178" i="1"/>
  <c r="F1178" i="1" s="1"/>
  <c r="G1178" i="1" s="1"/>
  <c r="E1179" i="1"/>
  <c r="F1179" i="1" s="1"/>
  <c r="G1179" i="1" s="1"/>
  <c r="E1180" i="1"/>
  <c r="F1180" i="1" s="1"/>
  <c r="G1180" i="1" s="1"/>
  <c r="E1181" i="1"/>
  <c r="F1181" i="1" s="1"/>
  <c r="G1181" i="1" s="1"/>
  <c r="E1182" i="1"/>
  <c r="F1182" i="1" s="1"/>
  <c r="G1182" i="1" s="1"/>
  <c r="E1183" i="1"/>
  <c r="F1183" i="1" s="1"/>
  <c r="G1183" i="1" s="1"/>
  <c r="E1184" i="1"/>
  <c r="F1184" i="1" s="1"/>
  <c r="G1184" i="1" s="1"/>
  <c r="E1185" i="1"/>
  <c r="F1185" i="1" s="1"/>
  <c r="G1185" i="1" s="1"/>
  <c r="E1186" i="1"/>
  <c r="F1186" i="1" s="1"/>
  <c r="G1186" i="1" s="1"/>
  <c r="E1187" i="1"/>
  <c r="F1187" i="1" s="1"/>
  <c r="G1187" i="1" s="1"/>
  <c r="E1188" i="1"/>
  <c r="F1188" i="1" s="1"/>
  <c r="G1188" i="1" s="1"/>
  <c r="E1189" i="1"/>
  <c r="F1189" i="1" s="1"/>
  <c r="G1189" i="1" s="1"/>
  <c r="E1190" i="1"/>
  <c r="F1190" i="1" s="1"/>
  <c r="G1190" i="1" s="1"/>
  <c r="E1191" i="1"/>
  <c r="F1191" i="1" s="1"/>
  <c r="G1191" i="1" s="1"/>
  <c r="E1192" i="1"/>
  <c r="F1192" i="1" s="1"/>
  <c r="G1192" i="1" s="1"/>
  <c r="E1193" i="1"/>
  <c r="F1193" i="1" s="1"/>
  <c r="G1193" i="1" s="1"/>
  <c r="E1194" i="1"/>
  <c r="F1194" i="1" s="1"/>
  <c r="G1194" i="1" s="1"/>
  <c r="E1195" i="1"/>
  <c r="F1195" i="1" s="1"/>
  <c r="G1195" i="1" s="1"/>
  <c r="E1196" i="1"/>
  <c r="F1196" i="1" s="1"/>
  <c r="G1196" i="1" s="1"/>
  <c r="E1197" i="1"/>
  <c r="F1197" i="1" s="1"/>
  <c r="G1197" i="1" s="1"/>
  <c r="E1198" i="1"/>
  <c r="F1198" i="1" s="1"/>
  <c r="G1198" i="1" s="1"/>
  <c r="E1199" i="1"/>
  <c r="F1199" i="1" s="1"/>
  <c r="G1199" i="1" s="1"/>
  <c r="E1200" i="1"/>
  <c r="F1200" i="1" s="1"/>
  <c r="G1200" i="1" s="1"/>
  <c r="E1201" i="1"/>
  <c r="F1201" i="1" s="1"/>
  <c r="G1201" i="1" s="1"/>
  <c r="E1202" i="1"/>
  <c r="F1202" i="1" s="1"/>
  <c r="G1202" i="1" s="1"/>
  <c r="E1203" i="1"/>
  <c r="F1203" i="1" s="1"/>
  <c r="G1203" i="1" s="1"/>
  <c r="E1204" i="1"/>
  <c r="F1204" i="1" s="1"/>
  <c r="G1204" i="1" s="1"/>
  <c r="E1205" i="1"/>
  <c r="F1205" i="1" s="1"/>
  <c r="G1205" i="1" s="1"/>
  <c r="E1206" i="1"/>
  <c r="F1206" i="1" s="1"/>
  <c r="G1206" i="1" s="1"/>
  <c r="E1207" i="1"/>
  <c r="F1207" i="1" s="1"/>
  <c r="G1207" i="1" s="1"/>
  <c r="E1208" i="1"/>
  <c r="F1208" i="1" s="1"/>
  <c r="G1208" i="1" s="1"/>
  <c r="E1209" i="1"/>
  <c r="F1209" i="1" s="1"/>
  <c r="G1209" i="1" s="1"/>
  <c r="E1210" i="1"/>
  <c r="F1210" i="1" s="1"/>
  <c r="G1210" i="1" s="1"/>
  <c r="E1211" i="1"/>
  <c r="F1211" i="1" s="1"/>
  <c r="G1211" i="1" s="1"/>
  <c r="E1212" i="1"/>
  <c r="F1212" i="1" s="1"/>
  <c r="G1212" i="1" s="1"/>
  <c r="E1213" i="1"/>
  <c r="F1213" i="1" s="1"/>
  <c r="G1213" i="1" s="1"/>
  <c r="E1214" i="1"/>
  <c r="F1214" i="1" s="1"/>
  <c r="G1214" i="1" s="1"/>
  <c r="E1215" i="1"/>
  <c r="F1215" i="1" s="1"/>
  <c r="G1215" i="1" s="1"/>
  <c r="E1216" i="1"/>
  <c r="F1216" i="1" s="1"/>
  <c r="G1216" i="1" s="1"/>
  <c r="E1217" i="1"/>
  <c r="F1217" i="1" s="1"/>
  <c r="G1217" i="1" s="1"/>
  <c r="E1218" i="1"/>
  <c r="F1218" i="1" s="1"/>
  <c r="G1218" i="1" s="1"/>
  <c r="E1219" i="1"/>
  <c r="F1219" i="1" s="1"/>
  <c r="G1219" i="1" s="1"/>
  <c r="E1220" i="1"/>
  <c r="F1220" i="1" s="1"/>
  <c r="G1220" i="1" s="1"/>
  <c r="E1221" i="1"/>
  <c r="F1221" i="1" s="1"/>
  <c r="G1221" i="1" s="1"/>
  <c r="E1222" i="1"/>
  <c r="F1222" i="1" s="1"/>
  <c r="G1222" i="1" s="1"/>
  <c r="E1223" i="1"/>
  <c r="F1223" i="1" s="1"/>
  <c r="G1223" i="1" s="1"/>
  <c r="E1224" i="1"/>
  <c r="F1224" i="1" s="1"/>
  <c r="G1224" i="1" s="1"/>
  <c r="E1225" i="1"/>
  <c r="F1225" i="1" s="1"/>
  <c r="G1225" i="1" s="1"/>
  <c r="E1226" i="1"/>
  <c r="F1226" i="1" s="1"/>
  <c r="G1226" i="1" s="1"/>
  <c r="E1227" i="1"/>
  <c r="F1227" i="1" s="1"/>
  <c r="G1227" i="1" s="1"/>
  <c r="E1228" i="1"/>
  <c r="F1228" i="1" s="1"/>
  <c r="G1228" i="1" s="1"/>
  <c r="E1229" i="1"/>
  <c r="F1229" i="1" s="1"/>
  <c r="G1229" i="1" s="1"/>
  <c r="E1230" i="1"/>
  <c r="F1230" i="1" s="1"/>
  <c r="G1230" i="1" s="1"/>
  <c r="E1231" i="1"/>
  <c r="F1231" i="1" s="1"/>
  <c r="G1231" i="1" s="1"/>
  <c r="E1232" i="1"/>
  <c r="F1232" i="1" s="1"/>
  <c r="G1232" i="1" s="1"/>
  <c r="E1233" i="1"/>
  <c r="F1233" i="1" s="1"/>
  <c r="G1233" i="1" s="1"/>
  <c r="E1234" i="1"/>
  <c r="F1234" i="1" s="1"/>
  <c r="G1234" i="1" s="1"/>
  <c r="E1235" i="1"/>
  <c r="F1235" i="1" s="1"/>
  <c r="G1235" i="1" s="1"/>
  <c r="E1236" i="1"/>
  <c r="F1236" i="1" s="1"/>
  <c r="G1236" i="1" s="1"/>
  <c r="E1237" i="1"/>
  <c r="F1237" i="1" s="1"/>
  <c r="G1237" i="1" s="1"/>
  <c r="E1238" i="1"/>
  <c r="F1238" i="1" s="1"/>
  <c r="G1238" i="1" s="1"/>
  <c r="E1239" i="1"/>
  <c r="F1239" i="1" s="1"/>
  <c r="G1239" i="1" s="1"/>
  <c r="E1240" i="1"/>
  <c r="F1240" i="1" s="1"/>
  <c r="G1240" i="1" s="1"/>
  <c r="E1241" i="1"/>
  <c r="F1241" i="1" s="1"/>
  <c r="G1241" i="1" s="1"/>
  <c r="E1242" i="1"/>
  <c r="F1242" i="1" s="1"/>
  <c r="G1242" i="1" s="1"/>
  <c r="E1243" i="1"/>
  <c r="F1243" i="1" s="1"/>
  <c r="G1243" i="1" s="1"/>
  <c r="E1244" i="1"/>
  <c r="F1244" i="1" s="1"/>
  <c r="G1244" i="1" s="1"/>
  <c r="E1245" i="1"/>
  <c r="F1245" i="1" s="1"/>
  <c r="G1245" i="1" s="1"/>
  <c r="E1246" i="1"/>
  <c r="F1246" i="1" s="1"/>
  <c r="G1246" i="1" s="1"/>
  <c r="E1247" i="1"/>
  <c r="F1247" i="1" s="1"/>
  <c r="G1247" i="1" s="1"/>
  <c r="E1248" i="1"/>
  <c r="F1248" i="1" s="1"/>
  <c r="G1248" i="1" s="1"/>
  <c r="E1249" i="1"/>
  <c r="F1249" i="1" s="1"/>
  <c r="G1249" i="1" s="1"/>
  <c r="E1250" i="1"/>
  <c r="F1250" i="1" s="1"/>
  <c r="G1250" i="1" s="1"/>
  <c r="E1251" i="1"/>
  <c r="F1251" i="1" s="1"/>
  <c r="G1251" i="1" s="1"/>
  <c r="E1252" i="1"/>
  <c r="F1252" i="1" s="1"/>
  <c r="G1252" i="1" s="1"/>
  <c r="E1253" i="1"/>
  <c r="F1253" i="1" s="1"/>
  <c r="G1253" i="1" s="1"/>
  <c r="E1254" i="1"/>
  <c r="F1254" i="1" s="1"/>
  <c r="G1254" i="1" s="1"/>
  <c r="E1255" i="1"/>
  <c r="F1255" i="1" s="1"/>
  <c r="G1255" i="1" s="1"/>
  <c r="E1256" i="1"/>
  <c r="F1256" i="1" s="1"/>
  <c r="G1256" i="1" s="1"/>
  <c r="E1257" i="1"/>
  <c r="F1257" i="1" s="1"/>
  <c r="G1257" i="1" s="1"/>
  <c r="E1258" i="1"/>
  <c r="F1258" i="1" s="1"/>
  <c r="G1258" i="1" s="1"/>
  <c r="E1259" i="1"/>
  <c r="F1259" i="1" s="1"/>
  <c r="G1259" i="1" s="1"/>
  <c r="E1260" i="1"/>
  <c r="F1260" i="1" s="1"/>
  <c r="G1260" i="1" s="1"/>
  <c r="E1261" i="1"/>
  <c r="F1261" i="1" s="1"/>
  <c r="G1261" i="1" s="1"/>
  <c r="E1262" i="1"/>
  <c r="F1262" i="1" s="1"/>
  <c r="G1262" i="1" s="1"/>
  <c r="E1263" i="1"/>
  <c r="F1263" i="1" s="1"/>
  <c r="G1263" i="1" s="1"/>
  <c r="E1264" i="1"/>
  <c r="F1264" i="1" s="1"/>
  <c r="G1264" i="1" s="1"/>
  <c r="E1265" i="1"/>
  <c r="F1265" i="1" s="1"/>
  <c r="G1265" i="1" s="1"/>
  <c r="E1266" i="1"/>
  <c r="F1266" i="1" s="1"/>
  <c r="G1266" i="1" s="1"/>
  <c r="E1267" i="1"/>
  <c r="F1267" i="1" s="1"/>
  <c r="G1267" i="1" s="1"/>
  <c r="E1268" i="1"/>
  <c r="F1268" i="1" s="1"/>
  <c r="G1268" i="1" s="1"/>
  <c r="E1269" i="1"/>
  <c r="F1269" i="1" s="1"/>
  <c r="G1269" i="1" s="1"/>
  <c r="E1270" i="1"/>
  <c r="F1270" i="1" s="1"/>
  <c r="G1270" i="1" s="1"/>
  <c r="E1271" i="1"/>
  <c r="F1271" i="1" s="1"/>
  <c r="G1271" i="1" s="1"/>
  <c r="E1272" i="1"/>
  <c r="F1272" i="1" s="1"/>
  <c r="G1272" i="1" s="1"/>
  <c r="E1273" i="1"/>
  <c r="F1273" i="1" s="1"/>
  <c r="G1273" i="1" s="1"/>
  <c r="E1274" i="1"/>
  <c r="F1274" i="1" s="1"/>
  <c r="G1274" i="1" s="1"/>
  <c r="E1275" i="1"/>
  <c r="F1275" i="1" s="1"/>
  <c r="G1275" i="1" s="1"/>
  <c r="E1276" i="1"/>
  <c r="F1276" i="1" s="1"/>
  <c r="G1276" i="1" s="1"/>
  <c r="E1277" i="1"/>
  <c r="F1277" i="1" s="1"/>
  <c r="G1277" i="1" s="1"/>
  <c r="E1278" i="1"/>
  <c r="F1278" i="1" s="1"/>
  <c r="G1278" i="1" s="1"/>
  <c r="E1279" i="1"/>
  <c r="F1279" i="1" s="1"/>
  <c r="G1279" i="1" s="1"/>
  <c r="E1280" i="1"/>
  <c r="F1280" i="1" s="1"/>
  <c r="G1280" i="1" s="1"/>
  <c r="E1281" i="1"/>
  <c r="F1281" i="1" s="1"/>
  <c r="G1281" i="1" s="1"/>
  <c r="E1282" i="1"/>
  <c r="F1282" i="1" s="1"/>
  <c r="G1282" i="1" s="1"/>
  <c r="E1283" i="1"/>
  <c r="F1283" i="1" s="1"/>
  <c r="G1283" i="1" s="1"/>
  <c r="E1284" i="1"/>
  <c r="F1284" i="1" s="1"/>
  <c r="G1284" i="1" s="1"/>
  <c r="E1285" i="1"/>
  <c r="F1285" i="1" s="1"/>
  <c r="G1285" i="1" s="1"/>
  <c r="E1286" i="1"/>
  <c r="F1286" i="1" s="1"/>
  <c r="G1286" i="1" s="1"/>
  <c r="E1287" i="1"/>
  <c r="F1287" i="1" s="1"/>
  <c r="G1287" i="1" s="1"/>
  <c r="E1288" i="1"/>
  <c r="F1288" i="1" s="1"/>
  <c r="G1288" i="1" s="1"/>
  <c r="E1289" i="1"/>
  <c r="F1289" i="1" s="1"/>
  <c r="G1289" i="1" s="1"/>
  <c r="E1290" i="1"/>
  <c r="F1290" i="1" s="1"/>
  <c r="G1290" i="1" s="1"/>
  <c r="E1291" i="1"/>
  <c r="F1291" i="1" s="1"/>
  <c r="G1291" i="1" s="1"/>
  <c r="E1292" i="1"/>
  <c r="F1292" i="1" s="1"/>
  <c r="G1292" i="1" s="1"/>
  <c r="E1293" i="1"/>
  <c r="F1293" i="1" s="1"/>
  <c r="G1293" i="1" s="1"/>
  <c r="E1294" i="1"/>
  <c r="F1294" i="1" s="1"/>
  <c r="G1294" i="1" s="1"/>
  <c r="E1295" i="1"/>
  <c r="F1295" i="1" s="1"/>
  <c r="G1295" i="1" s="1"/>
  <c r="E1296" i="1"/>
  <c r="F1296" i="1" s="1"/>
  <c r="G1296" i="1" s="1"/>
  <c r="E1297" i="1"/>
  <c r="F1297" i="1" s="1"/>
  <c r="G1297" i="1" s="1"/>
  <c r="E1298" i="1"/>
  <c r="F1298" i="1" s="1"/>
  <c r="G1298" i="1" s="1"/>
  <c r="E1299" i="1"/>
  <c r="F1299" i="1" s="1"/>
  <c r="G1299" i="1" s="1"/>
  <c r="E1300" i="1"/>
  <c r="F1300" i="1" s="1"/>
  <c r="G1300" i="1" s="1"/>
  <c r="E1301" i="1"/>
  <c r="F1301" i="1" s="1"/>
  <c r="G1301" i="1" s="1"/>
  <c r="E1302" i="1"/>
  <c r="F1302" i="1" s="1"/>
  <c r="G1302" i="1" s="1"/>
  <c r="E1303" i="1"/>
  <c r="F1303" i="1" s="1"/>
  <c r="G1303" i="1" s="1"/>
  <c r="E1304" i="1"/>
  <c r="F1304" i="1" s="1"/>
  <c r="G1304" i="1" s="1"/>
  <c r="E1305" i="1"/>
  <c r="F1305" i="1" s="1"/>
  <c r="G1305" i="1" s="1"/>
  <c r="E1306" i="1"/>
  <c r="F1306" i="1" s="1"/>
  <c r="G1306" i="1" s="1"/>
  <c r="E1307" i="1"/>
  <c r="F1307" i="1" s="1"/>
  <c r="G1307" i="1" s="1"/>
  <c r="E1308" i="1"/>
  <c r="F1308" i="1" s="1"/>
  <c r="G1308" i="1" s="1"/>
  <c r="E1309" i="1"/>
  <c r="F1309" i="1" s="1"/>
  <c r="G1309" i="1" s="1"/>
  <c r="E1310" i="1"/>
  <c r="F1310" i="1" s="1"/>
  <c r="G1310" i="1" s="1"/>
  <c r="E1311" i="1"/>
  <c r="F1311" i="1" s="1"/>
  <c r="G1311" i="1" s="1"/>
  <c r="E1312" i="1"/>
  <c r="F1312" i="1" s="1"/>
  <c r="G1312" i="1" s="1"/>
  <c r="E1313" i="1"/>
  <c r="F1313" i="1" s="1"/>
  <c r="G1313" i="1" s="1"/>
  <c r="E1314" i="1"/>
  <c r="F1314" i="1" s="1"/>
  <c r="G1314" i="1" s="1"/>
  <c r="E1315" i="1"/>
  <c r="F1315" i="1" s="1"/>
  <c r="G1315" i="1" s="1"/>
  <c r="E1316" i="1"/>
  <c r="F1316" i="1" s="1"/>
  <c r="G1316" i="1" s="1"/>
  <c r="E1317" i="1"/>
  <c r="F1317" i="1" s="1"/>
  <c r="G1317" i="1" s="1"/>
  <c r="E1318" i="1"/>
  <c r="F1318" i="1" s="1"/>
  <c r="G1318" i="1" s="1"/>
  <c r="E1319" i="1"/>
  <c r="F1319" i="1" s="1"/>
  <c r="G1319" i="1" s="1"/>
  <c r="E1320" i="1"/>
  <c r="F1320" i="1" s="1"/>
  <c r="G1320" i="1" s="1"/>
  <c r="E1321" i="1"/>
  <c r="F1321" i="1" s="1"/>
  <c r="G1321" i="1" s="1"/>
  <c r="E1322" i="1"/>
  <c r="F1322" i="1" s="1"/>
  <c r="G1322" i="1" s="1"/>
  <c r="E1323" i="1"/>
  <c r="F1323" i="1" s="1"/>
  <c r="G1323" i="1" s="1"/>
  <c r="E1324" i="1"/>
  <c r="F1324" i="1" s="1"/>
  <c r="G1324" i="1" s="1"/>
  <c r="E1325" i="1"/>
  <c r="F1325" i="1" s="1"/>
  <c r="G1325" i="1" s="1"/>
  <c r="E1326" i="1"/>
  <c r="F1326" i="1" s="1"/>
  <c r="G1326" i="1" s="1"/>
  <c r="E1327" i="1"/>
  <c r="F1327" i="1" s="1"/>
  <c r="G1327" i="1" s="1"/>
  <c r="E1328" i="1"/>
  <c r="F1328" i="1" s="1"/>
  <c r="G1328" i="1" s="1"/>
  <c r="E1329" i="1"/>
  <c r="F1329" i="1" s="1"/>
  <c r="G1329" i="1" s="1"/>
  <c r="E1330" i="1"/>
  <c r="F1330" i="1" s="1"/>
  <c r="G1330" i="1" s="1"/>
  <c r="E1331" i="1"/>
  <c r="F1331" i="1" s="1"/>
  <c r="G1331" i="1" s="1"/>
  <c r="E1332" i="1"/>
  <c r="F1332" i="1" s="1"/>
  <c r="G1332" i="1" s="1"/>
  <c r="E1333" i="1"/>
  <c r="F1333" i="1" s="1"/>
  <c r="G1333" i="1" s="1"/>
  <c r="E1334" i="1"/>
  <c r="F1334" i="1" s="1"/>
  <c r="G1334" i="1" s="1"/>
  <c r="E1335" i="1"/>
  <c r="F1335" i="1" s="1"/>
  <c r="G1335" i="1" s="1"/>
  <c r="E1336" i="1"/>
  <c r="F1336" i="1" s="1"/>
  <c r="G1336" i="1" s="1"/>
  <c r="E1337" i="1"/>
  <c r="F1337" i="1" s="1"/>
  <c r="G1337" i="1" s="1"/>
  <c r="E1338" i="1"/>
  <c r="F1338" i="1" s="1"/>
  <c r="G1338" i="1" s="1"/>
  <c r="E1339" i="1"/>
  <c r="F1339" i="1" s="1"/>
  <c r="G1339" i="1" s="1"/>
  <c r="E1340" i="1"/>
  <c r="F1340" i="1" s="1"/>
  <c r="G1340" i="1" s="1"/>
  <c r="E1341" i="1"/>
  <c r="F1341" i="1" s="1"/>
  <c r="G1341" i="1" s="1"/>
  <c r="E1342" i="1"/>
  <c r="F1342" i="1" s="1"/>
  <c r="G1342" i="1" s="1"/>
  <c r="E1343" i="1"/>
  <c r="F1343" i="1" s="1"/>
  <c r="G1343" i="1" s="1"/>
  <c r="E1344" i="1"/>
  <c r="F1344" i="1" s="1"/>
  <c r="G1344" i="1" s="1"/>
  <c r="E1345" i="1"/>
  <c r="F1345" i="1" s="1"/>
  <c r="G1345" i="1" s="1"/>
  <c r="E1346" i="1"/>
  <c r="F1346" i="1" s="1"/>
  <c r="G1346" i="1" s="1"/>
  <c r="E1347" i="1"/>
  <c r="F1347" i="1" s="1"/>
  <c r="G1347" i="1" s="1"/>
  <c r="E1348" i="1"/>
  <c r="F1348" i="1" s="1"/>
  <c r="G1348" i="1" s="1"/>
  <c r="E1349" i="1"/>
  <c r="F1349" i="1" s="1"/>
  <c r="G1349" i="1" s="1"/>
  <c r="E1350" i="1"/>
  <c r="F1350" i="1" s="1"/>
  <c r="G1350" i="1" s="1"/>
  <c r="E1351" i="1"/>
  <c r="F1351" i="1" s="1"/>
  <c r="G1351" i="1" s="1"/>
  <c r="E1352" i="1"/>
  <c r="F1352" i="1" s="1"/>
  <c r="G1352" i="1" s="1"/>
  <c r="E1353" i="1"/>
  <c r="F1353" i="1" s="1"/>
  <c r="G1353" i="1" s="1"/>
  <c r="E1354" i="1"/>
  <c r="F1354" i="1" s="1"/>
  <c r="G1354" i="1" s="1"/>
  <c r="E1355" i="1"/>
  <c r="F1355" i="1" s="1"/>
  <c r="G1355" i="1" s="1"/>
  <c r="E1356" i="1"/>
  <c r="F1356" i="1" s="1"/>
  <c r="G1356" i="1" s="1"/>
  <c r="E1357" i="1"/>
  <c r="F1357" i="1" s="1"/>
  <c r="G1357" i="1" s="1"/>
  <c r="E1358" i="1"/>
  <c r="F1358" i="1" s="1"/>
  <c r="G1358" i="1" s="1"/>
  <c r="E1359" i="1"/>
  <c r="F1359" i="1" s="1"/>
  <c r="G1359" i="1" s="1"/>
  <c r="E1360" i="1"/>
  <c r="F1360" i="1" s="1"/>
  <c r="G1360" i="1" s="1"/>
  <c r="E1361" i="1"/>
  <c r="F1361" i="1" s="1"/>
  <c r="G1361" i="1" s="1"/>
  <c r="E1362" i="1"/>
  <c r="F1362" i="1" s="1"/>
  <c r="G1362" i="1" s="1"/>
  <c r="E1363" i="1"/>
  <c r="F1363" i="1" s="1"/>
  <c r="G1363" i="1" s="1"/>
  <c r="E1364" i="1"/>
  <c r="F1364" i="1" s="1"/>
  <c r="G1364" i="1" s="1"/>
  <c r="E1365" i="1"/>
  <c r="F1365" i="1" s="1"/>
  <c r="G1365" i="1" s="1"/>
  <c r="E1366" i="1"/>
  <c r="F1366" i="1" s="1"/>
  <c r="G1366" i="1" s="1"/>
  <c r="E1367" i="1"/>
  <c r="F1367" i="1" s="1"/>
  <c r="G1367" i="1" s="1"/>
  <c r="E1368" i="1"/>
  <c r="F1368" i="1" s="1"/>
  <c r="G1368" i="1" s="1"/>
  <c r="E1369" i="1"/>
  <c r="F1369" i="1" s="1"/>
  <c r="G1369" i="1" s="1"/>
  <c r="E1370" i="1"/>
  <c r="F1370" i="1" s="1"/>
  <c r="G1370" i="1" s="1"/>
  <c r="E1371" i="1"/>
  <c r="F1371" i="1" s="1"/>
  <c r="G1371" i="1" s="1"/>
  <c r="E1372" i="1"/>
  <c r="F1372" i="1" s="1"/>
  <c r="G1372" i="1" s="1"/>
  <c r="E1373" i="1"/>
  <c r="F1373" i="1" s="1"/>
  <c r="G1373" i="1" s="1"/>
  <c r="E1374" i="1"/>
  <c r="F1374" i="1" s="1"/>
  <c r="G1374" i="1" s="1"/>
  <c r="E1375" i="1"/>
  <c r="F1375" i="1" s="1"/>
  <c r="G1375" i="1" s="1"/>
  <c r="E1376" i="1"/>
  <c r="F1376" i="1" s="1"/>
  <c r="G1376" i="1" s="1"/>
  <c r="E1377" i="1"/>
  <c r="F1377" i="1" s="1"/>
  <c r="G1377" i="1" s="1"/>
  <c r="E1378" i="1"/>
  <c r="F1378" i="1" s="1"/>
  <c r="G1378" i="1" s="1"/>
  <c r="E1379" i="1"/>
  <c r="F1379" i="1" s="1"/>
  <c r="G1379" i="1" s="1"/>
  <c r="E1380" i="1"/>
  <c r="F1380" i="1" s="1"/>
  <c r="G1380" i="1" s="1"/>
  <c r="E1381" i="1"/>
  <c r="F1381" i="1" s="1"/>
  <c r="G1381" i="1" s="1"/>
  <c r="E1382" i="1"/>
  <c r="F1382" i="1" s="1"/>
  <c r="G1382" i="1" s="1"/>
  <c r="E1383" i="1"/>
  <c r="F1383" i="1" s="1"/>
  <c r="G1383" i="1" s="1"/>
  <c r="E1384" i="1"/>
  <c r="F1384" i="1" s="1"/>
  <c r="G1384" i="1" s="1"/>
  <c r="E1385" i="1"/>
  <c r="F1385" i="1" s="1"/>
  <c r="G1385" i="1" s="1"/>
  <c r="E1386" i="1"/>
  <c r="F1386" i="1" s="1"/>
  <c r="G1386" i="1" s="1"/>
  <c r="E1387" i="1"/>
  <c r="F1387" i="1" s="1"/>
  <c r="G1387" i="1" s="1"/>
  <c r="E1388" i="1"/>
  <c r="F1388" i="1" s="1"/>
  <c r="G1388" i="1" s="1"/>
  <c r="E1389" i="1"/>
  <c r="F1389" i="1" s="1"/>
  <c r="G1389" i="1" s="1"/>
  <c r="E1390" i="1"/>
  <c r="F1390" i="1" s="1"/>
  <c r="G1390" i="1" s="1"/>
  <c r="E1391" i="1"/>
  <c r="F1391" i="1" s="1"/>
  <c r="G1391" i="1" s="1"/>
  <c r="E1392" i="1"/>
  <c r="F1392" i="1" s="1"/>
  <c r="G1392" i="1" s="1"/>
  <c r="E1393" i="1"/>
  <c r="F1393" i="1" s="1"/>
  <c r="G1393" i="1" s="1"/>
  <c r="E1394" i="1"/>
  <c r="F1394" i="1" s="1"/>
  <c r="G1394" i="1" s="1"/>
  <c r="E1395" i="1"/>
  <c r="F1395" i="1" s="1"/>
  <c r="G1395" i="1" s="1"/>
  <c r="E1396" i="1"/>
  <c r="F1396" i="1" s="1"/>
  <c r="G1396" i="1" s="1"/>
  <c r="E1397" i="1"/>
  <c r="F1397" i="1" s="1"/>
  <c r="G1397" i="1" s="1"/>
  <c r="E1398" i="1"/>
  <c r="F1398" i="1" s="1"/>
  <c r="G1398" i="1" s="1"/>
  <c r="E1399" i="1"/>
  <c r="F1399" i="1" s="1"/>
  <c r="G1399" i="1" s="1"/>
  <c r="E1400" i="1"/>
  <c r="F1400" i="1" s="1"/>
  <c r="G1400" i="1" s="1"/>
  <c r="E1401" i="1"/>
  <c r="F1401" i="1" s="1"/>
  <c r="G1401" i="1" s="1"/>
  <c r="E1402" i="1"/>
  <c r="F1402" i="1" s="1"/>
  <c r="G1402" i="1" s="1"/>
  <c r="E1403" i="1"/>
  <c r="F1403" i="1" s="1"/>
  <c r="G1403" i="1" s="1"/>
  <c r="E1404" i="1"/>
  <c r="F1404" i="1" s="1"/>
  <c r="G1404" i="1" s="1"/>
  <c r="E1405" i="1"/>
  <c r="F1405" i="1" s="1"/>
  <c r="G1405" i="1" s="1"/>
  <c r="E1406" i="1"/>
  <c r="F1406" i="1" s="1"/>
  <c r="G1406" i="1" s="1"/>
  <c r="E1407" i="1"/>
  <c r="F1407" i="1" s="1"/>
  <c r="G1407" i="1" s="1"/>
  <c r="E1408" i="1"/>
  <c r="F1408" i="1" s="1"/>
  <c r="G1408" i="1" s="1"/>
  <c r="E1409" i="1"/>
  <c r="F1409" i="1" s="1"/>
  <c r="G1409" i="1" s="1"/>
  <c r="E1410" i="1"/>
  <c r="F1410" i="1" s="1"/>
  <c r="G1410" i="1" s="1"/>
  <c r="E1411" i="1"/>
  <c r="F1411" i="1" s="1"/>
  <c r="G1411" i="1" s="1"/>
  <c r="E1412" i="1"/>
  <c r="F1412" i="1" s="1"/>
  <c r="G1412" i="1" s="1"/>
  <c r="E1413" i="1"/>
  <c r="F1413" i="1" s="1"/>
  <c r="G1413" i="1" s="1"/>
  <c r="E1414" i="1"/>
  <c r="F1414" i="1" s="1"/>
  <c r="G1414" i="1" s="1"/>
  <c r="E1415" i="1"/>
  <c r="F1415" i="1" s="1"/>
  <c r="G1415" i="1" s="1"/>
  <c r="E1416" i="1"/>
  <c r="F1416" i="1" s="1"/>
  <c r="G1416" i="1" s="1"/>
  <c r="E1417" i="1"/>
  <c r="F1417" i="1" s="1"/>
  <c r="G1417" i="1" s="1"/>
  <c r="E1418" i="1"/>
  <c r="F1418" i="1" s="1"/>
  <c r="G1418" i="1" s="1"/>
  <c r="E1419" i="1"/>
  <c r="F1419" i="1" s="1"/>
  <c r="G1419" i="1" s="1"/>
  <c r="E1420" i="1"/>
  <c r="F1420" i="1" s="1"/>
  <c r="G1420" i="1" s="1"/>
  <c r="E1421" i="1"/>
  <c r="F1421" i="1" s="1"/>
  <c r="G1421" i="1" s="1"/>
  <c r="E1422" i="1"/>
  <c r="F1422" i="1" s="1"/>
  <c r="G1422" i="1" s="1"/>
  <c r="E1423" i="1"/>
  <c r="F1423" i="1" s="1"/>
  <c r="G1423" i="1" s="1"/>
  <c r="E1424" i="1"/>
  <c r="F1424" i="1" s="1"/>
  <c r="G1424" i="1" s="1"/>
  <c r="E1425" i="1"/>
  <c r="F1425" i="1" s="1"/>
  <c r="G1425" i="1" s="1"/>
  <c r="E1426" i="1"/>
  <c r="F1426" i="1" s="1"/>
  <c r="G1426" i="1" s="1"/>
  <c r="E1427" i="1"/>
  <c r="F1427" i="1" s="1"/>
  <c r="G1427" i="1" s="1"/>
  <c r="E1428" i="1"/>
  <c r="F1428" i="1" s="1"/>
  <c r="G1428" i="1" s="1"/>
  <c r="E1429" i="1"/>
  <c r="F1429" i="1" s="1"/>
  <c r="G1429" i="1" s="1"/>
  <c r="E1430" i="1"/>
  <c r="F1430" i="1" s="1"/>
  <c r="G1430" i="1" s="1"/>
  <c r="E1431" i="1"/>
  <c r="F1431" i="1" s="1"/>
  <c r="G1431" i="1" s="1"/>
  <c r="E1432" i="1"/>
  <c r="F1432" i="1" s="1"/>
  <c r="G1432" i="1" s="1"/>
  <c r="E1433" i="1"/>
  <c r="F1433" i="1" s="1"/>
  <c r="G1433" i="1" s="1"/>
  <c r="E1434" i="1"/>
  <c r="F1434" i="1" s="1"/>
  <c r="G1434" i="1" s="1"/>
  <c r="E1435" i="1"/>
  <c r="F1435" i="1" s="1"/>
  <c r="G1435" i="1" s="1"/>
  <c r="E1436" i="1"/>
  <c r="F1436" i="1" s="1"/>
  <c r="G1436" i="1" s="1"/>
  <c r="E1437" i="1"/>
  <c r="F1437" i="1" s="1"/>
  <c r="G1437" i="1" s="1"/>
  <c r="E1438" i="1"/>
  <c r="F1438" i="1" s="1"/>
  <c r="G1438" i="1" s="1"/>
  <c r="E1439" i="1"/>
  <c r="F1439" i="1" s="1"/>
  <c r="G1439" i="1" s="1"/>
  <c r="E1440" i="1"/>
  <c r="F1440" i="1" s="1"/>
  <c r="G1440" i="1" s="1"/>
  <c r="E1441" i="1"/>
  <c r="F1441" i="1" s="1"/>
  <c r="G1441" i="1" s="1"/>
  <c r="E1442" i="1"/>
  <c r="F1442" i="1" s="1"/>
  <c r="G1442" i="1" s="1"/>
  <c r="E1443" i="1"/>
  <c r="F1443" i="1" s="1"/>
  <c r="G1443" i="1" s="1"/>
  <c r="E1444" i="1"/>
  <c r="F1444" i="1" s="1"/>
  <c r="G1444" i="1" s="1"/>
  <c r="E1445" i="1"/>
  <c r="F1445" i="1" s="1"/>
  <c r="G1445" i="1" s="1"/>
  <c r="E1446" i="1"/>
  <c r="F1446" i="1" s="1"/>
  <c r="G1446" i="1" s="1"/>
  <c r="E1447" i="1"/>
  <c r="F1447" i="1" s="1"/>
  <c r="G1447" i="1" s="1"/>
  <c r="E1448" i="1"/>
  <c r="F1448" i="1" s="1"/>
  <c r="G1448" i="1" s="1"/>
  <c r="E1449" i="1"/>
  <c r="F1449" i="1" s="1"/>
  <c r="G1449" i="1" s="1"/>
  <c r="E1450" i="1"/>
  <c r="F1450" i="1" s="1"/>
  <c r="G1450" i="1" s="1"/>
  <c r="E1451" i="1"/>
  <c r="F1451" i="1" s="1"/>
  <c r="G1451" i="1" s="1"/>
  <c r="E1452" i="1"/>
  <c r="F1452" i="1" s="1"/>
  <c r="G1452" i="1" s="1"/>
  <c r="E1453" i="1"/>
  <c r="F1453" i="1" s="1"/>
  <c r="G1453" i="1" s="1"/>
  <c r="E1454" i="1"/>
  <c r="F1454" i="1" s="1"/>
  <c r="G1454" i="1" s="1"/>
  <c r="E1455" i="1"/>
  <c r="F1455" i="1" s="1"/>
  <c r="G1455" i="1" s="1"/>
  <c r="E1456" i="1"/>
  <c r="F1456" i="1" s="1"/>
  <c r="G1456" i="1" s="1"/>
  <c r="E1457" i="1"/>
  <c r="F1457" i="1" s="1"/>
  <c r="G1457" i="1" s="1"/>
  <c r="E1458" i="1"/>
  <c r="F1458" i="1" s="1"/>
  <c r="G1458" i="1" s="1"/>
  <c r="E1459" i="1"/>
  <c r="F1459" i="1" s="1"/>
  <c r="G1459" i="1" s="1"/>
  <c r="E1460" i="1"/>
  <c r="F1460" i="1" s="1"/>
  <c r="G1460" i="1" s="1"/>
  <c r="E1461" i="1"/>
  <c r="F1461" i="1" s="1"/>
  <c r="G1461" i="1" s="1"/>
  <c r="E1462" i="1"/>
  <c r="F1462" i="1" s="1"/>
  <c r="G1462" i="1" s="1"/>
  <c r="E1463" i="1"/>
  <c r="F1463" i="1" s="1"/>
  <c r="G1463" i="1" s="1"/>
  <c r="E1464" i="1"/>
  <c r="F1464" i="1" s="1"/>
  <c r="G1464" i="1" s="1"/>
  <c r="E1465" i="1"/>
  <c r="F1465" i="1" s="1"/>
  <c r="G1465" i="1" s="1"/>
  <c r="E1466" i="1"/>
  <c r="F1466" i="1" s="1"/>
  <c r="G1466" i="1" s="1"/>
  <c r="E1467" i="1"/>
  <c r="F1467" i="1" s="1"/>
  <c r="G1467" i="1" s="1"/>
  <c r="E1468" i="1"/>
  <c r="F1468" i="1" s="1"/>
  <c r="G1468" i="1" s="1"/>
  <c r="E1469" i="1"/>
  <c r="F1469" i="1" s="1"/>
  <c r="G1469" i="1" s="1"/>
  <c r="E1470" i="1"/>
  <c r="F1470" i="1" s="1"/>
  <c r="G1470" i="1" s="1"/>
  <c r="E1471" i="1"/>
  <c r="F1471" i="1" s="1"/>
  <c r="G1471" i="1" s="1"/>
  <c r="E1472" i="1"/>
  <c r="F1472" i="1" s="1"/>
  <c r="G1472" i="1" s="1"/>
  <c r="E1473" i="1"/>
  <c r="F1473" i="1" s="1"/>
  <c r="G1473" i="1" s="1"/>
  <c r="E1474" i="1"/>
  <c r="F1474" i="1" s="1"/>
  <c r="G1474" i="1" s="1"/>
  <c r="E1475" i="1"/>
  <c r="F1475" i="1" s="1"/>
  <c r="G1475" i="1" s="1"/>
  <c r="E1476" i="1"/>
  <c r="F1476" i="1" s="1"/>
  <c r="G1476" i="1" s="1"/>
  <c r="E1477" i="1"/>
  <c r="F1477" i="1" s="1"/>
  <c r="G1477" i="1" s="1"/>
  <c r="E1478" i="1"/>
  <c r="F1478" i="1" s="1"/>
  <c r="G1478" i="1" s="1"/>
  <c r="E1479" i="1"/>
  <c r="F1479" i="1" s="1"/>
  <c r="G1479" i="1" s="1"/>
  <c r="E1480" i="1"/>
  <c r="F1480" i="1" s="1"/>
  <c r="G1480" i="1" s="1"/>
  <c r="E1481" i="1"/>
  <c r="F1481" i="1" s="1"/>
  <c r="G1481" i="1" s="1"/>
  <c r="E1482" i="1"/>
  <c r="F1482" i="1" s="1"/>
  <c r="G1482" i="1" s="1"/>
  <c r="E1483" i="1"/>
  <c r="F1483" i="1" s="1"/>
  <c r="G1483" i="1" s="1"/>
  <c r="E1484" i="1"/>
  <c r="F1484" i="1" s="1"/>
  <c r="G1484" i="1" s="1"/>
  <c r="E1485" i="1"/>
  <c r="F1485" i="1" s="1"/>
  <c r="G1485" i="1" s="1"/>
  <c r="E1486" i="1"/>
  <c r="F1486" i="1" s="1"/>
  <c r="G1486" i="1" s="1"/>
  <c r="E1487" i="1"/>
  <c r="F1487" i="1" s="1"/>
  <c r="G1487" i="1" s="1"/>
  <c r="E1488" i="1"/>
  <c r="F1488" i="1" s="1"/>
  <c r="G1488" i="1" s="1"/>
  <c r="E1489" i="1"/>
  <c r="F1489" i="1" s="1"/>
  <c r="G1489" i="1" s="1"/>
  <c r="E1490" i="1"/>
  <c r="F1490" i="1" s="1"/>
  <c r="G1490" i="1" s="1"/>
  <c r="E1491" i="1"/>
  <c r="F1491" i="1" s="1"/>
  <c r="G1491" i="1" s="1"/>
  <c r="E1492" i="1"/>
  <c r="F1492" i="1" s="1"/>
  <c r="G1492" i="1" s="1"/>
  <c r="E1493" i="1"/>
  <c r="F1493" i="1" s="1"/>
  <c r="G1493" i="1" s="1"/>
  <c r="E1494" i="1"/>
  <c r="F1494" i="1" s="1"/>
  <c r="G1494" i="1" s="1"/>
  <c r="E1495" i="1"/>
  <c r="F1495" i="1" s="1"/>
  <c r="G1495" i="1" s="1"/>
  <c r="E1496" i="1"/>
  <c r="F1496" i="1" s="1"/>
  <c r="G1496" i="1" s="1"/>
  <c r="E1497" i="1"/>
  <c r="F1497" i="1" s="1"/>
  <c r="G1497" i="1" s="1"/>
  <c r="E1498" i="1"/>
  <c r="F1498" i="1" s="1"/>
  <c r="G1498" i="1" s="1"/>
  <c r="E1499" i="1"/>
  <c r="F1499" i="1" s="1"/>
  <c r="G1499" i="1" s="1"/>
  <c r="E1500" i="1"/>
  <c r="F1500" i="1" s="1"/>
  <c r="G1500" i="1" s="1"/>
  <c r="K1500" i="1" s="1"/>
  <c r="E1501" i="1"/>
  <c r="F1501" i="1" s="1"/>
  <c r="G1501" i="1" s="1"/>
  <c r="K1501" i="1" s="1"/>
  <c r="E2" i="1"/>
  <c r="F2" i="1" s="1"/>
  <c r="G2" i="1"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2" i="1"/>
  <c r="H33" i="3"/>
  <c r="I6" i="3" l="1"/>
  <c r="I7" i="3"/>
  <c r="I8" i="3"/>
  <c r="I9" i="3"/>
  <c r="I10" i="3"/>
  <c r="I11" i="3"/>
  <c r="I12" i="3"/>
  <c r="I13" i="3"/>
  <c r="I14" i="3"/>
  <c r="I5" i="3"/>
  <c r="I15" i="3" l="1"/>
  <c r="J5" i="3" s="1"/>
  <c r="J14" i="3"/>
  <c r="J13" i="3"/>
  <c r="J12" i="3"/>
  <c r="J11" i="3"/>
  <c r="J10" i="3"/>
  <c r="J9" i="3"/>
  <c r="J8" i="3"/>
  <c r="J7" i="3"/>
  <c r="J6" i="3"/>
  <c r="I21" i="3" l="1"/>
  <c r="I20" i="3"/>
  <c r="H34" i="3" s="1"/>
  <c r="J15" i="3"/>
  <c r="H35" i="3" l="1"/>
  <c r="I22" i="3"/>
  <c r="H36" i="3" l="1"/>
  <c r="I23" i="3"/>
  <c r="H37" i="3" l="1"/>
  <c r="I24" i="3"/>
  <c r="H38" i="3" l="1"/>
  <c r="I25" i="3"/>
  <c r="H39" i="3" l="1"/>
  <c r="I26" i="3"/>
  <c r="D2" i="1"/>
  <c r="H2" i="1" s="1"/>
  <c r="D1501" i="1"/>
  <c r="H1501" i="1" s="1"/>
  <c r="J1499" i="1" s="1"/>
  <c r="K1499" i="1" s="1"/>
  <c r="D1500" i="1"/>
  <c r="H1500" i="1" s="1"/>
  <c r="J1498" i="1" s="1"/>
  <c r="K1498" i="1" s="1"/>
  <c r="D1499" i="1"/>
  <c r="H1499" i="1" s="1"/>
  <c r="J1497" i="1" s="1"/>
  <c r="K1497" i="1" s="1"/>
  <c r="D1498" i="1"/>
  <c r="H1498" i="1" s="1"/>
  <c r="J1496" i="1" s="1"/>
  <c r="K1496" i="1" s="1"/>
  <c r="D1497" i="1"/>
  <c r="H1497" i="1" s="1"/>
  <c r="J1495" i="1" s="1"/>
  <c r="K1495" i="1" s="1"/>
  <c r="D1496" i="1"/>
  <c r="H1496" i="1" s="1"/>
  <c r="J1494" i="1" s="1"/>
  <c r="K1494" i="1" s="1"/>
  <c r="D1495" i="1"/>
  <c r="H1495" i="1" s="1"/>
  <c r="J1493" i="1" s="1"/>
  <c r="K1493" i="1" s="1"/>
  <c r="D1494" i="1"/>
  <c r="H1494" i="1" s="1"/>
  <c r="J1492" i="1" s="1"/>
  <c r="K1492" i="1" s="1"/>
  <c r="D1493" i="1"/>
  <c r="H1493" i="1" s="1"/>
  <c r="J1491" i="1" s="1"/>
  <c r="K1491" i="1" s="1"/>
  <c r="D1492" i="1"/>
  <c r="H1492" i="1" s="1"/>
  <c r="J1490" i="1" s="1"/>
  <c r="K1490" i="1" s="1"/>
  <c r="D1491" i="1"/>
  <c r="H1491" i="1" s="1"/>
  <c r="J1489" i="1" s="1"/>
  <c r="K1489" i="1" s="1"/>
  <c r="D1490" i="1"/>
  <c r="H1490" i="1" s="1"/>
  <c r="J1488" i="1" s="1"/>
  <c r="K1488" i="1" s="1"/>
  <c r="D1489" i="1"/>
  <c r="H1489" i="1" s="1"/>
  <c r="J1487" i="1" s="1"/>
  <c r="K1487" i="1" s="1"/>
  <c r="D1488" i="1"/>
  <c r="H1488" i="1" s="1"/>
  <c r="J1486" i="1" s="1"/>
  <c r="K1486" i="1" s="1"/>
  <c r="D1487" i="1"/>
  <c r="H1487" i="1" s="1"/>
  <c r="J1485" i="1" s="1"/>
  <c r="K1485" i="1" s="1"/>
  <c r="D1486" i="1"/>
  <c r="H1486" i="1" s="1"/>
  <c r="J1484" i="1" s="1"/>
  <c r="K1484" i="1" s="1"/>
  <c r="D1484" i="1"/>
  <c r="H1484" i="1" s="1"/>
  <c r="J1482" i="1" s="1"/>
  <c r="K1482" i="1" s="1"/>
  <c r="D1483" i="1"/>
  <c r="H1483" i="1" s="1"/>
  <c r="J1481" i="1" s="1"/>
  <c r="K1481" i="1" s="1"/>
  <c r="D1482" i="1"/>
  <c r="H1482" i="1" s="1"/>
  <c r="J1480" i="1" s="1"/>
  <c r="K1480" i="1" s="1"/>
  <c r="D1481" i="1"/>
  <c r="H1481" i="1" s="1"/>
  <c r="J1479" i="1" s="1"/>
  <c r="K1479" i="1" s="1"/>
  <c r="D1480" i="1"/>
  <c r="H1480" i="1" s="1"/>
  <c r="J1478" i="1" s="1"/>
  <c r="K1478" i="1" s="1"/>
  <c r="D1479" i="1"/>
  <c r="H1479" i="1" s="1"/>
  <c r="J1477" i="1" s="1"/>
  <c r="K1477" i="1" s="1"/>
  <c r="D1478" i="1"/>
  <c r="H1478" i="1" s="1"/>
  <c r="J1476" i="1" s="1"/>
  <c r="K1476" i="1" s="1"/>
  <c r="D1476" i="1"/>
  <c r="H1476" i="1" s="1"/>
  <c r="J1474" i="1" s="1"/>
  <c r="K1474" i="1" s="1"/>
  <c r="D1474" i="1"/>
  <c r="H1474" i="1" s="1"/>
  <c r="J1472" i="1" s="1"/>
  <c r="K1472" i="1" s="1"/>
  <c r="D1473" i="1"/>
  <c r="H1473" i="1" s="1"/>
  <c r="J1471" i="1" s="1"/>
  <c r="K1471" i="1" s="1"/>
  <c r="D1472" i="1"/>
  <c r="H1472" i="1" s="1"/>
  <c r="J1470" i="1" s="1"/>
  <c r="K1470" i="1" s="1"/>
  <c r="D1471" i="1"/>
  <c r="H1471" i="1" s="1"/>
  <c r="J1469" i="1" s="1"/>
  <c r="K1469" i="1" s="1"/>
  <c r="D1470" i="1"/>
  <c r="H1470" i="1" s="1"/>
  <c r="J1468" i="1" s="1"/>
  <c r="K1468" i="1" s="1"/>
  <c r="D1469" i="1"/>
  <c r="H1469" i="1" s="1"/>
  <c r="J1467" i="1" s="1"/>
  <c r="K1467" i="1" s="1"/>
  <c r="D1468" i="1"/>
  <c r="H1468" i="1" s="1"/>
  <c r="J1466" i="1" s="1"/>
  <c r="K1466" i="1" s="1"/>
  <c r="D1467" i="1"/>
  <c r="H1467" i="1" s="1"/>
  <c r="J1465" i="1" s="1"/>
  <c r="K1465" i="1" s="1"/>
  <c r="D1464" i="1"/>
  <c r="H1464" i="1" s="1"/>
  <c r="J1462" i="1" s="1"/>
  <c r="K1462" i="1" s="1"/>
  <c r="D1463" i="1"/>
  <c r="H1463" i="1" s="1"/>
  <c r="J1461" i="1" s="1"/>
  <c r="K1461" i="1" s="1"/>
  <c r="D1462" i="1"/>
  <c r="H1462" i="1" s="1"/>
  <c r="J1460" i="1" s="1"/>
  <c r="K1460" i="1" s="1"/>
  <c r="D1461" i="1"/>
  <c r="H1461" i="1" s="1"/>
  <c r="J1459" i="1" s="1"/>
  <c r="K1459" i="1" s="1"/>
  <c r="D1460" i="1"/>
  <c r="H1460" i="1" s="1"/>
  <c r="J1458" i="1" s="1"/>
  <c r="K1458" i="1" s="1"/>
  <c r="D1459" i="1"/>
  <c r="H1459" i="1" s="1"/>
  <c r="J1457" i="1" s="1"/>
  <c r="K1457" i="1" s="1"/>
  <c r="D1457" i="1"/>
  <c r="H1457" i="1" s="1"/>
  <c r="J1455" i="1" s="1"/>
  <c r="K1455" i="1" s="1"/>
  <c r="D1456" i="1"/>
  <c r="H1456" i="1" s="1"/>
  <c r="J1454" i="1" s="1"/>
  <c r="K1454" i="1" s="1"/>
  <c r="D1455" i="1"/>
  <c r="H1455" i="1" s="1"/>
  <c r="J1453" i="1" s="1"/>
  <c r="K1453" i="1" s="1"/>
  <c r="D1454" i="1"/>
  <c r="H1454" i="1" s="1"/>
  <c r="J1452" i="1" s="1"/>
  <c r="K1452" i="1" s="1"/>
  <c r="D1453" i="1"/>
  <c r="H1453" i="1" s="1"/>
  <c r="J1451" i="1" s="1"/>
  <c r="K1451" i="1" s="1"/>
  <c r="D1452" i="1"/>
  <c r="H1452" i="1" s="1"/>
  <c r="J1450" i="1" s="1"/>
  <c r="K1450" i="1" s="1"/>
  <c r="D1451" i="1"/>
  <c r="H1451" i="1" s="1"/>
  <c r="J1449" i="1" s="1"/>
  <c r="K1449" i="1" s="1"/>
  <c r="D1450" i="1"/>
  <c r="H1450" i="1" s="1"/>
  <c r="J1448" i="1" s="1"/>
  <c r="K1448" i="1" s="1"/>
  <c r="D1449" i="1"/>
  <c r="H1449" i="1" s="1"/>
  <c r="J1447" i="1" s="1"/>
  <c r="K1447" i="1" s="1"/>
  <c r="D1448" i="1"/>
  <c r="H1448" i="1" s="1"/>
  <c r="J1446" i="1" s="1"/>
  <c r="K1446" i="1" s="1"/>
  <c r="D1447" i="1"/>
  <c r="H1447" i="1" s="1"/>
  <c r="J1445" i="1" s="1"/>
  <c r="K1445" i="1" s="1"/>
  <c r="D1446" i="1"/>
  <c r="H1446" i="1" s="1"/>
  <c r="J1444" i="1" s="1"/>
  <c r="K1444" i="1" s="1"/>
  <c r="D1445" i="1"/>
  <c r="H1445" i="1" s="1"/>
  <c r="J1443" i="1" s="1"/>
  <c r="K1443" i="1" s="1"/>
  <c r="D1444" i="1"/>
  <c r="H1444" i="1" s="1"/>
  <c r="J1442" i="1" s="1"/>
  <c r="K1442" i="1" s="1"/>
  <c r="D1443" i="1"/>
  <c r="H1443" i="1" s="1"/>
  <c r="J1441" i="1" s="1"/>
  <c r="K1441" i="1" s="1"/>
  <c r="D1442" i="1"/>
  <c r="H1442" i="1" s="1"/>
  <c r="J1440" i="1" s="1"/>
  <c r="K1440" i="1" s="1"/>
  <c r="D1441" i="1"/>
  <c r="H1441" i="1" s="1"/>
  <c r="J1439" i="1" s="1"/>
  <c r="K1439" i="1" s="1"/>
  <c r="D1439" i="1"/>
  <c r="H1439" i="1" s="1"/>
  <c r="J1437" i="1" s="1"/>
  <c r="K1437" i="1" s="1"/>
  <c r="D1438" i="1"/>
  <c r="H1438" i="1" s="1"/>
  <c r="J1436" i="1" s="1"/>
  <c r="K1436" i="1" s="1"/>
  <c r="D1437" i="1"/>
  <c r="H1437" i="1" s="1"/>
  <c r="J1435" i="1" s="1"/>
  <c r="K1435" i="1" s="1"/>
  <c r="D1436" i="1"/>
  <c r="H1436" i="1" s="1"/>
  <c r="J1434" i="1" s="1"/>
  <c r="K1434" i="1" s="1"/>
  <c r="D1435" i="1"/>
  <c r="H1435" i="1" s="1"/>
  <c r="J1433" i="1" s="1"/>
  <c r="K1433" i="1" s="1"/>
  <c r="D1434" i="1"/>
  <c r="H1434" i="1" s="1"/>
  <c r="J1432" i="1" s="1"/>
  <c r="K1432" i="1" s="1"/>
  <c r="D1432" i="1"/>
  <c r="H1432" i="1" s="1"/>
  <c r="J1430" i="1" s="1"/>
  <c r="K1430" i="1" s="1"/>
  <c r="D1431" i="1"/>
  <c r="H1431" i="1" s="1"/>
  <c r="J1429" i="1" s="1"/>
  <c r="K1429" i="1" s="1"/>
  <c r="D1430" i="1"/>
  <c r="H1430" i="1" s="1"/>
  <c r="J1428" i="1" s="1"/>
  <c r="K1428" i="1" s="1"/>
  <c r="D1429" i="1"/>
  <c r="H1429" i="1" s="1"/>
  <c r="J1427" i="1" s="1"/>
  <c r="K1427" i="1" s="1"/>
  <c r="D1428" i="1"/>
  <c r="H1428" i="1" s="1"/>
  <c r="J1426" i="1" s="1"/>
  <c r="K1426" i="1" s="1"/>
  <c r="D1427" i="1"/>
  <c r="H1427" i="1" s="1"/>
  <c r="J1425" i="1" s="1"/>
  <c r="K1425" i="1" s="1"/>
  <c r="D1426" i="1"/>
  <c r="H1426" i="1" s="1"/>
  <c r="J1424" i="1" s="1"/>
  <c r="K1424" i="1" s="1"/>
  <c r="D1424" i="1"/>
  <c r="H1424" i="1" s="1"/>
  <c r="J1422" i="1" s="1"/>
  <c r="K1422" i="1" s="1"/>
  <c r="D1423" i="1"/>
  <c r="H1423" i="1" s="1"/>
  <c r="J1421" i="1" s="1"/>
  <c r="K1421" i="1" s="1"/>
  <c r="D1422" i="1"/>
  <c r="H1422" i="1" s="1"/>
  <c r="J1420" i="1" s="1"/>
  <c r="K1420" i="1" s="1"/>
  <c r="D1421" i="1"/>
  <c r="H1421" i="1" s="1"/>
  <c r="J1419" i="1" s="1"/>
  <c r="K1419" i="1" s="1"/>
  <c r="D1420" i="1"/>
  <c r="H1420" i="1" s="1"/>
  <c r="J1418" i="1" s="1"/>
  <c r="K1418" i="1" s="1"/>
  <c r="D1419" i="1"/>
  <c r="H1419" i="1" s="1"/>
  <c r="J1417" i="1" s="1"/>
  <c r="K1417" i="1" s="1"/>
  <c r="D1418" i="1"/>
  <c r="H1418" i="1" s="1"/>
  <c r="J1416" i="1" s="1"/>
  <c r="K1416" i="1" s="1"/>
  <c r="D1417" i="1"/>
  <c r="H1417" i="1" s="1"/>
  <c r="J1415" i="1" s="1"/>
  <c r="K1415" i="1" s="1"/>
  <c r="D1416" i="1"/>
  <c r="H1416" i="1" s="1"/>
  <c r="J1414" i="1" s="1"/>
  <c r="K1414" i="1" s="1"/>
  <c r="D1415" i="1"/>
  <c r="H1415" i="1" s="1"/>
  <c r="J1413" i="1" s="1"/>
  <c r="K1413" i="1" s="1"/>
  <c r="D1412" i="1"/>
  <c r="H1412" i="1" s="1"/>
  <c r="J1410" i="1" s="1"/>
  <c r="K1410" i="1" s="1"/>
  <c r="D1411" i="1"/>
  <c r="H1411" i="1" s="1"/>
  <c r="J1409" i="1" s="1"/>
  <c r="K1409" i="1" s="1"/>
  <c r="D1410" i="1"/>
  <c r="H1410" i="1" s="1"/>
  <c r="J1408" i="1" s="1"/>
  <c r="K1408" i="1" s="1"/>
  <c r="D1407" i="1"/>
  <c r="H1407" i="1" s="1"/>
  <c r="J1405" i="1" s="1"/>
  <c r="K1405" i="1" s="1"/>
  <c r="D1406" i="1"/>
  <c r="H1406" i="1" s="1"/>
  <c r="J1404" i="1" s="1"/>
  <c r="K1404" i="1" s="1"/>
  <c r="D1403" i="1"/>
  <c r="H1403" i="1" s="1"/>
  <c r="J1401" i="1" s="1"/>
  <c r="K1401" i="1" s="1"/>
  <c r="D1402" i="1"/>
  <c r="H1402" i="1" s="1"/>
  <c r="J1400" i="1" s="1"/>
  <c r="K1400" i="1" s="1"/>
  <c r="D1401" i="1"/>
  <c r="H1401" i="1" s="1"/>
  <c r="J1399" i="1" s="1"/>
  <c r="K1399" i="1" s="1"/>
  <c r="D1400" i="1"/>
  <c r="H1400" i="1" s="1"/>
  <c r="J1398" i="1" s="1"/>
  <c r="K1398" i="1" s="1"/>
  <c r="D1399" i="1"/>
  <c r="H1399" i="1" s="1"/>
  <c r="J1397" i="1" s="1"/>
  <c r="K1397" i="1" s="1"/>
  <c r="D1398" i="1"/>
  <c r="H1398" i="1" s="1"/>
  <c r="J1396" i="1" s="1"/>
  <c r="K1396" i="1" s="1"/>
  <c r="D1397" i="1"/>
  <c r="H1397" i="1" s="1"/>
  <c r="J1395" i="1" s="1"/>
  <c r="K1395" i="1" s="1"/>
  <c r="D1396" i="1"/>
  <c r="H1396" i="1" s="1"/>
  <c r="J1394" i="1" s="1"/>
  <c r="K1394" i="1" s="1"/>
  <c r="D1395" i="1"/>
  <c r="H1395" i="1" s="1"/>
  <c r="J1393" i="1" s="1"/>
  <c r="K1393" i="1" s="1"/>
  <c r="D1394" i="1"/>
  <c r="H1394" i="1" s="1"/>
  <c r="J1392" i="1" s="1"/>
  <c r="K1392" i="1" s="1"/>
  <c r="D1393" i="1"/>
  <c r="H1393" i="1" s="1"/>
  <c r="J1391" i="1" s="1"/>
  <c r="K1391" i="1" s="1"/>
  <c r="D1392" i="1"/>
  <c r="H1392" i="1" s="1"/>
  <c r="J1390" i="1" s="1"/>
  <c r="K1390" i="1" s="1"/>
  <c r="D1390" i="1"/>
  <c r="H1390" i="1" s="1"/>
  <c r="J1388" i="1" s="1"/>
  <c r="K1388" i="1" s="1"/>
  <c r="D1389" i="1"/>
  <c r="H1389" i="1" s="1"/>
  <c r="J1387" i="1" s="1"/>
  <c r="K1387" i="1" s="1"/>
  <c r="D1388" i="1"/>
  <c r="H1388" i="1" s="1"/>
  <c r="J1386" i="1" s="1"/>
  <c r="K1386" i="1" s="1"/>
  <c r="D1387" i="1"/>
  <c r="H1387" i="1" s="1"/>
  <c r="J1385" i="1" s="1"/>
  <c r="K1385" i="1" s="1"/>
  <c r="D1386" i="1"/>
  <c r="H1386" i="1" s="1"/>
  <c r="J1384" i="1" s="1"/>
  <c r="K1384" i="1" s="1"/>
  <c r="D1385" i="1"/>
  <c r="H1385" i="1" s="1"/>
  <c r="J1383" i="1" s="1"/>
  <c r="K1383" i="1" s="1"/>
  <c r="D1384" i="1"/>
  <c r="H1384" i="1" s="1"/>
  <c r="J1382" i="1" s="1"/>
  <c r="K1382" i="1" s="1"/>
  <c r="D1383" i="1"/>
  <c r="H1383" i="1" s="1"/>
  <c r="J1381" i="1" s="1"/>
  <c r="K1381" i="1" s="1"/>
  <c r="D1382" i="1"/>
  <c r="H1382" i="1" s="1"/>
  <c r="J1380" i="1" s="1"/>
  <c r="K1380" i="1" s="1"/>
  <c r="D1381" i="1"/>
  <c r="H1381" i="1" s="1"/>
  <c r="J1379" i="1" s="1"/>
  <c r="K1379" i="1" s="1"/>
  <c r="D1380" i="1"/>
  <c r="H1380" i="1" s="1"/>
  <c r="J1378" i="1" s="1"/>
  <c r="K1378" i="1" s="1"/>
  <c r="D1379" i="1"/>
  <c r="H1379" i="1" s="1"/>
  <c r="J1377" i="1" s="1"/>
  <c r="K1377" i="1" s="1"/>
  <c r="D1377" i="1"/>
  <c r="H1377" i="1" s="1"/>
  <c r="J1375" i="1" s="1"/>
  <c r="K1375" i="1" s="1"/>
  <c r="D1376" i="1"/>
  <c r="H1376" i="1" s="1"/>
  <c r="J1374" i="1" s="1"/>
  <c r="K1374" i="1" s="1"/>
  <c r="D1375" i="1"/>
  <c r="H1375" i="1" s="1"/>
  <c r="J1373" i="1" s="1"/>
  <c r="K1373" i="1" s="1"/>
  <c r="D1374" i="1"/>
  <c r="H1374" i="1" s="1"/>
  <c r="J1372" i="1" s="1"/>
  <c r="K1372" i="1" s="1"/>
  <c r="D1373" i="1"/>
  <c r="H1373" i="1" s="1"/>
  <c r="J1371" i="1" s="1"/>
  <c r="K1371" i="1" s="1"/>
  <c r="D1372" i="1"/>
  <c r="H1372" i="1" s="1"/>
  <c r="J1370" i="1" s="1"/>
  <c r="K1370" i="1" s="1"/>
  <c r="D1371" i="1"/>
  <c r="H1371" i="1" s="1"/>
  <c r="J1369" i="1" s="1"/>
  <c r="K1369" i="1" s="1"/>
  <c r="D1370" i="1"/>
  <c r="H1370" i="1" s="1"/>
  <c r="J1368" i="1" s="1"/>
  <c r="K1368" i="1" s="1"/>
  <c r="D1369" i="1"/>
  <c r="H1369" i="1" s="1"/>
  <c r="J1367" i="1" s="1"/>
  <c r="K1367" i="1" s="1"/>
  <c r="D1368" i="1"/>
  <c r="H1368" i="1" s="1"/>
  <c r="J1366" i="1" s="1"/>
  <c r="K1366" i="1" s="1"/>
  <c r="D1367" i="1"/>
  <c r="H1367" i="1" s="1"/>
  <c r="J1365" i="1" s="1"/>
  <c r="K1365" i="1" s="1"/>
  <c r="D1366" i="1"/>
  <c r="H1366" i="1" s="1"/>
  <c r="J1364" i="1" s="1"/>
  <c r="K1364" i="1" s="1"/>
  <c r="D1365" i="1"/>
  <c r="H1365" i="1" s="1"/>
  <c r="J1363" i="1" s="1"/>
  <c r="K1363" i="1" s="1"/>
  <c r="D1364" i="1"/>
  <c r="H1364" i="1" s="1"/>
  <c r="J1362" i="1" s="1"/>
  <c r="K1362" i="1" s="1"/>
  <c r="D1363" i="1"/>
  <c r="H1363" i="1" s="1"/>
  <c r="J1361" i="1" s="1"/>
  <c r="K1361" i="1" s="1"/>
  <c r="D1362" i="1"/>
  <c r="H1362" i="1" s="1"/>
  <c r="J1360" i="1" s="1"/>
  <c r="K1360" i="1" s="1"/>
  <c r="D1361" i="1"/>
  <c r="H1361" i="1" s="1"/>
  <c r="J1359" i="1" s="1"/>
  <c r="K1359" i="1" s="1"/>
  <c r="D1360" i="1"/>
  <c r="H1360" i="1" s="1"/>
  <c r="J1358" i="1" s="1"/>
  <c r="K1358" i="1" s="1"/>
  <c r="D1359" i="1"/>
  <c r="H1359" i="1" s="1"/>
  <c r="J1357" i="1" s="1"/>
  <c r="K1357" i="1" s="1"/>
  <c r="D1358" i="1"/>
  <c r="H1358" i="1" s="1"/>
  <c r="J1356" i="1" s="1"/>
  <c r="K1356" i="1" s="1"/>
  <c r="D1357" i="1"/>
  <c r="H1357" i="1" s="1"/>
  <c r="J1355" i="1" s="1"/>
  <c r="K1355" i="1" s="1"/>
  <c r="D1356" i="1"/>
  <c r="H1356" i="1" s="1"/>
  <c r="J1354" i="1" s="1"/>
  <c r="K1354" i="1" s="1"/>
  <c r="D1355" i="1"/>
  <c r="H1355" i="1" s="1"/>
  <c r="J1353" i="1" s="1"/>
  <c r="K1353" i="1" s="1"/>
  <c r="D1354" i="1"/>
  <c r="H1354" i="1" s="1"/>
  <c r="J1352" i="1" s="1"/>
  <c r="K1352" i="1" s="1"/>
  <c r="D1353" i="1"/>
  <c r="H1353" i="1" s="1"/>
  <c r="J1351" i="1" s="1"/>
  <c r="K1351" i="1" s="1"/>
  <c r="D1352" i="1"/>
  <c r="H1352" i="1" s="1"/>
  <c r="J1350" i="1" s="1"/>
  <c r="K1350" i="1" s="1"/>
  <c r="D1351" i="1"/>
  <c r="H1351" i="1" s="1"/>
  <c r="J1349" i="1" s="1"/>
  <c r="K1349" i="1" s="1"/>
  <c r="D1350" i="1"/>
  <c r="H1350" i="1" s="1"/>
  <c r="J1348" i="1" s="1"/>
  <c r="K1348" i="1" s="1"/>
  <c r="D1349" i="1"/>
  <c r="H1349" i="1" s="1"/>
  <c r="J1347" i="1" s="1"/>
  <c r="K1347" i="1" s="1"/>
  <c r="D1348" i="1"/>
  <c r="H1348" i="1" s="1"/>
  <c r="J1346" i="1" s="1"/>
  <c r="K1346" i="1" s="1"/>
  <c r="D1347" i="1"/>
  <c r="H1347" i="1" s="1"/>
  <c r="J1345" i="1" s="1"/>
  <c r="K1345" i="1" s="1"/>
  <c r="D1346" i="1"/>
  <c r="H1346" i="1" s="1"/>
  <c r="J1344" i="1" s="1"/>
  <c r="K1344" i="1" s="1"/>
  <c r="D1345" i="1"/>
  <c r="H1345" i="1" s="1"/>
  <c r="J1343" i="1" s="1"/>
  <c r="K1343" i="1" s="1"/>
  <c r="D1344" i="1"/>
  <c r="H1344" i="1" s="1"/>
  <c r="J1342" i="1" s="1"/>
  <c r="K1342" i="1" s="1"/>
  <c r="D1343" i="1"/>
  <c r="H1343" i="1" s="1"/>
  <c r="J1341" i="1" s="1"/>
  <c r="K1341" i="1" s="1"/>
  <c r="D1342" i="1"/>
  <c r="H1342" i="1" s="1"/>
  <c r="J1340" i="1" s="1"/>
  <c r="K1340" i="1" s="1"/>
  <c r="D1341" i="1"/>
  <c r="H1341" i="1" s="1"/>
  <c r="J1339" i="1" s="1"/>
  <c r="K1339" i="1" s="1"/>
  <c r="D1340" i="1"/>
  <c r="H1340" i="1" s="1"/>
  <c r="J1338" i="1" s="1"/>
  <c r="K1338" i="1" s="1"/>
  <c r="D1339" i="1"/>
  <c r="H1339" i="1" s="1"/>
  <c r="J1337" i="1" s="1"/>
  <c r="K1337" i="1" s="1"/>
  <c r="D1338" i="1"/>
  <c r="H1338" i="1" s="1"/>
  <c r="J1336" i="1" s="1"/>
  <c r="K1336" i="1" s="1"/>
  <c r="D1337" i="1"/>
  <c r="H1337" i="1" s="1"/>
  <c r="J1335" i="1" s="1"/>
  <c r="K1335" i="1" s="1"/>
  <c r="D1336" i="1"/>
  <c r="H1336" i="1" s="1"/>
  <c r="J1334" i="1" s="1"/>
  <c r="K1334" i="1" s="1"/>
  <c r="D1335" i="1"/>
  <c r="H1335" i="1" s="1"/>
  <c r="J1333" i="1" s="1"/>
  <c r="K1333" i="1" s="1"/>
  <c r="D1334" i="1"/>
  <c r="H1334" i="1" s="1"/>
  <c r="J1332" i="1" s="1"/>
  <c r="K1332" i="1" s="1"/>
  <c r="D1333" i="1"/>
  <c r="H1333" i="1" s="1"/>
  <c r="J1331" i="1" s="1"/>
  <c r="K1331" i="1" s="1"/>
  <c r="D1330" i="1"/>
  <c r="H1330" i="1" s="1"/>
  <c r="J1328" i="1" s="1"/>
  <c r="K1328" i="1" s="1"/>
  <c r="D1329" i="1"/>
  <c r="H1329" i="1" s="1"/>
  <c r="J1327" i="1" s="1"/>
  <c r="K1327" i="1" s="1"/>
  <c r="D1324" i="1"/>
  <c r="H1324" i="1" s="1"/>
  <c r="J1322" i="1" s="1"/>
  <c r="K1322" i="1" s="1"/>
  <c r="D1322" i="1"/>
  <c r="H1322" i="1" s="1"/>
  <c r="J1320" i="1" s="1"/>
  <c r="K1320" i="1" s="1"/>
  <c r="D1321" i="1"/>
  <c r="H1321" i="1" s="1"/>
  <c r="J1319" i="1" s="1"/>
  <c r="K1319" i="1" s="1"/>
  <c r="D1320" i="1"/>
  <c r="H1320" i="1" s="1"/>
  <c r="J1318" i="1" s="1"/>
  <c r="K1318" i="1" s="1"/>
  <c r="D1319" i="1"/>
  <c r="H1319" i="1" s="1"/>
  <c r="J1317" i="1" s="1"/>
  <c r="K1317" i="1" s="1"/>
  <c r="D1318" i="1"/>
  <c r="H1318" i="1" s="1"/>
  <c r="J1316" i="1" s="1"/>
  <c r="K1316" i="1" s="1"/>
  <c r="D1316" i="1"/>
  <c r="H1316" i="1" s="1"/>
  <c r="J1314" i="1" s="1"/>
  <c r="K1314" i="1" s="1"/>
  <c r="D1315" i="1"/>
  <c r="H1315" i="1" s="1"/>
  <c r="J1313" i="1" s="1"/>
  <c r="K1313" i="1" s="1"/>
  <c r="D1314" i="1"/>
  <c r="H1314" i="1" s="1"/>
  <c r="J1312" i="1" s="1"/>
  <c r="K1312" i="1" s="1"/>
  <c r="D1313" i="1"/>
  <c r="H1313" i="1" s="1"/>
  <c r="J1311" i="1" s="1"/>
  <c r="K1311" i="1" s="1"/>
  <c r="D1312" i="1"/>
  <c r="H1312" i="1" s="1"/>
  <c r="J1310" i="1" s="1"/>
  <c r="K1310" i="1" s="1"/>
  <c r="D1311" i="1"/>
  <c r="H1311" i="1" s="1"/>
  <c r="J1309" i="1" s="1"/>
  <c r="K1309" i="1" s="1"/>
  <c r="D1310" i="1"/>
  <c r="H1310" i="1" s="1"/>
  <c r="J1308" i="1" s="1"/>
  <c r="K1308" i="1" s="1"/>
  <c r="D1309" i="1"/>
  <c r="H1309" i="1" s="1"/>
  <c r="J1307" i="1" s="1"/>
  <c r="K1307" i="1" s="1"/>
  <c r="D1308" i="1"/>
  <c r="H1308" i="1" s="1"/>
  <c r="J1306" i="1" s="1"/>
  <c r="K1306" i="1" s="1"/>
  <c r="D1307" i="1"/>
  <c r="H1307" i="1" s="1"/>
  <c r="J1305" i="1" s="1"/>
  <c r="K1305" i="1" s="1"/>
  <c r="D1305" i="1"/>
  <c r="H1305" i="1" s="1"/>
  <c r="J1303" i="1" s="1"/>
  <c r="K1303" i="1" s="1"/>
  <c r="D1303" i="1"/>
  <c r="H1303" i="1" s="1"/>
  <c r="J1301" i="1" s="1"/>
  <c r="K1301" i="1" s="1"/>
  <c r="D1302" i="1"/>
  <c r="H1302" i="1" s="1"/>
  <c r="J1300" i="1" s="1"/>
  <c r="K1300" i="1" s="1"/>
  <c r="D1301" i="1"/>
  <c r="H1301" i="1" s="1"/>
  <c r="J1299" i="1" s="1"/>
  <c r="K1299" i="1" s="1"/>
  <c r="D1300" i="1"/>
  <c r="H1300" i="1" s="1"/>
  <c r="J1298" i="1" s="1"/>
  <c r="K1298" i="1" s="1"/>
  <c r="D1299" i="1"/>
  <c r="H1299" i="1" s="1"/>
  <c r="J1297" i="1" s="1"/>
  <c r="K1297" i="1" s="1"/>
  <c r="D1298" i="1"/>
  <c r="H1298" i="1" s="1"/>
  <c r="J1296" i="1" s="1"/>
  <c r="K1296" i="1" s="1"/>
  <c r="D1297" i="1"/>
  <c r="H1297" i="1" s="1"/>
  <c r="J1295" i="1" s="1"/>
  <c r="K1295" i="1" s="1"/>
  <c r="D1296" i="1"/>
  <c r="H1296" i="1" s="1"/>
  <c r="J1294" i="1" s="1"/>
  <c r="K1294" i="1" s="1"/>
  <c r="D1295" i="1"/>
  <c r="H1295" i="1" s="1"/>
  <c r="J1293" i="1" s="1"/>
  <c r="K1293" i="1" s="1"/>
  <c r="D1293" i="1"/>
  <c r="H1293" i="1" s="1"/>
  <c r="J1291" i="1" s="1"/>
  <c r="K1291" i="1" s="1"/>
  <c r="D1292" i="1"/>
  <c r="H1292" i="1" s="1"/>
  <c r="J1290" i="1" s="1"/>
  <c r="K1290" i="1" s="1"/>
  <c r="D1291" i="1"/>
  <c r="H1291" i="1" s="1"/>
  <c r="J1289" i="1" s="1"/>
  <c r="K1289" i="1" s="1"/>
  <c r="D1290" i="1"/>
  <c r="H1290" i="1" s="1"/>
  <c r="J1288" i="1" s="1"/>
  <c r="K1288" i="1" s="1"/>
  <c r="D1289" i="1"/>
  <c r="H1289" i="1" s="1"/>
  <c r="J1287" i="1" s="1"/>
  <c r="K1287" i="1" s="1"/>
  <c r="D1288" i="1"/>
  <c r="H1288" i="1" s="1"/>
  <c r="J1286" i="1" s="1"/>
  <c r="K1286" i="1" s="1"/>
  <c r="D1287" i="1"/>
  <c r="H1287" i="1" s="1"/>
  <c r="J1285" i="1" s="1"/>
  <c r="K1285" i="1" s="1"/>
  <c r="D1285" i="1"/>
  <c r="H1285" i="1" s="1"/>
  <c r="J1283" i="1" s="1"/>
  <c r="K1283" i="1" s="1"/>
  <c r="D1283" i="1"/>
  <c r="H1283" i="1" s="1"/>
  <c r="J1281" i="1" s="1"/>
  <c r="K1281" i="1" s="1"/>
  <c r="D1282" i="1"/>
  <c r="H1282" i="1" s="1"/>
  <c r="J1280" i="1" s="1"/>
  <c r="K1280" i="1" s="1"/>
  <c r="D1281" i="1"/>
  <c r="H1281" i="1" s="1"/>
  <c r="J1279" i="1" s="1"/>
  <c r="K1279" i="1" s="1"/>
  <c r="D1280" i="1"/>
  <c r="H1280" i="1" s="1"/>
  <c r="J1278" i="1" s="1"/>
  <c r="K1278" i="1" s="1"/>
  <c r="D1279" i="1"/>
  <c r="H1279" i="1" s="1"/>
  <c r="J1277" i="1" s="1"/>
  <c r="K1277" i="1" s="1"/>
  <c r="D1278" i="1"/>
  <c r="H1278" i="1" s="1"/>
  <c r="J1276" i="1" s="1"/>
  <c r="K1276" i="1" s="1"/>
  <c r="D1277" i="1"/>
  <c r="H1277" i="1" s="1"/>
  <c r="J1275" i="1" s="1"/>
  <c r="K1275" i="1" s="1"/>
  <c r="D1276" i="1"/>
  <c r="H1276" i="1" s="1"/>
  <c r="J1274" i="1" s="1"/>
  <c r="K1274" i="1" s="1"/>
  <c r="D1275" i="1"/>
  <c r="H1275" i="1" s="1"/>
  <c r="J1273" i="1" s="1"/>
  <c r="K1273" i="1" s="1"/>
  <c r="D1272" i="1"/>
  <c r="H1272" i="1" s="1"/>
  <c r="J1270" i="1" s="1"/>
  <c r="K1270" i="1" s="1"/>
  <c r="D1271" i="1"/>
  <c r="H1271" i="1" s="1"/>
  <c r="J1269" i="1" s="1"/>
  <c r="K1269" i="1" s="1"/>
  <c r="D1270" i="1"/>
  <c r="H1270" i="1" s="1"/>
  <c r="J1268" i="1" s="1"/>
  <c r="K1268" i="1" s="1"/>
  <c r="D1269" i="1"/>
  <c r="H1269" i="1" s="1"/>
  <c r="J1267" i="1" s="1"/>
  <c r="K1267" i="1" s="1"/>
  <c r="D1268" i="1"/>
  <c r="H1268" i="1" s="1"/>
  <c r="J1266" i="1" s="1"/>
  <c r="K1266" i="1" s="1"/>
  <c r="D1267" i="1"/>
  <c r="H1267" i="1" s="1"/>
  <c r="J1265" i="1" s="1"/>
  <c r="K1265" i="1" s="1"/>
  <c r="D1266" i="1"/>
  <c r="H1266" i="1" s="1"/>
  <c r="J1264" i="1" s="1"/>
  <c r="K1264" i="1" s="1"/>
  <c r="D1264" i="1"/>
  <c r="H1264" i="1" s="1"/>
  <c r="J1262" i="1" s="1"/>
  <c r="K1262" i="1" s="1"/>
  <c r="D1262" i="1"/>
  <c r="H1262" i="1" s="1"/>
  <c r="J1260" i="1" s="1"/>
  <c r="K1260" i="1" s="1"/>
  <c r="D1261" i="1"/>
  <c r="H1261" i="1" s="1"/>
  <c r="J1259" i="1" s="1"/>
  <c r="K1259" i="1" s="1"/>
  <c r="D1260" i="1"/>
  <c r="H1260" i="1" s="1"/>
  <c r="J1258" i="1" s="1"/>
  <c r="K1258" i="1" s="1"/>
  <c r="D1259" i="1"/>
  <c r="H1259" i="1" s="1"/>
  <c r="J1257" i="1" s="1"/>
  <c r="K1257" i="1" s="1"/>
  <c r="D1258" i="1"/>
  <c r="H1258" i="1" s="1"/>
  <c r="J1256" i="1" s="1"/>
  <c r="K1256" i="1" s="1"/>
  <c r="D1257" i="1"/>
  <c r="H1257" i="1" s="1"/>
  <c r="J1255" i="1" s="1"/>
  <c r="K1255" i="1" s="1"/>
  <c r="D1256" i="1"/>
  <c r="H1256" i="1" s="1"/>
  <c r="J1254" i="1" s="1"/>
  <c r="K1254" i="1" s="1"/>
  <c r="D1255" i="1"/>
  <c r="H1255" i="1" s="1"/>
  <c r="J1253" i="1" s="1"/>
  <c r="K1253" i="1" s="1"/>
  <c r="D1254" i="1"/>
  <c r="H1254" i="1" s="1"/>
  <c r="J1252" i="1" s="1"/>
  <c r="K1252" i="1" s="1"/>
  <c r="D1253" i="1"/>
  <c r="H1253" i="1" s="1"/>
  <c r="J1251" i="1" s="1"/>
  <c r="K1251" i="1" s="1"/>
  <c r="D1252" i="1"/>
  <c r="H1252" i="1" s="1"/>
  <c r="J1250" i="1" s="1"/>
  <c r="K1250" i="1" s="1"/>
  <c r="D1251" i="1"/>
  <c r="H1251" i="1" s="1"/>
  <c r="J1249" i="1" s="1"/>
  <c r="K1249" i="1" s="1"/>
  <c r="D1250" i="1"/>
  <c r="H1250" i="1" s="1"/>
  <c r="J1248" i="1" s="1"/>
  <c r="K1248" i="1" s="1"/>
  <c r="D1249" i="1"/>
  <c r="H1249" i="1" s="1"/>
  <c r="J1247" i="1" s="1"/>
  <c r="K1247" i="1" s="1"/>
  <c r="D1248" i="1"/>
  <c r="H1248" i="1" s="1"/>
  <c r="J1246" i="1" s="1"/>
  <c r="K1246" i="1" s="1"/>
  <c r="D1246" i="1"/>
  <c r="H1246" i="1" s="1"/>
  <c r="J1244" i="1" s="1"/>
  <c r="K1244" i="1" s="1"/>
  <c r="D1245" i="1"/>
  <c r="H1245" i="1" s="1"/>
  <c r="J1243" i="1" s="1"/>
  <c r="K1243" i="1" s="1"/>
  <c r="D1244" i="1"/>
  <c r="H1244" i="1" s="1"/>
  <c r="J1242" i="1" s="1"/>
  <c r="K1242" i="1" s="1"/>
  <c r="D1243" i="1"/>
  <c r="H1243" i="1" s="1"/>
  <c r="J1241" i="1" s="1"/>
  <c r="K1241" i="1" s="1"/>
  <c r="D1242" i="1"/>
  <c r="H1242" i="1" s="1"/>
  <c r="J1240" i="1" s="1"/>
  <c r="K1240" i="1" s="1"/>
  <c r="D1241" i="1"/>
  <c r="H1241" i="1" s="1"/>
  <c r="J1239" i="1" s="1"/>
  <c r="K1239" i="1" s="1"/>
  <c r="D1240" i="1"/>
  <c r="H1240" i="1" s="1"/>
  <c r="J1238" i="1" s="1"/>
  <c r="K1238" i="1" s="1"/>
  <c r="D1238" i="1"/>
  <c r="H1238" i="1" s="1"/>
  <c r="J1236" i="1" s="1"/>
  <c r="K1236" i="1" s="1"/>
  <c r="D1237" i="1"/>
  <c r="H1237" i="1" s="1"/>
  <c r="J1235" i="1" s="1"/>
  <c r="K1235" i="1" s="1"/>
  <c r="D1236" i="1"/>
  <c r="H1236" i="1" s="1"/>
  <c r="J1234" i="1" s="1"/>
  <c r="K1234" i="1" s="1"/>
  <c r="D1235" i="1"/>
  <c r="H1235" i="1" s="1"/>
  <c r="J1233" i="1" s="1"/>
  <c r="K1233" i="1" s="1"/>
  <c r="D1234" i="1"/>
  <c r="H1234" i="1" s="1"/>
  <c r="J1232" i="1" s="1"/>
  <c r="K1232" i="1" s="1"/>
  <c r="D1233" i="1"/>
  <c r="H1233" i="1" s="1"/>
  <c r="J1231" i="1" s="1"/>
  <c r="K1231" i="1" s="1"/>
  <c r="D1232" i="1"/>
  <c r="H1232" i="1" s="1"/>
  <c r="J1230" i="1" s="1"/>
  <c r="K1230" i="1" s="1"/>
  <c r="D1231" i="1"/>
  <c r="H1231" i="1" s="1"/>
  <c r="J1229" i="1" s="1"/>
  <c r="K1229" i="1" s="1"/>
  <c r="D1230" i="1"/>
  <c r="H1230" i="1" s="1"/>
  <c r="J1228" i="1" s="1"/>
  <c r="K1228" i="1" s="1"/>
  <c r="D1229" i="1"/>
  <c r="H1229" i="1" s="1"/>
  <c r="J1227" i="1" s="1"/>
  <c r="K1227" i="1" s="1"/>
  <c r="D1228" i="1"/>
  <c r="H1228" i="1" s="1"/>
  <c r="J1226" i="1" s="1"/>
  <c r="K1226" i="1" s="1"/>
  <c r="D1226" i="1"/>
  <c r="H1226" i="1" s="1"/>
  <c r="J1224" i="1" s="1"/>
  <c r="K1224" i="1" s="1"/>
  <c r="D1225" i="1"/>
  <c r="H1225" i="1" s="1"/>
  <c r="J1223" i="1" s="1"/>
  <c r="K1223" i="1" s="1"/>
  <c r="D1224" i="1"/>
  <c r="H1224" i="1" s="1"/>
  <c r="J1222" i="1" s="1"/>
  <c r="K1222" i="1" s="1"/>
  <c r="D1223" i="1"/>
  <c r="H1223" i="1" s="1"/>
  <c r="J1221" i="1" s="1"/>
  <c r="K1221" i="1" s="1"/>
  <c r="D1222" i="1"/>
  <c r="H1222" i="1" s="1"/>
  <c r="J1220" i="1" s="1"/>
  <c r="K1220" i="1" s="1"/>
  <c r="D1221" i="1"/>
  <c r="H1221" i="1" s="1"/>
  <c r="J1219" i="1" s="1"/>
  <c r="K1219" i="1" s="1"/>
  <c r="D1220" i="1"/>
  <c r="H1220" i="1" s="1"/>
  <c r="J1218" i="1" s="1"/>
  <c r="K1218" i="1" s="1"/>
  <c r="D1219" i="1"/>
  <c r="H1219" i="1" s="1"/>
  <c r="J1217" i="1" s="1"/>
  <c r="K1217" i="1" s="1"/>
  <c r="D1218" i="1"/>
  <c r="H1218" i="1" s="1"/>
  <c r="J1216" i="1" s="1"/>
  <c r="K1216" i="1" s="1"/>
  <c r="D1217" i="1"/>
  <c r="H1217" i="1" s="1"/>
  <c r="J1215" i="1" s="1"/>
  <c r="K1215" i="1" s="1"/>
  <c r="D1216" i="1"/>
  <c r="H1216" i="1" s="1"/>
  <c r="J1214" i="1" s="1"/>
  <c r="K1214" i="1" s="1"/>
  <c r="D1215" i="1"/>
  <c r="H1215" i="1" s="1"/>
  <c r="J1213" i="1" s="1"/>
  <c r="K1213" i="1" s="1"/>
  <c r="D1214" i="1"/>
  <c r="H1214" i="1" s="1"/>
  <c r="J1212" i="1" s="1"/>
  <c r="K1212" i="1" s="1"/>
  <c r="D1213" i="1"/>
  <c r="H1213" i="1" s="1"/>
  <c r="J1211" i="1" s="1"/>
  <c r="K1211" i="1" s="1"/>
  <c r="D1211" i="1"/>
  <c r="H1211" i="1" s="1"/>
  <c r="J1209" i="1" s="1"/>
  <c r="K1209" i="1" s="1"/>
  <c r="D1210" i="1"/>
  <c r="H1210" i="1" s="1"/>
  <c r="J1208" i="1" s="1"/>
  <c r="K1208" i="1" s="1"/>
  <c r="D1209" i="1"/>
  <c r="H1209" i="1" s="1"/>
  <c r="J1207" i="1" s="1"/>
  <c r="K1207" i="1" s="1"/>
  <c r="D1208" i="1"/>
  <c r="H1208" i="1" s="1"/>
  <c r="J1206" i="1" s="1"/>
  <c r="K1206" i="1" s="1"/>
  <c r="D1207" i="1"/>
  <c r="H1207" i="1" s="1"/>
  <c r="J1205" i="1" s="1"/>
  <c r="K1205" i="1" s="1"/>
  <c r="D1206" i="1"/>
  <c r="H1206" i="1" s="1"/>
  <c r="J1204" i="1" s="1"/>
  <c r="K1204" i="1" s="1"/>
  <c r="D1204" i="1"/>
  <c r="H1204" i="1" s="1"/>
  <c r="J1202" i="1" s="1"/>
  <c r="K1202" i="1" s="1"/>
  <c r="D1203" i="1"/>
  <c r="H1203" i="1" s="1"/>
  <c r="J1201" i="1" s="1"/>
  <c r="K1201" i="1" s="1"/>
  <c r="D1202" i="1"/>
  <c r="H1202" i="1" s="1"/>
  <c r="J1200" i="1" s="1"/>
  <c r="K1200" i="1" s="1"/>
  <c r="D1200" i="1"/>
  <c r="H1200" i="1" s="1"/>
  <c r="J1198" i="1" s="1"/>
  <c r="K1198" i="1" s="1"/>
  <c r="D1199" i="1"/>
  <c r="H1199" i="1" s="1"/>
  <c r="J1197" i="1" s="1"/>
  <c r="K1197" i="1" s="1"/>
  <c r="D1198" i="1"/>
  <c r="H1198" i="1" s="1"/>
  <c r="J1196" i="1" s="1"/>
  <c r="K1196" i="1" s="1"/>
  <c r="D1197" i="1"/>
  <c r="H1197" i="1" s="1"/>
  <c r="J1195" i="1" s="1"/>
  <c r="K1195" i="1" s="1"/>
  <c r="D1196" i="1"/>
  <c r="H1196" i="1" s="1"/>
  <c r="J1194" i="1" s="1"/>
  <c r="K1194" i="1" s="1"/>
  <c r="D1195" i="1"/>
  <c r="H1195" i="1" s="1"/>
  <c r="J1193" i="1" s="1"/>
  <c r="K1193" i="1" s="1"/>
  <c r="D1194" i="1"/>
  <c r="H1194" i="1" s="1"/>
  <c r="J1192" i="1" s="1"/>
  <c r="K1192" i="1" s="1"/>
  <c r="D1193" i="1"/>
  <c r="H1193" i="1" s="1"/>
  <c r="J1191" i="1" s="1"/>
  <c r="K1191" i="1" s="1"/>
  <c r="D1192" i="1"/>
  <c r="H1192" i="1" s="1"/>
  <c r="J1190" i="1" s="1"/>
  <c r="K1190" i="1" s="1"/>
  <c r="D1191" i="1"/>
  <c r="H1191" i="1" s="1"/>
  <c r="J1189" i="1" s="1"/>
  <c r="K1189" i="1" s="1"/>
  <c r="D1190" i="1"/>
  <c r="H1190" i="1" s="1"/>
  <c r="J1188" i="1" s="1"/>
  <c r="K1188" i="1" s="1"/>
  <c r="D1189" i="1"/>
  <c r="H1189" i="1" s="1"/>
  <c r="J1187" i="1" s="1"/>
  <c r="K1187" i="1" s="1"/>
  <c r="D1188" i="1"/>
  <c r="H1188" i="1" s="1"/>
  <c r="J1186" i="1" s="1"/>
  <c r="K1186" i="1" s="1"/>
  <c r="D1187" i="1"/>
  <c r="H1187" i="1" s="1"/>
  <c r="J1185" i="1" s="1"/>
  <c r="K1185" i="1" s="1"/>
  <c r="D1186" i="1"/>
  <c r="H1186" i="1" s="1"/>
  <c r="J1184" i="1" s="1"/>
  <c r="K1184" i="1" s="1"/>
  <c r="D1185" i="1"/>
  <c r="H1185" i="1" s="1"/>
  <c r="J1183" i="1" s="1"/>
  <c r="K1183" i="1" s="1"/>
  <c r="D1184" i="1"/>
  <c r="H1184" i="1" s="1"/>
  <c r="J1182" i="1" s="1"/>
  <c r="K1182" i="1" s="1"/>
  <c r="D1183" i="1"/>
  <c r="H1183" i="1" s="1"/>
  <c r="J1181" i="1" s="1"/>
  <c r="K1181" i="1" s="1"/>
  <c r="D1182" i="1"/>
  <c r="H1182" i="1" s="1"/>
  <c r="J1180" i="1" s="1"/>
  <c r="K1180" i="1" s="1"/>
  <c r="D1181" i="1"/>
  <c r="H1181" i="1" s="1"/>
  <c r="J1179" i="1" s="1"/>
  <c r="K1179" i="1" s="1"/>
  <c r="D1180" i="1"/>
  <c r="H1180" i="1" s="1"/>
  <c r="J1178" i="1" s="1"/>
  <c r="K1178" i="1" s="1"/>
  <c r="D1179" i="1"/>
  <c r="H1179" i="1" s="1"/>
  <c r="J1177" i="1" s="1"/>
  <c r="K1177" i="1" s="1"/>
  <c r="D1178" i="1"/>
  <c r="H1178" i="1" s="1"/>
  <c r="J1176" i="1" s="1"/>
  <c r="K1176" i="1" s="1"/>
  <c r="D1177" i="1"/>
  <c r="H1177" i="1" s="1"/>
  <c r="J1175" i="1" s="1"/>
  <c r="K1175" i="1" s="1"/>
  <c r="D1176" i="1"/>
  <c r="H1176" i="1" s="1"/>
  <c r="J1174" i="1" s="1"/>
  <c r="K1174" i="1" s="1"/>
  <c r="D1174" i="1"/>
  <c r="H1174" i="1" s="1"/>
  <c r="J1172" i="1" s="1"/>
  <c r="K1172" i="1" s="1"/>
  <c r="D1172" i="1"/>
  <c r="H1172" i="1" s="1"/>
  <c r="J1170" i="1" s="1"/>
  <c r="K1170" i="1" s="1"/>
  <c r="D1171" i="1"/>
  <c r="H1171" i="1" s="1"/>
  <c r="J1169" i="1" s="1"/>
  <c r="K1169" i="1" s="1"/>
  <c r="D1170" i="1"/>
  <c r="H1170" i="1" s="1"/>
  <c r="J1168" i="1" s="1"/>
  <c r="K1168" i="1" s="1"/>
  <c r="D1169" i="1"/>
  <c r="H1169" i="1" s="1"/>
  <c r="J1167" i="1" s="1"/>
  <c r="K1167" i="1" s="1"/>
  <c r="D1168" i="1"/>
  <c r="H1168" i="1" s="1"/>
  <c r="J1166" i="1" s="1"/>
  <c r="K1166" i="1" s="1"/>
  <c r="D1167" i="1"/>
  <c r="H1167" i="1" s="1"/>
  <c r="J1165" i="1" s="1"/>
  <c r="K1165" i="1" s="1"/>
  <c r="D1166" i="1"/>
  <c r="H1166" i="1" s="1"/>
  <c r="J1164" i="1" s="1"/>
  <c r="K1164" i="1" s="1"/>
  <c r="D1164" i="1"/>
  <c r="H1164" i="1" s="1"/>
  <c r="J1162" i="1" s="1"/>
  <c r="K1162" i="1" s="1"/>
  <c r="D1163" i="1"/>
  <c r="H1163" i="1" s="1"/>
  <c r="J1161" i="1" s="1"/>
  <c r="K1161" i="1" s="1"/>
  <c r="D1162" i="1"/>
  <c r="H1162" i="1" s="1"/>
  <c r="J1160" i="1" s="1"/>
  <c r="K1160" i="1" s="1"/>
  <c r="D1161" i="1"/>
  <c r="H1161" i="1" s="1"/>
  <c r="J1159" i="1" s="1"/>
  <c r="K1159" i="1" s="1"/>
  <c r="D1160" i="1"/>
  <c r="H1160" i="1" s="1"/>
  <c r="J1158" i="1" s="1"/>
  <c r="K1158" i="1" s="1"/>
  <c r="D1159" i="1"/>
  <c r="H1159" i="1" s="1"/>
  <c r="J1157" i="1" s="1"/>
  <c r="K1157" i="1" s="1"/>
  <c r="D1158" i="1"/>
  <c r="H1158" i="1" s="1"/>
  <c r="J1156" i="1" s="1"/>
  <c r="K1156" i="1" s="1"/>
  <c r="D1157" i="1"/>
  <c r="H1157" i="1" s="1"/>
  <c r="J1155" i="1" s="1"/>
  <c r="K1155" i="1" s="1"/>
  <c r="D1155" i="1"/>
  <c r="H1155" i="1" s="1"/>
  <c r="J1153" i="1" s="1"/>
  <c r="K1153" i="1" s="1"/>
  <c r="D1154" i="1"/>
  <c r="H1154" i="1" s="1"/>
  <c r="J1152" i="1" s="1"/>
  <c r="K1152" i="1" s="1"/>
  <c r="D1153" i="1"/>
  <c r="H1153" i="1" s="1"/>
  <c r="J1151" i="1" s="1"/>
  <c r="K1151" i="1" s="1"/>
  <c r="D1152" i="1"/>
  <c r="H1152" i="1" s="1"/>
  <c r="J1150" i="1" s="1"/>
  <c r="K1150" i="1" s="1"/>
  <c r="D1151" i="1"/>
  <c r="H1151" i="1" s="1"/>
  <c r="J1149" i="1" s="1"/>
  <c r="K1149" i="1" s="1"/>
  <c r="D1150" i="1"/>
  <c r="H1150" i="1" s="1"/>
  <c r="J1148" i="1" s="1"/>
  <c r="K1148" i="1" s="1"/>
  <c r="D1149" i="1"/>
  <c r="H1149" i="1" s="1"/>
  <c r="J1147" i="1" s="1"/>
  <c r="K1147" i="1" s="1"/>
  <c r="D1148" i="1"/>
  <c r="H1148" i="1" s="1"/>
  <c r="J1146" i="1" s="1"/>
  <c r="K1146" i="1" s="1"/>
  <c r="D1147" i="1"/>
  <c r="H1147" i="1" s="1"/>
  <c r="J1145" i="1" s="1"/>
  <c r="K1145" i="1" s="1"/>
  <c r="D1146" i="1"/>
  <c r="H1146" i="1" s="1"/>
  <c r="J1144" i="1" s="1"/>
  <c r="K1144" i="1" s="1"/>
  <c r="D1145" i="1"/>
  <c r="H1145" i="1" s="1"/>
  <c r="J1143" i="1" s="1"/>
  <c r="K1143" i="1" s="1"/>
  <c r="D1144" i="1"/>
  <c r="H1144" i="1" s="1"/>
  <c r="J1142" i="1" s="1"/>
  <c r="K1142" i="1" s="1"/>
  <c r="D1143" i="1"/>
  <c r="H1143" i="1" s="1"/>
  <c r="J1141" i="1" s="1"/>
  <c r="K1141" i="1" s="1"/>
  <c r="D1142" i="1"/>
  <c r="H1142" i="1" s="1"/>
  <c r="J1140" i="1" s="1"/>
  <c r="K1140" i="1" s="1"/>
  <c r="D1141" i="1"/>
  <c r="H1141" i="1" s="1"/>
  <c r="J1139" i="1" s="1"/>
  <c r="K1139" i="1" s="1"/>
  <c r="D1140" i="1"/>
  <c r="H1140" i="1" s="1"/>
  <c r="J1138" i="1" s="1"/>
  <c r="K1138" i="1" s="1"/>
  <c r="D1139" i="1"/>
  <c r="H1139" i="1" s="1"/>
  <c r="J1137" i="1" s="1"/>
  <c r="K1137" i="1" s="1"/>
  <c r="D1138" i="1"/>
  <c r="H1138" i="1" s="1"/>
  <c r="J1136" i="1" s="1"/>
  <c r="K1136" i="1" s="1"/>
  <c r="D1136" i="1"/>
  <c r="H1136" i="1" s="1"/>
  <c r="J1134" i="1" s="1"/>
  <c r="K1134" i="1" s="1"/>
  <c r="D1135" i="1"/>
  <c r="H1135" i="1" s="1"/>
  <c r="J1133" i="1" s="1"/>
  <c r="K1133" i="1" s="1"/>
  <c r="D1134" i="1"/>
  <c r="H1134" i="1" s="1"/>
  <c r="J1132" i="1" s="1"/>
  <c r="K1132" i="1" s="1"/>
  <c r="D1133" i="1"/>
  <c r="H1133" i="1" s="1"/>
  <c r="J1131" i="1" s="1"/>
  <c r="K1131" i="1" s="1"/>
  <c r="D1132" i="1"/>
  <c r="H1132" i="1" s="1"/>
  <c r="J1130" i="1" s="1"/>
  <c r="K1130" i="1" s="1"/>
  <c r="D1131" i="1"/>
  <c r="H1131" i="1" s="1"/>
  <c r="J1129" i="1" s="1"/>
  <c r="K1129" i="1" s="1"/>
  <c r="D1130" i="1"/>
  <c r="H1130" i="1" s="1"/>
  <c r="J1128" i="1" s="1"/>
  <c r="K1128" i="1" s="1"/>
  <c r="D1129" i="1"/>
  <c r="H1129" i="1" s="1"/>
  <c r="J1127" i="1" s="1"/>
  <c r="K1127" i="1" s="1"/>
  <c r="D1128" i="1"/>
  <c r="H1128" i="1" s="1"/>
  <c r="J1126" i="1" s="1"/>
  <c r="K1126" i="1" s="1"/>
  <c r="D1127" i="1"/>
  <c r="H1127" i="1" s="1"/>
  <c r="J1125" i="1" s="1"/>
  <c r="K1125" i="1" s="1"/>
  <c r="D1126" i="1"/>
  <c r="H1126" i="1" s="1"/>
  <c r="J1124" i="1" s="1"/>
  <c r="K1124" i="1" s="1"/>
  <c r="D1125" i="1"/>
  <c r="H1125" i="1" s="1"/>
  <c r="J1123" i="1" s="1"/>
  <c r="K1123" i="1" s="1"/>
  <c r="D1124" i="1"/>
  <c r="H1124" i="1" s="1"/>
  <c r="J1122" i="1" s="1"/>
  <c r="K1122" i="1" s="1"/>
  <c r="D1123" i="1"/>
  <c r="H1123" i="1" s="1"/>
  <c r="J1121" i="1" s="1"/>
  <c r="K1121" i="1" s="1"/>
  <c r="D1122" i="1"/>
  <c r="H1122" i="1" s="1"/>
  <c r="J1120" i="1" s="1"/>
  <c r="K1120" i="1" s="1"/>
  <c r="D1121" i="1"/>
  <c r="H1121" i="1" s="1"/>
  <c r="J1119" i="1" s="1"/>
  <c r="K1119" i="1" s="1"/>
  <c r="D1120" i="1"/>
  <c r="H1120" i="1" s="1"/>
  <c r="J1118" i="1" s="1"/>
  <c r="K1118" i="1" s="1"/>
  <c r="D1119" i="1"/>
  <c r="H1119" i="1" s="1"/>
  <c r="J1117" i="1" s="1"/>
  <c r="K1117" i="1" s="1"/>
  <c r="D1118" i="1"/>
  <c r="H1118" i="1" s="1"/>
  <c r="J1116" i="1" s="1"/>
  <c r="K1116" i="1" s="1"/>
  <c r="D1117" i="1"/>
  <c r="H1117" i="1" s="1"/>
  <c r="J1115" i="1" s="1"/>
  <c r="K1115" i="1" s="1"/>
  <c r="D1115" i="1"/>
  <c r="H1115" i="1" s="1"/>
  <c r="J1113" i="1" s="1"/>
  <c r="K1113" i="1" s="1"/>
  <c r="D1114" i="1"/>
  <c r="H1114" i="1" s="1"/>
  <c r="J1112" i="1" s="1"/>
  <c r="K1112" i="1" s="1"/>
  <c r="D1113" i="1"/>
  <c r="H1113" i="1" s="1"/>
  <c r="J1111" i="1" s="1"/>
  <c r="K1111" i="1" s="1"/>
  <c r="D1112" i="1"/>
  <c r="H1112" i="1" s="1"/>
  <c r="J1110" i="1" s="1"/>
  <c r="K1110" i="1" s="1"/>
  <c r="D1111" i="1"/>
  <c r="H1111" i="1" s="1"/>
  <c r="J1109" i="1" s="1"/>
  <c r="K1109" i="1" s="1"/>
  <c r="D1110" i="1"/>
  <c r="H1110" i="1" s="1"/>
  <c r="J1108" i="1" s="1"/>
  <c r="K1108" i="1" s="1"/>
  <c r="D1109" i="1"/>
  <c r="H1109" i="1" s="1"/>
  <c r="J1107" i="1" s="1"/>
  <c r="K1107" i="1" s="1"/>
  <c r="D1108" i="1"/>
  <c r="H1108" i="1" s="1"/>
  <c r="J1106" i="1" s="1"/>
  <c r="K1106" i="1" s="1"/>
  <c r="D1107" i="1"/>
  <c r="H1107" i="1" s="1"/>
  <c r="J1105" i="1" s="1"/>
  <c r="K1105" i="1" s="1"/>
  <c r="D1106" i="1"/>
  <c r="H1106" i="1" s="1"/>
  <c r="J1104" i="1" s="1"/>
  <c r="K1104" i="1" s="1"/>
  <c r="D1105" i="1"/>
  <c r="H1105" i="1" s="1"/>
  <c r="J1103" i="1" s="1"/>
  <c r="K1103" i="1" s="1"/>
  <c r="D1104" i="1"/>
  <c r="H1104" i="1" s="1"/>
  <c r="J1102" i="1" s="1"/>
  <c r="K1102" i="1" s="1"/>
  <c r="D1103" i="1"/>
  <c r="H1103" i="1" s="1"/>
  <c r="J1101" i="1" s="1"/>
  <c r="K1101" i="1" s="1"/>
  <c r="D1102" i="1"/>
  <c r="H1102" i="1" s="1"/>
  <c r="J1100" i="1" s="1"/>
  <c r="K1100" i="1" s="1"/>
  <c r="D1101" i="1"/>
  <c r="H1101" i="1" s="1"/>
  <c r="J1099" i="1" s="1"/>
  <c r="K1099" i="1" s="1"/>
  <c r="D1100" i="1"/>
  <c r="H1100" i="1" s="1"/>
  <c r="J1098" i="1" s="1"/>
  <c r="K1098" i="1" s="1"/>
  <c r="D1099" i="1"/>
  <c r="H1099" i="1" s="1"/>
  <c r="J1097" i="1" s="1"/>
  <c r="K1097" i="1" s="1"/>
  <c r="D1098" i="1"/>
  <c r="H1098" i="1" s="1"/>
  <c r="J1096" i="1" s="1"/>
  <c r="K1096" i="1" s="1"/>
  <c r="D1096" i="1"/>
  <c r="H1096" i="1" s="1"/>
  <c r="J1094" i="1" s="1"/>
  <c r="K1094" i="1" s="1"/>
  <c r="D1095" i="1"/>
  <c r="H1095" i="1" s="1"/>
  <c r="J1093" i="1" s="1"/>
  <c r="K1093" i="1" s="1"/>
  <c r="D1094" i="1"/>
  <c r="H1094" i="1" s="1"/>
  <c r="J1092" i="1" s="1"/>
  <c r="K1092" i="1" s="1"/>
  <c r="D1093" i="1"/>
  <c r="H1093" i="1" s="1"/>
  <c r="J1091" i="1" s="1"/>
  <c r="K1091" i="1" s="1"/>
  <c r="D1092" i="1"/>
  <c r="H1092" i="1" s="1"/>
  <c r="J1090" i="1" s="1"/>
  <c r="K1090" i="1" s="1"/>
  <c r="D1091" i="1"/>
  <c r="H1091" i="1" s="1"/>
  <c r="J1089" i="1" s="1"/>
  <c r="K1089" i="1" s="1"/>
  <c r="D1090" i="1"/>
  <c r="H1090" i="1" s="1"/>
  <c r="J1088" i="1" s="1"/>
  <c r="K1088" i="1" s="1"/>
  <c r="D1089" i="1"/>
  <c r="H1089" i="1" s="1"/>
  <c r="J1087" i="1" s="1"/>
  <c r="K1087" i="1" s="1"/>
  <c r="D1088" i="1"/>
  <c r="H1088" i="1" s="1"/>
  <c r="J1086" i="1" s="1"/>
  <c r="K1086" i="1" s="1"/>
  <c r="D1087" i="1"/>
  <c r="H1087" i="1" s="1"/>
  <c r="J1085" i="1" s="1"/>
  <c r="K1085" i="1" s="1"/>
  <c r="D1086" i="1"/>
  <c r="H1086" i="1" s="1"/>
  <c r="J1084" i="1" s="1"/>
  <c r="K1084" i="1" s="1"/>
  <c r="D1085" i="1"/>
  <c r="H1085" i="1" s="1"/>
  <c r="J1083" i="1" s="1"/>
  <c r="K1083" i="1" s="1"/>
  <c r="D1084" i="1"/>
  <c r="H1084" i="1" s="1"/>
  <c r="J1082" i="1" s="1"/>
  <c r="K1082" i="1" s="1"/>
  <c r="D1083" i="1"/>
  <c r="H1083" i="1" s="1"/>
  <c r="J1081" i="1" s="1"/>
  <c r="K1081" i="1" s="1"/>
  <c r="D1081" i="1"/>
  <c r="H1081" i="1" s="1"/>
  <c r="J1079" i="1" s="1"/>
  <c r="K1079" i="1" s="1"/>
  <c r="D1079" i="1"/>
  <c r="H1079" i="1" s="1"/>
  <c r="J1077" i="1" s="1"/>
  <c r="K1077" i="1" s="1"/>
  <c r="D1078" i="1"/>
  <c r="H1078" i="1" s="1"/>
  <c r="J1076" i="1" s="1"/>
  <c r="K1076" i="1" s="1"/>
  <c r="D1077" i="1"/>
  <c r="H1077" i="1" s="1"/>
  <c r="J1075" i="1" s="1"/>
  <c r="K1075" i="1" s="1"/>
  <c r="D1076" i="1"/>
  <c r="H1076" i="1" s="1"/>
  <c r="J1074" i="1" s="1"/>
  <c r="K1074" i="1" s="1"/>
  <c r="D1075" i="1"/>
  <c r="H1075" i="1" s="1"/>
  <c r="J1073" i="1" s="1"/>
  <c r="K1073" i="1" s="1"/>
  <c r="D1074" i="1"/>
  <c r="H1074" i="1" s="1"/>
  <c r="J1072" i="1" s="1"/>
  <c r="K1072" i="1" s="1"/>
  <c r="D1073" i="1"/>
  <c r="H1073" i="1" s="1"/>
  <c r="J1071" i="1" s="1"/>
  <c r="K1071" i="1" s="1"/>
  <c r="D1072" i="1"/>
  <c r="H1072" i="1" s="1"/>
  <c r="J1070" i="1" s="1"/>
  <c r="K1070" i="1" s="1"/>
  <c r="D1071" i="1"/>
  <c r="H1071" i="1" s="1"/>
  <c r="J1069" i="1" s="1"/>
  <c r="K1069" i="1" s="1"/>
  <c r="D1070" i="1"/>
  <c r="H1070" i="1" s="1"/>
  <c r="J1068" i="1" s="1"/>
  <c r="K1068" i="1" s="1"/>
  <c r="D1069" i="1"/>
  <c r="H1069" i="1" s="1"/>
  <c r="J1067" i="1" s="1"/>
  <c r="K1067" i="1" s="1"/>
  <c r="D1068" i="1"/>
  <c r="H1068" i="1" s="1"/>
  <c r="J1066" i="1" s="1"/>
  <c r="K1066" i="1" s="1"/>
  <c r="D1067" i="1"/>
  <c r="H1067" i="1" s="1"/>
  <c r="J1065" i="1" s="1"/>
  <c r="K1065" i="1" s="1"/>
  <c r="D1066" i="1"/>
  <c r="H1066" i="1" s="1"/>
  <c r="J1064" i="1" s="1"/>
  <c r="K1064" i="1" s="1"/>
  <c r="D1065" i="1"/>
  <c r="H1065" i="1" s="1"/>
  <c r="J1063" i="1" s="1"/>
  <c r="K1063" i="1" s="1"/>
  <c r="D1064" i="1"/>
  <c r="H1064" i="1" s="1"/>
  <c r="J1062" i="1" s="1"/>
  <c r="K1062" i="1" s="1"/>
  <c r="D1063" i="1"/>
  <c r="H1063" i="1" s="1"/>
  <c r="J1061" i="1" s="1"/>
  <c r="K1061" i="1" s="1"/>
  <c r="D1062" i="1"/>
  <c r="H1062" i="1" s="1"/>
  <c r="J1060" i="1" s="1"/>
  <c r="K1060" i="1" s="1"/>
  <c r="D1061" i="1"/>
  <c r="H1061" i="1" s="1"/>
  <c r="J1059" i="1" s="1"/>
  <c r="K1059" i="1" s="1"/>
  <c r="D1060" i="1"/>
  <c r="H1060" i="1" s="1"/>
  <c r="J1058" i="1" s="1"/>
  <c r="K1058" i="1" s="1"/>
  <c r="D1059" i="1"/>
  <c r="H1059" i="1" s="1"/>
  <c r="J1057" i="1" s="1"/>
  <c r="K1057" i="1" s="1"/>
  <c r="D1058" i="1"/>
  <c r="H1058" i="1" s="1"/>
  <c r="J1056" i="1" s="1"/>
  <c r="K1056" i="1" s="1"/>
  <c r="D1057" i="1"/>
  <c r="H1057" i="1" s="1"/>
  <c r="J1055" i="1" s="1"/>
  <c r="K1055" i="1" s="1"/>
  <c r="D1056" i="1"/>
  <c r="H1056" i="1" s="1"/>
  <c r="J1054" i="1" s="1"/>
  <c r="K1054" i="1" s="1"/>
  <c r="D1055" i="1"/>
  <c r="H1055" i="1" s="1"/>
  <c r="J1053" i="1" s="1"/>
  <c r="K1053" i="1" s="1"/>
  <c r="D1054" i="1"/>
  <c r="H1054" i="1" s="1"/>
  <c r="J1052" i="1" s="1"/>
  <c r="K1052" i="1" s="1"/>
  <c r="D1052" i="1"/>
  <c r="H1052" i="1" s="1"/>
  <c r="J1050" i="1" s="1"/>
  <c r="K1050" i="1" s="1"/>
  <c r="D1050" i="1"/>
  <c r="H1050" i="1" s="1"/>
  <c r="J1048" i="1" s="1"/>
  <c r="K1048" i="1" s="1"/>
  <c r="D1049" i="1"/>
  <c r="H1049" i="1" s="1"/>
  <c r="J1047" i="1" s="1"/>
  <c r="K1047" i="1" s="1"/>
  <c r="D1048" i="1"/>
  <c r="H1048" i="1" s="1"/>
  <c r="J1046" i="1" s="1"/>
  <c r="K1046" i="1" s="1"/>
  <c r="D1047" i="1"/>
  <c r="H1047" i="1" s="1"/>
  <c r="J1045" i="1" s="1"/>
  <c r="K1045" i="1" s="1"/>
  <c r="D1046" i="1"/>
  <c r="H1046" i="1" s="1"/>
  <c r="J1044" i="1" s="1"/>
  <c r="K1044" i="1" s="1"/>
  <c r="D1044" i="1"/>
  <c r="H1044" i="1" s="1"/>
  <c r="J1042" i="1" s="1"/>
  <c r="K1042" i="1" s="1"/>
  <c r="D1043" i="1"/>
  <c r="H1043" i="1" s="1"/>
  <c r="J1041" i="1" s="1"/>
  <c r="K1041" i="1" s="1"/>
  <c r="D1042" i="1"/>
  <c r="H1042" i="1" s="1"/>
  <c r="J1040" i="1" s="1"/>
  <c r="K1040" i="1" s="1"/>
  <c r="D1041" i="1"/>
  <c r="H1041" i="1" s="1"/>
  <c r="J1039" i="1" s="1"/>
  <c r="K1039" i="1" s="1"/>
  <c r="D1040" i="1"/>
  <c r="H1040" i="1" s="1"/>
  <c r="J1038" i="1" s="1"/>
  <c r="K1038" i="1" s="1"/>
  <c r="D1039" i="1"/>
  <c r="H1039" i="1" s="1"/>
  <c r="J1037" i="1" s="1"/>
  <c r="K1037" i="1" s="1"/>
  <c r="D1038" i="1"/>
  <c r="H1038" i="1" s="1"/>
  <c r="J1036" i="1" s="1"/>
  <c r="K1036" i="1" s="1"/>
  <c r="D1037" i="1"/>
  <c r="H1037" i="1" s="1"/>
  <c r="J1035" i="1" s="1"/>
  <c r="K1035" i="1" s="1"/>
  <c r="D1036" i="1"/>
  <c r="H1036" i="1" s="1"/>
  <c r="J1034" i="1" s="1"/>
  <c r="K1034" i="1" s="1"/>
  <c r="D1035" i="1"/>
  <c r="H1035" i="1" s="1"/>
  <c r="J1033" i="1" s="1"/>
  <c r="K1033" i="1" s="1"/>
  <c r="D1034" i="1"/>
  <c r="H1034" i="1" s="1"/>
  <c r="J1032" i="1" s="1"/>
  <c r="K1032" i="1" s="1"/>
  <c r="D1033" i="1"/>
  <c r="H1033" i="1" s="1"/>
  <c r="J1031" i="1" s="1"/>
  <c r="K1031" i="1" s="1"/>
  <c r="D1032" i="1"/>
  <c r="H1032" i="1" s="1"/>
  <c r="J1030" i="1" s="1"/>
  <c r="K1030" i="1" s="1"/>
  <c r="D1031" i="1"/>
  <c r="H1031" i="1" s="1"/>
  <c r="J1029" i="1" s="1"/>
  <c r="K1029" i="1" s="1"/>
  <c r="D1030" i="1"/>
  <c r="H1030" i="1" s="1"/>
  <c r="J1028" i="1" s="1"/>
  <c r="K1028" i="1" s="1"/>
  <c r="D1029" i="1"/>
  <c r="H1029" i="1" s="1"/>
  <c r="J1027" i="1" s="1"/>
  <c r="K1027" i="1" s="1"/>
  <c r="D1028" i="1"/>
  <c r="H1028" i="1" s="1"/>
  <c r="J1026" i="1" s="1"/>
  <c r="K1026" i="1" s="1"/>
  <c r="D1027" i="1"/>
  <c r="H1027" i="1" s="1"/>
  <c r="J1025" i="1" s="1"/>
  <c r="K1025" i="1" s="1"/>
  <c r="D1026" i="1"/>
  <c r="H1026" i="1" s="1"/>
  <c r="J1024" i="1" s="1"/>
  <c r="K1024" i="1" s="1"/>
  <c r="D1025" i="1"/>
  <c r="H1025" i="1" s="1"/>
  <c r="J1023" i="1" s="1"/>
  <c r="K1023" i="1" s="1"/>
  <c r="D1024" i="1"/>
  <c r="H1024" i="1" s="1"/>
  <c r="J1022" i="1" s="1"/>
  <c r="K1022" i="1" s="1"/>
  <c r="D1023" i="1"/>
  <c r="H1023" i="1" s="1"/>
  <c r="J1021" i="1" s="1"/>
  <c r="K1021" i="1" s="1"/>
  <c r="D1022" i="1"/>
  <c r="H1022" i="1" s="1"/>
  <c r="J1020" i="1" s="1"/>
  <c r="K1020" i="1" s="1"/>
  <c r="D1021" i="1"/>
  <c r="H1021" i="1" s="1"/>
  <c r="J1019" i="1" s="1"/>
  <c r="K1019" i="1" s="1"/>
  <c r="D1020" i="1"/>
  <c r="H1020" i="1" s="1"/>
  <c r="J1018" i="1" s="1"/>
  <c r="K1018" i="1" s="1"/>
  <c r="D1019" i="1"/>
  <c r="H1019" i="1" s="1"/>
  <c r="J1017" i="1" s="1"/>
  <c r="K1017" i="1" s="1"/>
  <c r="D1018" i="1"/>
  <c r="H1018" i="1" s="1"/>
  <c r="J1016" i="1" s="1"/>
  <c r="K1016" i="1" s="1"/>
  <c r="D1017" i="1"/>
  <c r="H1017" i="1" s="1"/>
  <c r="J1015" i="1" s="1"/>
  <c r="K1015" i="1" s="1"/>
  <c r="D1016" i="1"/>
  <c r="H1016" i="1" s="1"/>
  <c r="J1014" i="1" s="1"/>
  <c r="K1014" i="1" s="1"/>
  <c r="D1015" i="1"/>
  <c r="H1015" i="1" s="1"/>
  <c r="J1013" i="1" s="1"/>
  <c r="K1013" i="1" s="1"/>
  <c r="D1014" i="1"/>
  <c r="H1014" i="1" s="1"/>
  <c r="J1012" i="1" s="1"/>
  <c r="K1012" i="1" s="1"/>
  <c r="D1013" i="1"/>
  <c r="H1013" i="1" s="1"/>
  <c r="J1011" i="1" s="1"/>
  <c r="K1011" i="1" s="1"/>
  <c r="D1012" i="1"/>
  <c r="H1012" i="1" s="1"/>
  <c r="J1010" i="1" s="1"/>
  <c r="K1010" i="1" s="1"/>
  <c r="D1011" i="1"/>
  <c r="H1011" i="1" s="1"/>
  <c r="J1009" i="1" s="1"/>
  <c r="K1009" i="1" s="1"/>
  <c r="D1010" i="1"/>
  <c r="H1010" i="1" s="1"/>
  <c r="J1008" i="1" s="1"/>
  <c r="K1008" i="1" s="1"/>
  <c r="D1009" i="1"/>
  <c r="H1009" i="1" s="1"/>
  <c r="J1007" i="1" s="1"/>
  <c r="K1007" i="1" s="1"/>
  <c r="D1008" i="1"/>
  <c r="H1008" i="1" s="1"/>
  <c r="J1006" i="1" s="1"/>
  <c r="K1006" i="1" s="1"/>
  <c r="D1007" i="1"/>
  <c r="H1007" i="1" s="1"/>
  <c r="J1005" i="1" s="1"/>
  <c r="K1005" i="1" s="1"/>
  <c r="D1006" i="1"/>
  <c r="H1006" i="1" s="1"/>
  <c r="J1004" i="1" s="1"/>
  <c r="K1004" i="1" s="1"/>
  <c r="D1003" i="1"/>
  <c r="H1003" i="1" s="1"/>
  <c r="J1001" i="1" s="1"/>
  <c r="K1001" i="1" s="1"/>
  <c r="D1002" i="1"/>
  <c r="H1002" i="1" s="1"/>
  <c r="J1000" i="1" s="1"/>
  <c r="K1000" i="1" s="1"/>
  <c r="D1000" i="1"/>
  <c r="H1000" i="1" s="1"/>
  <c r="J998" i="1" s="1"/>
  <c r="K998" i="1" s="1"/>
  <c r="D999" i="1"/>
  <c r="H999" i="1" s="1"/>
  <c r="J997" i="1" s="1"/>
  <c r="K997" i="1" s="1"/>
  <c r="D998" i="1"/>
  <c r="H998" i="1" s="1"/>
  <c r="J996" i="1" s="1"/>
  <c r="K996" i="1" s="1"/>
  <c r="D997" i="1"/>
  <c r="H997" i="1" s="1"/>
  <c r="J995" i="1" s="1"/>
  <c r="K995" i="1" s="1"/>
  <c r="D996" i="1"/>
  <c r="H996" i="1" s="1"/>
  <c r="J994" i="1" s="1"/>
  <c r="K994" i="1" s="1"/>
  <c r="D995" i="1"/>
  <c r="H995" i="1" s="1"/>
  <c r="J993" i="1" s="1"/>
  <c r="K993" i="1" s="1"/>
  <c r="D994" i="1"/>
  <c r="H994" i="1" s="1"/>
  <c r="J992" i="1" s="1"/>
  <c r="K992" i="1" s="1"/>
  <c r="D993" i="1"/>
  <c r="H993" i="1" s="1"/>
  <c r="J991" i="1" s="1"/>
  <c r="K991" i="1" s="1"/>
  <c r="D992" i="1"/>
  <c r="H992" i="1" s="1"/>
  <c r="J990" i="1" s="1"/>
  <c r="K990" i="1" s="1"/>
  <c r="D991" i="1"/>
  <c r="H991" i="1" s="1"/>
  <c r="J989" i="1" s="1"/>
  <c r="K989" i="1" s="1"/>
  <c r="D990" i="1"/>
  <c r="H990" i="1" s="1"/>
  <c r="J988" i="1" s="1"/>
  <c r="K988" i="1" s="1"/>
  <c r="D989" i="1"/>
  <c r="H989" i="1" s="1"/>
  <c r="J987" i="1" s="1"/>
  <c r="K987" i="1" s="1"/>
  <c r="D987" i="1"/>
  <c r="H987" i="1" s="1"/>
  <c r="J985" i="1" s="1"/>
  <c r="K985" i="1" s="1"/>
  <c r="D986" i="1"/>
  <c r="H986" i="1" s="1"/>
  <c r="J984" i="1" s="1"/>
  <c r="K984" i="1" s="1"/>
  <c r="D985" i="1"/>
  <c r="H985" i="1" s="1"/>
  <c r="J983" i="1" s="1"/>
  <c r="K983" i="1" s="1"/>
  <c r="D984" i="1"/>
  <c r="H984" i="1" s="1"/>
  <c r="J982" i="1" s="1"/>
  <c r="K982" i="1" s="1"/>
  <c r="D983" i="1"/>
  <c r="H983" i="1" s="1"/>
  <c r="J981" i="1" s="1"/>
  <c r="K981" i="1" s="1"/>
  <c r="D982" i="1"/>
  <c r="H982" i="1" s="1"/>
  <c r="J980" i="1" s="1"/>
  <c r="K980" i="1" s="1"/>
  <c r="D981" i="1"/>
  <c r="H981" i="1" s="1"/>
  <c r="J979" i="1" s="1"/>
  <c r="K979" i="1" s="1"/>
  <c r="D980" i="1"/>
  <c r="H980" i="1" s="1"/>
  <c r="J978" i="1" s="1"/>
  <c r="K978" i="1" s="1"/>
  <c r="D979" i="1"/>
  <c r="H979" i="1" s="1"/>
  <c r="J977" i="1" s="1"/>
  <c r="K977" i="1" s="1"/>
  <c r="D977" i="1"/>
  <c r="H977" i="1" s="1"/>
  <c r="J975" i="1" s="1"/>
  <c r="K975" i="1" s="1"/>
  <c r="D976" i="1"/>
  <c r="H976" i="1" s="1"/>
  <c r="J974" i="1" s="1"/>
  <c r="K974" i="1" s="1"/>
  <c r="D975" i="1"/>
  <c r="H975" i="1" s="1"/>
  <c r="J973" i="1" s="1"/>
  <c r="K973" i="1" s="1"/>
  <c r="D974" i="1"/>
  <c r="H974" i="1" s="1"/>
  <c r="J972" i="1" s="1"/>
  <c r="K972" i="1" s="1"/>
  <c r="D973" i="1"/>
  <c r="H973" i="1" s="1"/>
  <c r="J971" i="1" s="1"/>
  <c r="K971" i="1" s="1"/>
  <c r="D972" i="1"/>
  <c r="H972" i="1" s="1"/>
  <c r="J970" i="1" s="1"/>
  <c r="K970" i="1" s="1"/>
  <c r="D971" i="1"/>
  <c r="H971" i="1" s="1"/>
  <c r="J969" i="1" s="1"/>
  <c r="K969" i="1" s="1"/>
  <c r="D970" i="1"/>
  <c r="H970" i="1" s="1"/>
  <c r="J968" i="1" s="1"/>
  <c r="K968" i="1" s="1"/>
  <c r="D969" i="1"/>
  <c r="H969" i="1" s="1"/>
  <c r="J967" i="1" s="1"/>
  <c r="K967" i="1" s="1"/>
  <c r="D968" i="1"/>
  <c r="H968" i="1" s="1"/>
  <c r="J966" i="1" s="1"/>
  <c r="K966" i="1" s="1"/>
  <c r="D967" i="1"/>
  <c r="H967" i="1" s="1"/>
  <c r="J965" i="1" s="1"/>
  <c r="K965" i="1" s="1"/>
  <c r="D966" i="1"/>
  <c r="H966" i="1" s="1"/>
  <c r="J964" i="1" s="1"/>
  <c r="K964" i="1" s="1"/>
  <c r="D965" i="1"/>
  <c r="H965" i="1" s="1"/>
  <c r="J963" i="1" s="1"/>
  <c r="K963" i="1" s="1"/>
  <c r="D964" i="1"/>
  <c r="H964" i="1" s="1"/>
  <c r="J962" i="1" s="1"/>
  <c r="K962" i="1" s="1"/>
  <c r="D963" i="1"/>
  <c r="H963" i="1" s="1"/>
  <c r="J961" i="1" s="1"/>
  <c r="K961" i="1" s="1"/>
  <c r="D962" i="1"/>
  <c r="H962" i="1" s="1"/>
  <c r="J960" i="1" s="1"/>
  <c r="K960" i="1" s="1"/>
  <c r="D961" i="1"/>
  <c r="H961" i="1" s="1"/>
  <c r="J959" i="1" s="1"/>
  <c r="K959" i="1" s="1"/>
  <c r="D960" i="1"/>
  <c r="H960" i="1" s="1"/>
  <c r="J958" i="1" s="1"/>
  <c r="K958" i="1" s="1"/>
  <c r="D959" i="1"/>
  <c r="H959" i="1" s="1"/>
  <c r="J957" i="1" s="1"/>
  <c r="K957" i="1" s="1"/>
  <c r="D958" i="1"/>
  <c r="H958" i="1" s="1"/>
  <c r="J956" i="1" s="1"/>
  <c r="K956" i="1" s="1"/>
  <c r="D957" i="1"/>
  <c r="H957" i="1" s="1"/>
  <c r="J955" i="1" s="1"/>
  <c r="K955" i="1" s="1"/>
  <c r="D956" i="1"/>
  <c r="H956" i="1" s="1"/>
  <c r="J954" i="1" s="1"/>
  <c r="K954" i="1" s="1"/>
  <c r="D955" i="1"/>
  <c r="H955" i="1" s="1"/>
  <c r="J953" i="1" s="1"/>
  <c r="K953" i="1" s="1"/>
  <c r="D953" i="1"/>
  <c r="H953" i="1" s="1"/>
  <c r="J951" i="1" s="1"/>
  <c r="K951" i="1" s="1"/>
  <c r="D952" i="1"/>
  <c r="H952" i="1" s="1"/>
  <c r="J950" i="1" s="1"/>
  <c r="K950" i="1" s="1"/>
  <c r="D951" i="1"/>
  <c r="H951" i="1" s="1"/>
  <c r="J949" i="1" s="1"/>
  <c r="K949" i="1" s="1"/>
  <c r="D950" i="1"/>
  <c r="H950" i="1" s="1"/>
  <c r="J948" i="1" s="1"/>
  <c r="K948" i="1" s="1"/>
  <c r="D949" i="1"/>
  <c r="H949" i="1" s="1"/>
  <c r="J947" i="1" s="1"/>
  <c r="K947" i="1" s="1"/>
  <c r="D948" i="1"/>
  <c r="H948" i="1" s="1"/>
  <c r="J946" i="1" s="1"/>
  <c r="K946" i="1" s="1"/>
  <c r="D947" i="1"/>
  <c r="H947" i="1" s="1"/>
  <c r="J945" i="1" s="1"/>
  <c r="K945" i="1" s="1"/>
  <c r="D945" i="1"/>
  <c r="H945" i="1" s="1"/>
  <c r="J943" i="1" s="1"/>
  <c r="K943" i="1" s="1"/>
  <c r="D944" i="1"/>
  <c r="H944" i="1" s="1"/>
  <c r="J942" i="1" s="1"/>
  <c r="K942" i="1" s="1"/>
  <c r="D943" i="1"/>
  <c r="H943" i="1" s="1"/>
  <c r="J941" i="1" s="1"/>
  <c r="K941" i="1" s="1"/>
  <c r="D942" i="1"/>
  <c r="H942" i="1" s="1"/>
  <c r="J940" i="1" s="1"/>
  <c r="K940" i="1" s="1"/>
  <c r="D940" i="1"/>
  <c r="H940" i="1" s="1"/>
  <c r="J938" i="1" s="1"/>
  <c r="K938" i="1" s="1"/>
  <c r="D939" i="1"/>
  <c r="H939" i="1" s="1"/>
  <c r="J937" i="1" s="1"/>
  <c r="K937" i="1" s="1"/>
  <c r="D938" i="1"/>
  <c r="H938" i="1" s="1"/>
  <c r="J936" i="1" s="1"/>
  <c r="K936" i="1" s="1"/>
  <c r="D937" i="1"/>
  <c r="H937" i="1" s="1"/>
  <c r="J935" i="1" s="1"/>
  <c r="K935" i="1" s="1"/>
  <c r="D936" i="1"/>
  <c r="H936" i="1" s="1"/>
  <c r="J934" i="1" s="1"/>
  <c r="K934" i="1" s="1"/>
  <c r="D935" i="1"/>
  <c r="H935" i="1" s="1"/>
  <c r="J933" i="1" s="1"/>
  <c r="K933" i="1" s="1"/>
  <c r="D934" i="1"/>
  <c r="H934" i="1" s="1"/>
  <c r="J932" i="1" s="1"/>
  <c r="K932" i="1" s="1"/>
  <c r="D932" i="1"/>
  <c r="H932" i="1" s="1"/>
  <c r="J930" i="1" s="1"/>
  <c r="K930" i="1" s="1"/>
  <c r="D931" i="1"/>
  <c r="H931" i="1" s="1"/>
  <c r="J929" i="1" s="1"/>
  <c r="K929" i="1" s="1"/>
  <c r="D930" i="1"/>
  <c r="H930" i="1" s="1"/>
  <c r="J928" i="1" s="1"/>
  <c r="K928" i="1" s="1"/>
  <c r="D929" i="1"/>
  <c r="H929" i="1" s="1"/>
  <c r="J927" i="1" s="1"/>
  <c r="K927" i="1" s="1"/>
  <c r="D928" i="1"/>
  <c r="H928" i="1" s="1"/>
  <c r="J926" i="1" s="1"/>
  <c r="K926" i="1" s="1"/>
  <c r="D927" i="1"/>
  <c r="H927" i="1" s="1"/>
  <c r="J925" i="1" s="1"/>
  <c r="K925" i="1" s="1"/>
  <c r="D925" i="1"/>
  <c r="H925" i="1" s="1"/>
  <c r="J923" i="1" s="1"/>
  <c r="K923" i="1" s="1"/>
  <c r="D924" i="1"/>
  <c r="H924" i="1" s="1"/>
  <c r="J922" i="1" s="1"/>
  <c r="K922" i="1" s="1"/>
  <c r="D923" i="1"/>
  <c r="H923" i="1" s="1"/>
  <c r="J921" i="1" s="1"/>
  <c r="K921" i="1" s="1"/>
  <c r="D922" i="1"/>
  <c r="H922" i="1" s="1"/>
  <c r="J920" i="1" s="1"/>
  <c r="K920" i="1" s="1"/>
  <c r="D921" i="1"/>
  <c r="H921" i="1" s="1"/>
  <c r="J919" i="1" s="1"/>
  <c r="K919" i="1" s="1"/>
  <c r="D920" i="1"/>
  <c r="H920" i="1" s="1"/>
  <c r="J918" i="1" s="1"/>
  <c r="K918" i="1" s="1"/>
  <c r="D919" i="1"/>
  <c r="H919" i="1" s="1"/>
  <c r="J917" i="1" s="1"/>
  <c r="K917" i="1" s="1"/>
  <c r="D918" i="1"/>
  <c r="H918" i="1" s="1"/>
  <c r="J916" i="1" s="1"/>
  <c r="K916" i="1" s="1"/>
  <c r="D917" i="1"/>
  <c r="H917" i="1" s="1"/>
  <c r="J915" i="1" s="1"/>
  <c r="K915" i="1" s="1"/>
  <c r="D916" i="1"/>
  <c r="H916" i="1" s="1"/>
  <c r="J914" i="1" s="1"/>
  <c r="K914" i="1" s="1"/>
  <c r="D915" i="1"/>
  <c r="H915" i="1" s="1"/>
  <c r="J913" i="1" s="1"/>
  <c r="K913" i="1" s="1"/>
  <c r="D914" i="1"/>
  <c r="H914" i="1" s="1"/>
  <c r="J912" i="1" s="1"/>
  <c r="K912" i="1" s="1"/>
  <c r="D913" i="1"/>
  <c r="H913" i="1" s="1"/>
  <c r="J911" i="1" s="1"/>
  <c r="K911" i="1" s="1"/>
  <c r="D912" i="1"/>
  <c r="H912" i="1" s="1"/>
  <c r="J910" i="1" s="1"/>
  <c r="K910" i="1" s="1"/>
  <c r="D911" i="1"/>
  <c r="H911" i="1" s="1"/>
  <c r="J909" i="1" s="1"/>
  <c r="K909" i="1" s="1"/>
  <c r="D910" i="1"/>
  <c r="H910" i="1" s="1"/>
  <c r="J908" i="1" s="1"/>
  <c r="K908" i="1" s="1"/>
  <c r="D909" i="1"/>
  <c r="H909" i="1" s="1"/>
  <c r="J907" i="1" s="1"/>
  <c r="K907" i="1" s="1"/>
  <c r="D908" i="1"/>
  <c r="H908" i="1" s="1"/>
  <c r="J906" i="1" s="1"/>
  <c r="K906" i="1" s="1"/>
  <c r="D907" i="1"/>
  <c r="H907" i="1" s="1"/>
  <c r="J905" i="1" s="1"/>
  <c r="K905" i="1" s="1"/>
  <c r="D906" i="1"/>
  <c r="H906" i="1" s="1"/>
  <c r="J904" i="1" s="1"/>
  <c r="K904" i="1" s="1"/>
  <c r="D905" i="1"/>
  <c r="H905" i="1" s="1"/>
  <c r="J903" i="1" s="1"/>
  <c r="K903" i="1" s="1"/>
  <c r="D904" i="1"/>
  <c r="H904" i="1" s="1"/>
  <c r="J902" i="1" s="1"/>
  <c r="K902" i="1" s="1"/>
  <c r="D903" i="1"/>
  <c r="H903" i="1" s="1"/>
  <c r="J901" i="1" s="1"/>
  <c r="K901" i="1" s="1"/>
  <c r="D902" i="1"/>
  <c r="H902" i="1" s="1"/>
  <c r="J900" i="1" s="1"/>
  <c r="K900" i="1" s="1"/>
  <c r="D901" i="1"/>
  <c r="H901" i="1" s="1"/>
  <c r="J899" i="1" s="1"/>
  <c r="K899" i="1" s="1"/>
  <c r="D900" i="1"/>
  <c r="H900" i="1" s="1"/>
  <c r="J898" i="1" s="1"/>
  <c r="K898" i="1" s="1"/>
  <c r="D899" i="1"/>
  <c r="H899" i="1" s="1"/>
  <c r="J897" i="1" s="1"/>
  <c r="K897" i="1" s="1"/>
  <c r="D898" i="1"/>
  <c r="H898" i="1" s="1"/>
  <c r="J896" i="1" s="1"/>
  <c r="K896" i="1" s="1"/>
  <c r="D897" i="1"/>
  <c r="H897" i="1" s="1"/>
  <c r="J895" i="1" s="1"/>
  <c r="K895" i="1" s="1"/>
  <c r="D896" i="1"/>
  <c r="H896" i="1" s="1"/>
  <c r="J894" i="1" s="1"/>
  <c r="K894" i="1" s="1"/>
  <c r="D894" i="1"/>
  <c r="H894" i="1" s="1"/>
  <c r="J892" i="1" s="1"/>
  <c r="K892" i="1" s="1"/>
  <c r="D893" i="1"/>
  <c r="H893" i="1" s="1"/>
  <c r="J891" i="1" s="1"/>
  <c r="K891" i="1" s="1"/>
  <c r="D891" i="1"/>
  <c r="H891" i="1" s="1"/>
  <c r="J889" i="1" s="1"/>
  <c r="K889" i="1" s="1"/>
  <c r="D889" i="1"/>
  <c r="H889" i="1" s="1"/>
  <c r="J887" i="1" s="1"/>
  <c r="K887" i="1" s="1"/>
  <c r="D888" i="1"/>
  <c r="H888" i="1" s="1"/>
  <c r="J886" i="1" s="1"/>
  <c r="K886" i="1" s="1"/>
  <c r="D887" i="1"/>
  <c r="H887" i="1" s="1"/>
  <c r="J885" i="1" s="1"/>
  <c r="K885" i="1" s="1"/>
  <c r="D886" i="1"/>
  <c r="H886" i="1" s="1"/>
  <c r="J884" i="1" s="1"/>
  <c r="K884" i="1" s="1"/>
  <c r="D885" i="1"/>
  <c r="H885" i="1" s="1"/>
  <c r="J883" i="1" s="1"/>
  <c r="K883" i="1" s="1"/>
  <c r="D884" i="1"/>
  <c r="H884" i="1" s="1"/>
  <c r="J882" i="1" s="1"/>
  <c r="K882" i="1" s="1"/>
  <c r="D883" i="1"/>
  <c r="H883" i="1" s="1"/>
  <c r="J881" i="1" s="1"/>
  <c r="K881" i="1" s="1"/>
  <c r="D882" i="1"/>
  <c r="H882" i="1" s="1"/>
  <c r="J880" i="1" s="1"/>
  <c r="K880" i="1" s="1"/>
  <c r="D881" i="1"/>
  <c r="H881" i="1" s="1"/>
  <c r="J879" i="1" s="1"/>
  <c r="K879" i="1" s="1"/>
  <c r="D880" i="1"/>
  <c r="H880" i="1" s="1"/>
  <c r="J878" i="1" s="1"/>
  <c r="K878" i="1" s="1"/>
  <c r="D879" i="1"/>
  <c r="H879" i="1" s="1"/>
  <c r="J877" i="1" s="1"/>
  <c r="K877" i="1" s="1"/>
  <c r="D878" i="1"/>
  <c r="H878" i="1" s="1"/>
  <c r="J876" i="1" s="1"/>
  <c r="K876" i="1" s="1"/>
  <c r="D877" i="1"/>
  <c r="H877" i="1" s="1"/>
  <c r="J875" i="1" s="1"/>
  <c r="K875" i="1" s="1"/>
  <c r="D876" i="1"/>
  <c r="H876" i="1" s="1"/>
  <c r="J874" i="1" s="1"/>
  <c r="K874" i="1" s="1"/>
  <c r="D875" i="1"/>
  <c r="H875" i="1" s="1"/>
  <c r="J873" i="1" s="1"/>
  <c r="K873" i="1" s="1"/>
  <c r="D874" i="1"/>
  <c r="H874" i="1" s="1"/>
  <c r="J872" i="1" s="1"/>
  <c r="K872" i="1" s="1"/>
  <c r="D873" i="1"/>
  <c r="H873" i="1" s="1"/>
  <c r="J871" i="1" s="1"/>
  <c r="K871" i="1" s="1"/>
  <c r="D872" i="1"/>
  <c r="H872" i="1" s="1"/>
  <c r="J870" i="1" s="1"/>
  <c r="K870" i="1" s="1"/>
  <c r="D871" i="1"/>
  <c r="H871" i="1" s="1"/>
  <c r="J869" i="1" s="1"/>
  <c r="K869" i="1" s="1"/>
  <c r="D870" i="1"/>
  <c r="H870" i="1" s="1"/>
  <c r="J868" i="1" s="1"/>
  <c r="K868" i="1" s="1"/>
  <c r="D869" i="1"/>
  <c r="H869" i="1" s="1"/>
  <c r="J867" i="1" s="1"/>
  <c r="K867" i="1" s="1"/>
  <c r="D868" i="1"/>
  <c r="H868" i="1" s="1"/>
  <c r="J866" i="1" s="1"/>
  <c r="K866" i="1" s="1"/>
  <c r="D867" i="1"/>
  <c r="H867" i="1" s="1"/>
  <c r="J865" i="1" s="1"/>
  <c r="K865" i="1" s="1"/>
  <c r="D866" i="1"/>
  <c r="H866" i="1" s="1"/>
  <c r="J864" i="1" s="1"/>
  <c r="K864" i="1" s="1"/>
  <c r="D865" i="1"/>
  <c r="H865" i="1" s="1"/>
  <c r="J863" i="1" s="1"/>
  <c r="K863" i="1" s="1"/>
  <c r="D864" i="1"/>
  <c r="H864" i="1" s="1"/>
  <c r="J862" i="1" s="1"/>
  <c r="K862" i="1" s="1"/>
  <c r="D863" i="1"/>
  <c r="H863" i="1" s="1"/>
  <c r="J861" i="1" s="1"/>
  <c r="K861" i="1" s="1"/>
  <c r="D862" i="1"/>
  <c r="H862" i="1" s="1"/>
  <c r="J860" i="1" s="1"/>
  <c r="K860" i="1" s="1"/>
  <c r="D861" i="1"/>
  <c r="H861" i="1" s="1"/>
  <c r="J859" i="1" s="1"/>
  <c r="K859" i="1" s="1"/>
  <c r="D860" i="1"/>
  <c r="H860" i="1" s="1"/>
  <c r="J858" i="1" s="1"/>
  <c r="K858" i="1" s="1"/>
  <c r="D859" i="1"/>
  <c r="H859" i="1" s="1"/>
  <c r="J857" i="1" s="1"/>
  <c r="K857" i="1" s="1"/>
  <c r="D858" i="1"/>
  <c r="H858" i="1" s="1"/>
  <c r="J856" i="1" s="1"/>
  <c r="K856" i="1" s="1"/>
  <c r="D857" i="1"/>
  <c r="H857" i="1" s="1"/>
  <c r="J855" i="1" s="1"/>
  <c r="K855" i="1" s="1"/>
  <c r="D856" i="1"/>
  <c r="H856" i="1" s="1"/>
  <c r="J854" i="1" s="1"/>
  <c r="K854" i="1" s="1"/>
  <c r="D855" i="1"/>
  <c r="H855" i="1" s="1"/>
  <c r="J853" i="1" s="1"/>
  <c r="K853" i="1" s="1"/>
  <c r="D854" i="1"/>
  <c r="H854" i="1" s="1"/>
  <c r="J852" i="1" s="1"/>
  <c r="K852" i="1" s="1"/>
  <c r="D853" i="1"/>
  <c r="H853" i="1" s="1"/>
  <c r="J851" i="1" s="1"/>
  <c r="K851" i="1" s="1"/>
  <c r="D852" i="1"/>
  <c r="H852" i="1" s="1"/>
  <c r="J850" i="1" s="1"/>
  <c r="K850" i="1" s="1"/>
  <c r="D851" i="1"/>
  <c r="H851" i="1" s="1"/>
  <c r="J849" i="1" s="1"/>
  <c r="K849" i="1" s="1"/>
  <c r="D850" i="1"/>
  <c r="H850" i="1" s="1"/>
  <c r="J848" i="1" s="1"/>
  <c r="K848" i="1" s="1"/>
  <c r="D849" i="1"/>
  <c r="H849" i="1" s="1"/>
  <c r="J847" i="1" s="1"/>
  <c r="K847" i="1" s="1"/>
  <c r="D848" i="1"/>
  <c r="H848" i="1" s="1"/>
  <c r="J846" i="1" s="1"/>
  <c r="K846" i="1" s="1"/>
  <c r="D847" i="1"/>
  <c r="H847" i="1" s="1"/>
  <c r="J845" i="1" s="1"/>
  <c r="K845" i="1" s="1"/>
  <c r="D846" i="1"/>
  <c r="H846" i="1" s="1"/>
  <c r="J844" i="1" s="1"/>
  <c r="K844" i="1" s="1"/>
  <c r="D845" i="1"/>
  <c r="H845" i="1" s="1"/>
  <c r="J843" i="1" s="1"/>
  <c r="K843" i="1" s="1"/>
  <c r="D843" i="1"/>
  <c r="H843" i="1" s="1"/>
  <c r="J841" i="1" s="1"/>
  <c r="K841" i="1" s="1"/>
  <c r="D842" i="1"/>
  <c r="H842" i="1" s="1"/>
  <c r="J840" i="1" s="1"/>
  <c r="K840" i="1" s="1"/>
  <c r="D839" i="1"/>
  <c r="H839" i="1" s="1"/>
  <c r="J837" i="1" s="1"/>
  <c r="K837" i="1" s="1"/>
  <c r="D838" i="1"/>
  <c r="H838" i="1" s="1"/>
  <c r="J836" i="1" s="1"/>
  <c r="K836" i="1" s="1"/>
  <c r="D836" i="1"/>
  <c r="H836" i="1" s="1"/>
  <c r="J834" i="1" s="1"/>
  <c r="K834" i="1" s="1"/>
  <c r="D835" i="1"/>
  <c r="H835" i="1" s="1"/>
  <c r="J833" i="1" s="1"/>
  <c r="K833" i="1" s="1"/>
  <c r="D834" i="1"/>
  <c r="H834" i="1" s="1"/>
  <c r="J832" i="1" s="1"/>
  <c r="K832" i="1" s="1"/>
  <c r="D833" i="1"/>
  <c r="H833" i="1" s="1"/>
  <c r="J831" i="1" s="1"/>
  <c r="K831" i="1" s="1"/>
  <c r="D832" i="1"/>
  <c r="H832" i="1" s="1"/>
  <c r="J830" i="1" s="1"/>
  <c r="K830" i="1" s="1"/>
  <c r="D831" i="1"/>
  <c r="H831" i="1" s="1"/>
  <c r="J829" i="1" s="1"/>
  <c r="K829" i="1" s="1"/>
  <c r="D830" i="1"/>
  <c r="H830" i="1" s="1"/>
  <c r="J828" i="1" s="1"/>
  <c r="K828" i="1" s="1"/>
  <c r="D829" i="1"/>
  <c r="H829" i="1" s="1"/>
  <c r="J827" i="1" s="1"/>
  <c r="K827" i="1" s="1"/>
  <c r="D827" i="1"/>
  <c r="H827" i="1" s="1"/>
  <c r="J825" i="1" s="1"/>
  <c r="K825" i="1" s="1"/>
  <c r="D826" i="1"/>
  <c r="H826" i="1" s="1"/>
  <c r="J824" i="1" s="1"/>
  <c r="K824" i="1" s="1"/>
  <c r="D825" i="1"/>
  <c r="H825" i="1" s="1"/>
  <c r="J823" i="1" s="1"/>
  <c r="K823" i="1" s="1"/>
  <c r="D824" i="1"/>
  <c r="H824" i="1" s="1"/>
  <c r="J822" i="1" s="1"/>
  <c r="K822" i="1" s="1"/>
  <c r="D823" i="1"/>
  <c r="H823" i="1" s="1"/>
  <c r="J821" i="1" s="1"/>
  <c r="K821" i="1" s="1"/>
  <c r="D822" i="1"/>
  <c r="H822" i="1" s="1"/>
  <c r="J820" i="1" s="1"/>
  <c r="K820" i="1" s="1"/>
  <c r="D821" i="1"/>
  <c r="H821" i="1" s="1"/>
  <c r="J819" i="1" s="1"/>
  <c r="K819" i="1" s="1"/>
  <c r="D820" i="1"/>
  <c r="H820" i="1" s="1"/>
  <c r="J818" i="1" s="1"/>
  <c r="K818" i="1" s="1"/>
  <c r="D819" i="1"/>
  <c r="H819" i="1" s="1"/>
  <c r="J817" i="1" s="1"/>
  <c r="K817" i="1" s="1"/>
  <c r="D818" i="1"/>
  <c r="H818" i="1" s="1"/>
  <c r="J816" i="1" s="1"/>
  <c r="K816" i="1" s="1"/>
  <c r="D817" i="1"/>
  <c r="H817" i="1" s="1"/>
  <c r="J815" i="1" s="1"/>
  <c r="K815" i="1" s="1"/>
  <c r="D816" i="1"/>
  <c r="H816" i="1" s="1"/>
  <c r="J814" i="1" s="1"/>
  <c r="K814" i="1" s="1"/>
  <c r="D815" i="1"/>
  <c r="H815" i="1" s="1"/>
  <c r="J813" i="1" s="1"/>
  <c r="K813" i="1" s="1"/>
  <c r="D814" i="1"/>
  <c r="H814" i="1" s="1"/>
  <c r="J812" i="1" s="1"/>
  <c r="K812" i="1" s="1"/>
  <c r="D813" i="1"/>
  <c r="H813" i="1" s="1"/>
  <c r="J811" i="1" s="1"/>
  <c r="K811" i="1" s="1"/>
  <c r="D812" i="1"/>
  <c r="H812" i="1" s="1"/>
  <c r="J810" i="1" s="1"/>
  <c r="K810" i="1" s="1"/>
  <c r="D811" i="1"/>
  <c r="H811" i="1" s="1"/>
  <c r="J809" i="1" s="1"/>
  <c r="K809" i="1" s="1"/>
  <c r="D810" i="1"/>
  <c r="H810" i="1" s="1"/>
  <c r="J808" i="1" s="1"/>
  <c r="K808" i="1" s="1"/>
  <c r="D809" i="1"/>
  <c r="H809" i="1" s="1"/>
  <c r="J807" i="1" s="1"/>
  <c r="K807" i="1" s="1"/>
  <c r="D808" i="1"/>
  <c r="H808" i="1" s="1"/>
  <c r="J806" i="1" s="1"/>
  <c r="K806" i="1" s="1"/>
  <c r="D807" i="1"/>
  <c r="H807" i="1" s="1"/>
  <c r="J805" i="1" s="1"/>
  <c r="K805" i="1" s="1"/>
  <c r="D805" i="1"/>
  <c r="H805" i="1" s="1"/>
  <c r="J803" i="1" s="1"/>
  <c r="K803" i="1" s="1"/>
  <c r="D803" i="1"/>
  <c r="H803" i="1" s="1"/>
  <c r="J801" i="1" s="1"/>
  <c r="K801" i="1" s="1"/>
  <c r="D802" i="1"/>
  <c r="H802" i="1" s="1"/>
  <c r="J800" i="1" s="1"/>
  <c r="K800" i="1" s="1"/>
  <c r="D801" i="1"/>
  <c r="H801" i="1" s="1"/>
  <c r="J799" i="1" s="1"/>
  <c r="K799" i="1" s="1"/>
  <c r="D800" i="1"/>
  <c r="H800" i="1" s="1"/>
  <c r="J798" i="1" s="1"/>
  <c r="K798" i="1" s="1"/>
  <c r="D799" i="1"/>
  <c r="H799" i="1" s="1"/>
  <c r="J797" i="1" s="1"/>
  <c r="K797" i="1" s="1"/>
  <c r="D798" i="1"/>
  <c r="H798" i="1" s="1"/>
  <c r="J796" i="1" s="1"/>
  <c r="K796" i="1" s="1"/>
  <c r="D797" i="1"/>
  <c r="H797" i="1" s="1"/>
  <c r="J795" i="1" s="1"/>
  <c r="K795" i="1" s="1"/>
  <c r="D796" i="1"/>
  <c r="H796" i="1" s="1"/>
  <c r="J794" i="1" s="1"/>
  <c r="K794" i="1" s="1"/>
  <c r="D795" i="1"/>
  <c r="H795" i="1" s="1"/>
  <c r="J793" i="1" s="1"/>
  <c r="K793" i="1" s="1"/>
  <c r="D794" i="1"/>
  <c r="H794" i="1" s="1"/>
  <c r="J792" i="1" s="1"/>
  <c r="K792" i="1" s="1"/>
  <c r="D793" i="1"/>
  <c r="H793" i="1" s="1"/>
  <c r="J791" i="1" s="1"/>
  <c r="K791" i="1" s="1"/>
  <c r="D791" i="1"/>
  <c r="H791" i="1" s="1"/>
  <c r="J789" i="1" s="1"/>
  <c r="K789" i="1" s="1"/>
  <c r="D790" i="1"/>
  <c r="H790" i="1" s="1"/>
  <c r="J788" i="1" s="1"/>
  <c r="K788" i="1" s="1"/>
  <c r="D789" i="1"/>
  <c r="H789" i="1" s="1"/>
  <c r="J787" i="1" s="1"/>
  <c r="K787" i="1" s="1"/>
  <c r="D788" i="1"/>
  <c r="H788" i="1" s="1"/>
  <c r="J786" i="1" s="1"/>
  <c r="K786" i="1" s="1"/>
  <c r="D787" i="1"/>
  <c r="H787" i="1" s="1"/>
  <c r="J785" i="1" s="1"/>
  <c r="K785" i="1" s="1"/>
  <c r="D786" i="1"/>
  <c r="H786" i="1" s="1"/>
  <c r="J784" i="1" s="1"/>
  <c r="K784" i="1" s="1"/>
  <c r="D785" i="1"/>
  <c r="H785" i="1" s="1"/>
  <c r="J783" i="1" s="1"/>
  <c r="K783" i="1" s="1"/>
  <c r="D784" i="1"/>
  <c r="H784" i="1" s="1"/>
  <c r="J782" i="1" s="1"/>
  <c r="K782" i="1" s="1"/>
  <c r="D783" i="1"/>
  <c r="H783" i="1" s="1"/>
  <c r="J781" i="1" s="1"/>
  <c r="K781" i="1" s="1"/>
  <c r="D782" i="1"/>
  <c r="H782" i="1" s="1"/>
  <c r="J780" i="1" s="1"/>
  <c r="K780" i="1" s="1"/>
  <c r="D781" i="1"/>
  <c r="H781" i="1" s="1"/>
  <c r="J779" i="1" s="1"/>
  <c r="K779" i="1" s="1"/>
  <c r="D780" i="1"/>
  <c r="H780" i="1" s="1"/>
  <c r="J778" i="1" s="1"/>
  <c r="K778" i="1" s="1"/>
  <c r="D779" i="1"/>
  <c r="H779" i="1" s="1"/>
  <c r="J777" i="1" s="1"/>
  <c r="K777" i="1" s="1"/>
  <c r="D778" i="1"/>
  <c r="H778" i="1" s="1"/>
  <c r="J776" i="1" s="1"/>
  <c r="K776" i="1" s="1"/>
  <c r="D777" i="1"/>
  <c r="H777" i="1" s="1"/>
  <c r="J775" i="1" s="1"/>
  <c r="K775" i="1" s="1"/>
  <c r="D776" i="1"/>
  <c r="H776" i="1" s="1"/>
  <c r="J774" i="1" s="1"/>
  <c r="K774" i="1" s="1"/>
  <c r="D775" i="1"/>
  <c r="H775" i="1" s="1"/>
  <c r="J773" i="1" s="1"/>
  <c r="K773" i="1" s="1"/>
  <c r="D774" i="1"/>
  <c r="H774" i="1" s="1"/>
  <c r="J772" i="1" s="1"/>
  <c r="K772" i="1" s="1"/>
  <c r="D773" i="1"/>
  <c r="H773" i="1" s="1"/>
  <c r="J771" i="1" s="1"/>
  <c r="K771" i="1" s="1"/>
  <c r="D772" i="1"/>
  <c r="H772" i="1" s="1"/>
  <c r="J770" i="1" s="1"/>
  <c r="K770" i="1" s="1"/>
  <c r="D771" i="1"/>
  <c r="H771" i="1" s="1"/>
  <c r="J769" i="1" s="1"/>
  <c r="K769" i="1" s="1"/>
  <c r="D770" i="1"/>
  <c r="H770" i="1" s="1"/>
  <c r="J768" i="1" s="1"/>
  <c r="K768" i="1" s="1"/>
  <c r="D769" i="1"/>
  <c r="H769" i="1" s="1"/>
  <c r="J767" i="1" s="1"/>
  <c r="K767" i="1" s="1"/>
  <c r="D768" i="1"/>
  <c r="H768" i="1" s="1"/>
  <c r="J766" i="1" s="1"/>
  <c r="K766" i="1" s="1"/>
  <c r="D767" i="1"/>
  <c r="H767" i="1" s="1"/>
  <c r="J765" i="1" s="1"/>
  <c r="K765" i="1" s="1"/>
  <c r="D766" i="1"/>
  <c r="H766" i="1" s="1"/>
  <c r="J764" i="1" s="1"/>
  <c r="K764" i="1" s="1"/>
  <c r="D765" i="1"/>
  <c r="H765" i="1" s="1"/>
  <c r="J763" i="1" s="1"/>
  <c r="K763" i="1" s="1"/>
  <c r="D763" i="1"/>
  <c r="H763" i="1" s="1"/>
  <c r="J761" i="1" s="1"/>
  <c r="K761" i="1" s="1"/>
  <c r="D762" i="1"/>
  <c r="H762" i="1" s="1"/>
  <c r="J760" i="1" s="1"/>
  <c r="K760" i="1" s="1"/>
  <c r="D761" i="1"/>
  <c r="H761" i="1" s="1"/>
  <c r="J759" i="1" s="1"/>
  <c r="K759" i="1" s="1"/>
  <c r="D760" i="1"/>
  <c r="H760" i="1" s="1"/>
  <c r="J758" i="1" s="1"/>
  <c r="K758" i="1" s="1"/>
  <c r="D759" i="1"/>
  <c r="H759" i="1" s="1"/>
  <c r="J757" i="1" s="1"/>
  <c r="K757" i="1" s="1"/>
  <c r="D756" i="1"/>
  <c r="H756" i="1" s="1"/>
  <c r="J754" i="1" s="1"/>
  <c r="K754" i="1" s="1"/>
  <c r="D755" i="1"/>
  <c r="H755" i="1" s="1"/>
  <c r="J753" i="1" s="1"/>
  <c r="K753" i="1" s="1"/>
  <c r="D754" i="1"/>
  <c r="H754" i="1" s="1"/>
  <c r="J752" i="1" s="1"/>
  <c r="K752" i="1" s="1"/>
  <c r="D753" i="1"/>
  <c r="H753" i="1" s="1"/>
  <c r="J751" i="1" s="1"/>
  <c r="K751" i="1" s="1"/>
  <c r="D752" i="1"/>
  <c r="H752" i="1" s="1"/>
  <c r="J750" i="1" s="1"/>
  <c r="K750" i="1" s="1"/>
  <c r="D751" i="1"/>
  <c r="H751" i="1" s="1"/>
  <c r="J749" i="1" s="1"/>
  <c r="K749" i="1" s="1"/>
  <c r="D750" i="1"/>
  <c r="H750" i="1" s="1"/>
  <c r="J748" i="1" s="1"/>
  <c r="K748" i="1" s="1"/>
  <c r="D749" i="1"/>
  <c r="H749" i="1" s="1"/>
  <c r="J747" i="1" s="1"/>
  <c r="K747" i="1" s="1"/>
  <c r="D748" i="1"/>
  <c r="H748" i="1" s="1"/>
  <c r="J746" i="1" s="1"/>
  <c r="K746" i="1" s="1"/>
  <c r="D747" i="1"/>
  <c r="H747" i="1" s="1"/>
  <c r="J745" i="1" s="1"/>
  <c r="K745" i="1" s="1"/>
  <c r="D745" i="1"/>
  <c r="H745" i="1" s="1"/>
  <c r="J743" i="1" s="1"/>
  <c r="K743" i="1" s="1"/>
  <c r="D744" i="1"/>
  <c r="H744" i="1" s="1"/>
  <c r="J742" i="1" s="1"/>
  <c r="K742" i="1" s="1"/>
  <c r="D743" i="1"/>
  <c r="H743" i="1" s="1"/>
  <c r="J741" i="1" s="1"/>
  <c r="K741" i="1" s="1"/>
  <c r="D742" i="1"/>
  <c r="H742" i="1" s="1"/>
  <c r="J740" i="1" s="1"/>
  <c r="K740" i="1" s="1"/>
  <c r="D741" i="1"/>
  <c r="H741" i="1" s="1"/>
  <c r="J739" i="1" s="1"/>
  <c r="K739" i="1" s="1"/>
  <c r="D740" i="1"/>
  <c r="H740" i="1" s="1"/>
  <c r="J738" i="1" s="1"/>
  <c r="K738" i="1" s="1"/>
  <c r="D739" i="1"/>
  <c r="H739" i="1" s="1"/>
  <c r="J737" i="1" s="1"/>
  <c r="K737" i="1" s="1"/>
  <c r="D738" i="1"/>
  <c r="H738" i="1" s="1"/>
  <c r="J736" i="1" s="1"/>
  <c r="K736" i="1" s="1"/>
  <c r="D737" i="1"/>
  <c r="H737" i="1" s="1"/>
  <c r="J735" i="1" s="1"/>
  <c r="K735" i="1" s="1"/>
  <c r="D736" i="1"/>
  <c r="H736" i="1" s="1"/>
  <c r="J734" i="1" s="1"/>
  <c r="K734" i="1" s="1"/>
  <c r="D735" i="1"/>
  <c r="H735" i="1" s="1"/>
  <c r="J733" i="1" s="1"/>
  <c r="K733" i="1" s="1"/>
  <c r="D734" i="1"/>
  <c r="H734" i="1" s="1"/>
  <c r="J732" i="1" s="1"/>
  <c r="K732" i="1" s="1"/>
  <c r="D733" i="1"/>
  <c r="H733" i="1" s="1"/>
  <c r="J731" i="1" s="1"/>
  <c r="K731" i="1" s="1"/>
  <c r="D732" i="1"/>
  <c r="H732" i="1" s="1"/>
  <c r="J730" i="1" s="1"/>
  <c r="K730" i="1" s="1"/>
  <c r="D731" i="1"/>
  <c r="H731" i="1" s="1"/>
  <c r="J729" i="1" s="1"/>
  <c r="K729" i="1" s="1"/>
  <c r="D730" i="1"/>
  <c r="H730" i="1" s="1"/>
  <c r="J728" i="1" s="1"/>
  <c r="K728" i="1" s="1"/>
  <c r="D729" i="1"/>
  <c r="H729" i="1" s="1"/>
  <c r="J727" i="1" s="1"/>
  <c r="K727" i="1" s="1"/>
  <c r="D728" i="1"/>
  <c r="H728" i="1" s="1"/>
  <c r="J726" i="1" s="1"/>
  <c r="K726" i="1" s="1"/>
  <c r="D727" i="1"/>
  <c r="H727" i="1" s="1"/>
  <c r="J725" i="1" s="1"/>
  <c r="K725" i="1" s="1"/>
  <c r="D726" i="1"/>
  <c r="H726" i="1" s="1"/>
  <c r="J724" i="1" s="1"/>
  <c r="K724" i="1" s="1"/>
  <c r="D725" i="1"/>
  <c r="H725" i="1" s="1"/>
  <c r="J723" i="1" s="1"/>
  <c r="K723" i="1" s="1"/>
  <c r="D724" i="1"/>
  <c r="H724" i="1" s="1"/>
  <c r="J722" i="1" s="1"/>
  <c r="K722" i="1" s="1"/>
  <c r="D723" i="1"/>
  <c r="H723" i="1" s="1"/>
  <c r="J721" i="1" s="1"/>
  <c r="K721" i="1" s="1"/>
  <c r="D722" i="1"/>
  <c r="H722" i="1" s="1"/>
  <c r="J720" i="1" s="1"/>
  <c r="K720" i="1" s="1"/>
  <c r="D721" i="1"/>
  <c r="H721" i="1" s="1"/>
  <c r="J719" i="1" s="1"/>
  <c r="K719" i="1" s="1"/>
  <c r="D719" i="1"/>
  <c r="H719" i="1" s="1"/>
  <c r="J717" i="1" s="1"/>
  <c r="K717" i="1" s="1"/>
  <c r="D718" i="1"/>
  <c r="H718" i="1" s="1"/>
  <c r="J716" i="1" s="1"/>
  <c r="K716" i="1" s="1"/>
  <c r="D717" i="1"/>
  <c r="H717" i="1" s="1"/>
  <c r="J715" i="1" s="1"/>
  <c r="K715" i="1" s="1"/>
  <c r="D716" i="1"/>
  <c r="H716" i="1" s="1"/>
  <c r="J714" i="1" s="1"/>
  <c r="K714" i="1" s="1"/>
  <c r="D715" i="1"/>
  <c r="H715" i="1" s="1"/>
  <c r="J713" i="1" s="1"/>
  <c r="K713" i="1" s="1"/>
  <c r="D714" i="1"/>
  <c r="H714" i="1" s="1"/>
  <c r="J712" i="1" s="1"/>
  <c r="K712" i="1" s="1"/>
  <c r="D713" i="1"/>
  <c r="H713" i="1" s="1"/>
  <c r="J711" i="1" s="1"/>
  <c r="K711" i="1" s="1"/>
  <c r="D711" i="1"/>
  <c r="H711" i="1" s="1"/>
  <c r="J709" i="1" s="1"/>
  <c r="K709" i="1" s="1"/>
  <c r="D710" i="1"/>
  <c r="H710" i="1" s="1"/>
  <c r="J708" i="1" s="1"/>
  <c r="K708" i="1" s="1"/>
  <c r="D709" i="1"/>
  <c r="H709" i="1" s="1"/>
  <c r="J707" i="1" s="1"/>
  <c r="K707" i="1" s="1"/>
  <c r="D708" i="1"/>
  <c r="H708" i="1" s="1"/>
  <c r="J706" i="1" s="1"/>
  <c r="K706" i="1" s="1"/>
  <c r="D705" i="1"/>
  <c r="H705" i="1" s="1"/>
  <c r="J703" i="1" s="1"/>
  <c r="K703" i="1" s="1"/>
  <c r="D704" i="1"/>
  <c r="H704" i="1" s="1"/>
  <c r="J702" i="1" s="1"/>
  <c r="K702" i="1" s="1"/>
  <c r="D703" i="1"/>
  <c r="H703" i="1" s="1"/>
  <c r="J701" i="1" s="1"/>
  <c r="K701" i="1" s="1"/>
  <c r="D702" i="1"/>
  <c r="H702" i="1" s="1"/>
  <c r="J700" i="1" s="1"/>
  <c r="K700" i="1" s="1"/>
  <c r="D701" i="1"/>
  <c r="H701" i="1" s="1"/>
  <c r="J699" i="1" s="1"/>
  <c r="K699" i="1" s="1"/>
  <c r="D700" i="1"/>
  <c r="H700" i="1" s="1"/>
  <c r="J698" i="1" s="1"/>
  <c r="K698" i="1" s="1"/>
  <c r="D699" i="1"/>
  <c r="H699" i="1" s="1"/>
  <c r="J697" i="1" s="1"/>
  <c r="K697" i="1" s="1"/>
  <c r="D698" i="1"/>
  <c r="H698" i="1" s="1"/>
  <c r="J696" i="1" s="1"/>
  <c r="K696" i="1" s="1"/>
  <c r="D697" i="1"/>
  <c r="H697" i="1" s="1"/>
  <c r="J695" i="1" s="1"/>
  <c r="K695" i="1" s="1"/>
  <c r="D695" i="1"/>
  <c r="H695" i="1" s="1"/>
  <c r="J693" i="1" s="1"/>
  <c r="K693" i="1" s="1"/>
  <c r="D694" i="1"/>
  <c r="H694" i="1" s="1"/>
  <c r="J692" i="1" s="1"/>
  <c r="K692" i="1" s="1"/>
  <c r="D692" i="1"/>
  <c r="H692" i="1" s="1"/>
  <c r="J690" i="1" s="1"/>
  <c r="K690" i="1" s="1"/>
  <c r="D691" i="1"/>
  <c r="H691" i="1" s="1"/>
  <c r="J689" i="1" s="1"/>
  <c r="K689" i="1" s="1"/>
  <c r="D690" i="1"/>
  <c r="H690" i="1" s="1"/>
  <c r="J688" i="1" s="1"/>
  <c r="K688" i="1" s="1"/>
  <c r="D689" i="1"/>
  <c r="H689" i="1" s="1"/>
  <c r="J687" i="1" s="1"/>
  <c r="K687" i="1" s="1"/>
  <c r="D688" i="1"/>
  <c r="H688" i="1" s="1"/>
  <c r="J686" i="1" s="1"/>
  <c r="K686" i="1" s="1"/>
  <c r="D687" i="1"/>
  <c r="H687" i="1" s="1"/>
  <c r="J685" i="1" s="1"/>
  <c r="K685" i="1" s="1"/>
  <c r="D686" i="1"/>
  <c r="H686" i="1" s="1"/>
  <c r="J684" i="1" s="1"/>
  <c r="K684" i="1" s="1"/>
  <c r="D685" i="1"/>
  <c r="H685" i="1" s="1"/>
  <c r="J683" i="1" s="1"/>
  <c r="K683" i="1" s="1"/>
  <c r="D684" i="1"/>
  <c r="H684" i="1" s="1"/>
  <c r="J682" i="1" s="1"/>
  <c r="K682" i="1" s="1"/>
  <c r="D682" i="1"/>
  <c r="H682" i="1" s="1"/>
  <c r="J680" i="1" s="1"/>
  <c r="K680" i="1" s="1"/>
  <c r="D681" i="1"/>
  <c r="H681" i="1" s="1"/>
  <c r="J679" i="1" s="1"/>
  <c r="K679" i="1" s="1"/>
  <c r="D680" i="1"/>
  <c r="H680" i="1" s="1"/>
  <c r="J678" i="1" s="1"/>
  <c r="K678" i="1" s="1"/>
  <c r="D679" i="1"/>
  <c r="H679" i="1" s="1"/>
  <c r="J677" i="1" s="1"/>
  <c r="K677" i="1" s="1"/>
  <c r="D678" i="1"/>
  <c r="H678" i="1" s="1"/>
  <c r="J676" i="1" s="1"/>
  <c r="K676" i="1" s="1"/>
  <c r="D677" i="1"/>
  <c r="H677" i="1" s="1"/>
  <c r="J675" i="1" s="1"/>
  <c r="K675" i="1" s="1"/>
  <c r="D676" i="1"/>
  <c r="H676" i="1" s="1"/>
  <c r="J674" i="1" s="1"/>
  <c r="K674" i="1" s="1"/>
  <c r="D675" i="1"/>
  <c r="H675" i="1" s="1"/>
  <c r="J673" i="1" s="1"/>
  <c r="K673" i="1" s="1"/>
  <c r="D674" i="1"/>
  <c r="H674" i="1" s="1"/>
  <c r="J672" i="1" s="1"/>
  <c r="K672" i="1" s="1"/>
  <c r="D673" i="1"/>
  <c r="H673" i="1" s="1"/>
  <c r="J671" i="1" s="1"/>
  <c r="K671" i="1" s="1"/>
  <c r="D671" i="1"/>
  <c r="H671" i="1" s="1"/>
  <c r="J669" i="1" s="1"/>
  <c r="K669" i="1" s="1"/>
  <c r="D670" i="1"/>
  <c r="H670" i="1" s="1"/>
  <c r="J668" i="1" s="1"/>
  <c r="K668" i="1" s="1"/>
  <c r="D669" i="1"/>
  <c r="H669" i="1" s="1"/>
  <c r="J667" i="1" s="1"/>
  <c r="K667" i="1" s="1"/>
  <c r="D668" i="1"/>
  <c r="H668" i="1" s="1"/>
  <c r="J666" i="1" s="1"/>
  <c r="K666" i="1" s="1"/>
  <c r="D667" i="1"/>
  <c r="H667" i="1" s="1"/>
  <c r="J665" i="1" s="1"/>
  <c r="K665" i="1" s="1"/>
  <c r="D666" i="1"/>
  <c r="H666" i="1" s="1"/>
  <c r="J664" i="1" s="1"/>
  <c r="K664" i="1" s="1"/>
  <c r="D665" i="1"/>
  <c r="H665" i="1" s="1"/>
  <c r="J663" i="1" s="1"/>
  <c r="K663" i="1" s="1"/>
  <c r="D664" i="1"/>
  <c r="H664" i="1" s="1"/>
  <c r="J662" i="1" s="1"/>
  <c r="K662" i="1" s="1"/>
  <c r="D663" i="1"/>
  <c r="H663" i="1" s="1"/>
  <c r="J661" i="1" s="1"/>
  <c r="K661" i="1" s="1"/>
  <c r="D661" i="1"/>
  <c r="H661" i="1" s="1"/>
  <c r="J659" i="1" s="1"/>
  <c r="K659" i="1" s="1"/>
  <c r="D660" i="1"/>
  <c r="H660" i="1" s="1"/>
  <c r="J658" i="1" s="1"/>
  <c r="K658" i="1" s="1"/>
  <c r="D659" i="1"/>
  <c r="H659" i="1" s="1"/>
  <c r="J657" i="1" s="1"/>
  <c r="K657" i="1" s="1"/>
  <c r="D658" i="1"/>
  <c r="H658" i="1" s="1"/>
  <c r="J656" i="1" s="1"/>
  <c r="K656" i="1" s="1"/>
  <c r="D657" i="1"/>
  <c r="H657" i="1" s="1"/>
  <c r="J655" i="1" s="1"/>
  <c r="K655" i="1" s="1"/>
  <c r="D656" i="1"/>
  <c r="H656" i="1" s="1"/>
  <c r="J654" i="1" s="1"/>
  <c r="K654" i="1" s="1"/>
  <c r="D654" i="1"/>
  <c r="H654" i="1" s="1"/>
  <c r="J652" i="1" s="1"/>
  <c r="K652" i="1" s="1"/>
  <c r="D653" i="1"/>
  <c r="H653" i="1" s="1"/>
  <c r="J651" i="1" s="1"/>
  <c r="K651" i="1" s="1"/>
  <c r="D651" i="1"/>
  <c r="H651" i="1" s="1"/>
  <c r="J649" i="1" s="1"/>
  <c r="K649" i="1" s="1"/>
  <c r="D650" i="1"/>
  <c r="H650" i="1" s="1"/>
  <c r="J648" i="1" s="1"/>
  <c r="K648" i="1" s="1"/>
  <c r="D649" i="1"/>
  <c r="H649" i="1" s="1"/>
  <c r="J647" i="1" s="1"/>
  <c r="K647" i="1" s="1"/>
  <c r="D648" i="1"/>
  <c r="H648" i="1" s="1"/>
  <c r="J646" i="1" s="1"/>
  <c r="K646" i="1" s="1"/>
  <c r="D647" i="1"/>
  <c r="H647" i="1" s="1"/>
  <c r="J645" i="1" s="1"/>
  <c r="K645" i="1" s="1"/>
  <c r="D646" i="1"/>
  <c r="H646" i="1" s="1"/>
  <c r="J644" i="1" s="1"/>
  <c r="K644" i="1" s="1"/>
  <c r="D645" i="1"/>
  <c r="H645" i="1" s="1"/>
  <c r="J643" i="1" s="1"/>
  <c r="K643" i="1" s="1"/>
  <c r="D643" i="1"/>
  <c r="H643" i="1" s="1"/>
  <c r="J641" i="1" s="1"/>
  <c r="K641" i="1" s="1"/>
  <c r="D642" i="1"/>
  <c r="H642" i="1" s="1"/>
  <c r="J640" i="1" s="1"/>
  <c r="K640" i="1" s="1"/>
  <c r="D641" i="1"/>
  <c r="H641" i="1" s="1"/>
  <c r="J639" i="1" s="1"/>
  <c r="K639" i="1" s="1"/>
  <c r="D640" i="1"/>
  <c r="H640" i="1" s="1"/>
  <c r="J638" i="1" s="1"/>
  <c r="K638" i="1" s="1"/>
  <c r="D639" i="1"/>
  <c r="H639" i="1" s="1"/>
  <c r="J637" i="1" s="1"/>
  <c r="K637" i="1" s="1"/>
  <c r="D638" i="1"/>
  <c r="H638" i="1" s="1"/>
  <c r="J636" i="1" s="1"/>
  <c r="K636" i="1" s="1"/>
  <c r="D637" i="1"/>
  <c r="H637" i="1" s="1"/>
  <c r="J635" i="1" s="1"/>
  <c r="K635" i="1" s="1"/>
  <c r="D636" i="1"/>
  <c r="H636" i="1" s="1"/>
  <c r="J634" i="1" s="1"/>
  <c r="K634" i="1" s="1"/>
  <c r="D635" i="1"/>
  <c r="H635" i="1" s="1"/>
  <c r="J633" i="1" s="1"/>
  <c r="K633" i="1" s="1"/>
  <c r="D634" i="1"/>
  <c r="H634" i="1" s="1"/>
  <c r="J632" i="1" s="1"/>
  <c r="K632" i="1" s="1"/>
  <c r="D633" i="1"/>
  <c r="H633" i="1" s="1"/>
  <c r="J631" i="1" s="1"/>
  <c r="K631" i="1" s="1"/>
  <c r="D632" i="1"/>
  <c r="H632" i="1" s="1"/>
  <c r="J630" i="1" s="1"/>
  <c r="K630" i="1" s="1"/>
  <c r="D631" i="1"/>
  <c r="H631" i="1" s="1"/>
  <c r="J629" i="1" s="1"/>
  <c r="K629" i="1" s="1"/>
  <c r="D630" i="1"/>
  <c r="H630" i="1" s="1"/>
  <c r="J628" i="1" s="1"/>
  <c r="K628" i="1" s="1"/>
  <c r="D629" i="1"/>
  <c r="H629" i="1" s="1"/>
  <c r="J627" i="1" s="1"/>
  <c r="K627" i="1" s="1"/>
  <c r="D628" i="1"/>
  <c r="H628" i="1" s="1"/>
  <c r="J626" i="1" s="1"/>
  <c r="K626" i="1" s="1"/>
  <c r="D627" i="1"/>
  <c r="H627" i="1" s="1"/>
  <c r="J625" i="1" s="1"/>
  <c r="K625" i="1" s="1"/>
  <c r="D626" i="1"/>
  <c r="H626" i="1" s="1"/>
  <c r="J624" i="1" s="1"/>
  <c r="K624" i="1" s="1"/>
  <c r="D625" i="1"/>
  <c r="H625" i="1" s="1"/>
  <c r="J623" i="1" s="1"/>
  <c r="K623" i="1" s="1"/>
  <c r="D624" i="1"/>
  <c r="H624" i="1" s="1"/>
  <c r="J622" i="1" s="1"/>
  <c r="K622" i="1" s="1"/>
  <c r="D623" i="1"/>
  <c r="H623" i="1" s="1"/>
  <c r="J621" i="1" s="1"/>
  <c r="K621" i="1" s="1"/>
  <c r="D622" i="1"/>
  <c r="H622" i="1" s="1"/>
  <c r="J620" i="1" s="1"/>
  <c r="K620" i="1" s="1"/>
  <c r="D621" i="1"/>
  <c r="H621" i="1" s="1"/>
  <c r="J619" i="1" s="1"/>
  <c r="K619" i="1" s="1"/>
  <c r="D620" i="1"/>
  <c r="H620" i="1" s="1"/>
  <c r="J618" i="1" s="1"/>
  <c r="K618" i="1" s="1"/>
  <c r="D619" i="1"/>
  <c r="H619" i="1" s="1"/>
  <c r="J617" i="1" s="1"/>
  <c r="K617" i="1" s="1"/>
  <c r="D618" i="1"/>
  <c r="H618" i="1" s="1"/>
  <c r="J616" i="1" s="1"/>
  <c r="K616" i="1" s="1"/>
  <c r="D617" i="1"/>
  <c r="H617" i="1" s="1"/>
  <c r="J615" i="1" s="1"/>
  <c r="K615" i="1" s="1"/>
  <c r="D616" i="1"/>
  <c r="H616" i="1" s="1"/>
  <c r="J614" i="1" s="1"/>
  <c r="K614" i="1" s="1"/>
  <c r="D615" i="1"/>
  <c r="H615" i="1" s="1"/>
  <c r="J613" i="1" s="1"/>
  <c r="K613" i="1" s="1"/>
  <c r="D614" i="1"/>
  <c r="H614" i="1" s="1"/>
  <c r="J612" i="1" s="1"/>
  <c r="K612" i="1" s="1"/>
  <c r="D613" i="1"/>
  <c r="H613" i="1" s="1"/>
  <c r="J611" i="1" s="1"/>
  <c r="K611" i="1" s="1"/>
  <c r="D612" i="1"/>
  <c r="H612" i="1" s="1"/>
  <c r="J610" i="1" s="1"/>
  <c r="K610" i="1" s="1"/>
  <c r="D611" i="1"/>
  <c r="H611" i="1" s="1"/>
  <c r="J609" i="1" s="1"/>
  <c r="K609" i="1" s="1"/>
  <c r="D609" i="1"/>
  <c r="H609" i="1" s="1"/>
  <c r="J607" i="1" s="1"/>
  <c r="K607" i="1" s="1"/>
  <c r="D608" i="1"/>
  <c r="H608" i="1" s="1"/>
  <c r="J606" i="1" s="1"/>
  <c r="K606" i="1" s="1"/>
  <c r="D607" i="1"/>
  <c r="H607" i="1" s="1"/>
  <c r="J605" i="1" s="1"/>
  <c r="K605" i="1" s="1"/>
  <c r="D606" i="1"/>
  <c r="H606" i="1" s="1"/>
  <c r="J604" i="1" s="1"/>
  <c r="K604" i="1" s="1"/>
  <c r="D605" i="1"/>
  <c r="H605" i="1" s="1"/>
  <c r="J603" i="1" s="1"/>
  <c r="K603" i="1" s="1"/>
  <c r="D604" i="1"/>
  <c r="H604" i="1" s="1"/>
  <c r="J602" i="1" s="1"/>
  <c r="K602" i="1" s="1"/>
  <c r="D603" i="1"/>
  <c r="H603" i="1" s="1"/>
  <c r="J601" i="1" s="1"/>
  <c r="K601" i="1" s="1"/>
  <c r="D602" i="1"/>
  <c r="H602" i="1" s="1"/>
  <c r="J600" i="1" s="1"/>
  <c r="K600" i="1" s="1"/>
  <c r="D601" i="1"/>
  <c r="H601" i="1" s="1"/>
  <c r="J599" i="1" s="1"/>
  <c r="K599" i="1" s="1"/>
  <c r="D599" i="1"/>
  <c r="H599" i="1" s="1"/>
  <c r="J597" i="1" s="1"/>
  <c r="K597" i="1" s="1"/>
  <c r="D597" i="1"/>
  <c r="H597" i="1" s="1"/>
  <c r="J595" i="1" s="1"/>
  <c r="K595" i="1" s="1"/>
  <c r="D596" i="1"/>
  <c r="H596" i="1" s="1"/>
  <c r="J594" i="1" s="1"/>
  <c r="K594" i="1" s="1"/>
  <c r="D595" i="1"/>
  <c r="H595" i="1" s="1"/>
  <c r="J593" i="1" s="1"/>
  <c r="K593" i="1" s="1"/>
  <c r="D592" i="1"/>
  <c r="H592" i="1" s="1"/>
  <c r="J590" i="1" s="1"/>
  <c r="K590" i="1" s="1"/>
  <c r="D591" i="1"/>
  <c r="H591" i="1" s="1"/>
  <c r="J589" i="1" s="1"/>
  <c r="K589" i="1" s="1"/>
  <c r="D590" i="1"/>
  <c r="H590" i="1" s="1"/>
  <c r="J588" i="1" s="1"/>
  <c r="K588" i="1" s="1"/>
  <c r="D588" i="1"/>
  <c r="H588" i="1" s="1"/>
  <c r="J586" i="1" s="1"/>
  <c r="K586" i="1" s="1"/>
  <c r="D587" i="1"/>
  <c r="H587" i="1" s="1"/>
  <c r="J585" i="1" s="1"/>
  <c r="K585" i="1" s="1"/>
  <c r="D585" i="1"/>
  <c r="H585" i="1" s="1"/>
  <c r="J583" i="1" s="1"/>
  <c r="K583" i="1" s="1"/>
  <c r="D584" i="1"/>
  <c r="H584" i="1" s="1"/>
  <c r="J582" i="1" s="1"/>
  <c r="K582" i="1" s="1"/>
  <c r="D583" i="1"/>
  <c r="H583" i="1" s="1"/>
  <c r="J581" i="1" s="1"/>
  <c r="K581" i="1" s="1"/>
  <c r="D582" i="1"/>
  <c r="H582" i="1" s="1"/>
  <c r="J580" i="1" s="1"/>
  <c r="K580" i="1" s="1"/>
  <c r="D581" i="1"/>
  <c r="H581" i="1" s="1"/>
  <c r="J579" i="1" s="1"/>
  <c r="K579" i="1" s="1"/>
  <c r="D580" i="1"/>
  <c r="H580" i="1" s="1"/>
  <c r="J578" i="1" s="1"/>
  <c r="K578" i="1" s="1"/>
  <c r="D579" i="1"/>
  <c r="H579" i="1" s="1"/>
  <c r="J577" i="1" s="1"/>
  <c r="K577" i="1" s="1"/>
  <c r="D578" i="1"/>
  <c r="H578" i="1" s="1"/>
  <c r="J576" i="1" s="1"/>
  <c r="K576" i="1" s="1"/>
  <c r="D577" i="1"/>
  <c r="H577" i="1" s="1"/>
  <c r="J575" i="1" s="1"/>
  <c r="K575" i="1" s="1"/>
  <c r="D576" i="1"/>
  <c r="H576" i="1" s="1"/>
  <c r="J574" i="1" s="1"/>
  <c r="K574" i="1" s="1"/>
  <c r="D575" i="1"/>
  <c r="H575" i="1" s="1"/>
  <c r="J573" i="1" s="1"/>
  <c r="K573" i="1" s="1"/>
  <c r="D574" i="1"/>
  <c r="H574" i="1" s="1"/>
  <c r="J572" i="1" s="1"/>
  <c r="K572" i="1" s="1"/>
  <c r="D573" i="1"/>
  <c r="H573" i="1" s="1"/>
  <c r="J571" i="1" s="1"/>
  <c r="K571" i="1" s="1"/>
  <c r="D572" i="1"/>
  <c r="H572" i="1" s="1"/>
  <c r="J570" i="1" s="1"/>
  <c r="K570" i="1" s="1"/>
  <c r="D571" i="1"/>
  <c r="H571" i="1" s="1"/>
  <c r="J569" i="1" s="1"/>
  <c r="K569" i="1" s="1"/>
  <c r="D570" i="1"/>
  <c r="H570" i="1" s="1"/>
  <c r="J568" i="1" s="1"/>
  <c r="K568" i="1" s="1"/>
  <c r="D569" i="1"/>
  <c r="H569" i="1" s="1"/>
  <c r="J567" i="1" s="1"/>
  <c r="K567" i="1" s="1"/>
  <c r="D568" i="1"/>
  <c r="H568" i="1" s="1"/>
  <c r="J566" i="1" s="1"/>
  <c r="K566" i="1" s="1"/>
  <c r="D567" i="1"/>
  <c r="H567" i="1" s="1"/>
  <c r="J565" i="1" s="1"/>
  <c r="K565" i="1" s="1"/>
  <c r="D566" i="1"/>
  <c r="H566" i="1" s="1"/>
  <c r="J564" i="1" s="1"/>
  <c r="K564" i="1" s="1"/>
  <c r="D565" i="1"/>
  <c r="H565" i="1" s="1"/>
  <c r="J563" i="1" s="1"/>
  <c r="K563" i="1" s="1"/>
  <c r="D563" i="1"/>
  <c r="H563" i="1" s="1"/>
  <c r="J561" i="1" s="1"/>
  <c r="K561" i="1" s="1"/>
  <c r="D562" i="1"/>
  <c r="H562" i="1" s="1"/>
  <c r="J560" i="1" s="1"/>
  <c r="K560" i="1" s="1"/>
  <c r="D561" i="1"/>
  <c r="H561" i="1" s="1"/>
  <c r="J559" i="1" s="1"/>
  <c r="K559" i="1" s="1"/>
  <c r="D560" i="1"/>
  <c r="H560" i="1" s="1"/>
  <c r="J558" i="1" s="1"/>
  <c r="K558" i="1" s="1"/>
  <c r="D559" i="1"/>
  <c r="H559" i="1" s="1"/>
  <c r="J557" i="1" s="1"/>
  <c r="K557" i="1" s="1"/>
  <c r="D558" i="1"/>
  <c r="H558" i="1" s="1"/>
  <c r="J556" i="1" s="1"/>
  <c r="K556" i="1" s="1"/>
  <c r="D556" i="1"/>
  <c r="H556" i="1" s="1"/>
  <c r="J554" i="1" s="1"/>
  <c r="K554" i="1" s="1"/>
  <c r="D555" i="1"/>
  <c r="H555" i="1" s="1"/>
  <c r="J553" i="1" s="1"/>
  <c r="K553" i="1" s="1"/>
  <c r="D554" i="1"/>
  <c r="H554" i="1" s="1"/>
  <c r="J552" i="1" s="1"/>
  <c r="K552" i="1" s="1"/>
  <c r="D553" i="1"/>
  <c r="H553" i="1" s="1"/>
  <c r="J551" i="1" s="1"/>
  <c r="K551" i="1" s="1"/>
  <c r="D552" i="1"/>
  <c r="H552" i="1" s="1"/>
  <c r="J550" i="1" s="1"/>
  <c r="K550" i="1" s="1"/>
  <c r="D551" i="1"/>
  <c r="H551" i="1" s="1"/>
  <c r="J549" i="1" s="1"/>
  <c r="K549" i="1" s="1"/>
  <c r="D550" i="1"/>
  <c r="H550" i="1" s="1"/>
  <c r="J548" i="1" s="1"/>
  <c r="K548" i="1" s="1"/>
  <c r="D547" i="1"/>
  <c r="H547" i="1" s="1"/>
  <c r="J545" i="1" s="1"/>
  <c r="K545" i="1" s="1"/>
  <c r="D546" i="1"/>
  <c r="H546" i="1" s="1"/>
  <c r="J544" i="1" s="1"/>
  <c r="K544" i="1" s="1"/>
  <c r="D545" i="1"/>
  <c r="H545" i="1" s="1"/>
  <c r="J543" i="1" s="1"/>
  <c r="K543" i="1" s="1"/>
  <c r="D544" i="1"/>
  <c r="H544" i="1" s="1"/>
  <c r="J542" i="1" s="1"/>
  <c r="K542" i="1" s="1"/>
  <c r="D543" i="1"/>
  <c r="H543" i="1" s="1"/>
  <c r="J541" i="1" s="1"/>
  <c r="K541" i="1" s="1"/>
  <c r="D542" i="1"/>
  <c r="H542" i="1" s="1"/>
  <c r="J540" i="1" s="1"/>
  <c r="K540" i="1" s="1"/>
  <c r="D541" i="1"/>
  <c r="H541" i="1" s="1"/>
  <c r="J539" i="1" s="1"/>
  <c r="K539" i="1" s="1"/>
  <c r="D540" i="1"/>
  <c r="H540" i="1" s="1"/>
  <c r="J538" i="1" s="1"/>
  <c r="K538" i="1" s="1"/>
  <c r="D539" i="1"/>
  <c r="H539" i="1" s="1"/>
  <c r="J537" i="1" s="1"/>
  <c r="K537" i="1" s="1"/>
  <c r="D538" i="1"/>
  <c r="H538" i="1" s="1"/>
  <c r="J536" i="1" s="1"/>
  <c r="K536" i="1" s="1"/>
  <c r="D537" i="1"/>
  <c r="H537" i="1" s="1"/>
  <c r="J535" i="1" s="1"/>
  <c r="K535" i="1" s="1"/>
  <c r="D536" i="1"/>
  <c r="H536" i="1" s="1"/>
  <c r="J534" i="1" s="1"/>
  <c r="K534" i="1" s="1"/>
  <c r="D535" i="1"/>
  <c r="H535" i="1" s="1"/>
  <c r="J533" i="1" s="1"/>
  <c r="K533" i="1" s="1"/>
  <c r="D533" i="1"/>
  <c r="H533" i="1" s="1"/>
  <c r="J531" i="1" s="1"/>
  <c r="K531" i="1" s="1"/>
  <c r="D532" i="1"/>
  <c r="H532" i="1" s="1"/>
  <c r="J530" i="1" s="1"/>
  <c r="K530" i="1" s="1"/>
  <c r="D530" i="1"/>
  <c r="H530" i="1" s="1"/>
  <c r="J528" i="1" s="1"/>
  <c r="K528" i="1" s="1"/>
  <c r="D529" i="1"/>
  <c r="H529" i="1" s="1"/>
  <c r="J527" i="1" s="1"/>
  <c r="K527" i="1" s="1"/>
  <c r="D528" i="1"/>
  <c r="H528" i="1" s="1"/>
  <c r="J526" i="1" s="1"/>
  <c r="K526" i="1" s="1"/>
  <c r="D527" i="1"/>
  <c r="H527" i="1" s="1"/>
  <c r="J525" i="1" s="1"/>
  <c r="K525" i="1" s="1"/>
  <c r="D526" i="1"/>
  <c r="H526" i="1" s="1"/>
  <c r="J524" i="1" s="1"/>
  <c r="K524" i="1" s="1"/>
  <c r="D525" i="1"/>
  <c r="H525" i="1" s="1"/>
  <c r="J523" i="1" s="1"/>
  <c r="K523" i="1" s="1"/>
  <c r="D524" i="1"/>
  <c r="H524" i="1" s="1"/>
  <c r="J522" i="1" s="1"/>
  <c r="K522" i="1" s="1"/>
  <c r="D523" i="1"/>
  <c r="H523" i="1" s="1"/>
  <c r="J521" i="1" s="1"/>
  <c r="K521" i="1" s="1"/>
  <c r="D522" i="1"/>
  <c r="H522" i="1" s="1"/>
  <c r="J520" i="1" s="1"/>
  <c r="K520" i="1" s="1"/>
  <c r="D521" i="1"/>
  <c r="H521" i="1" s="1"/>
  <c r="J519" i="1" s="1"/>
  <c r="K519" i="1" s="1"/>
  <c r="D520" i="1"/>
  <c r="H520" i="1" s="1"/>
  <c r="J518" i="1" s="1"/>
  <c r="K518" i="1" s="1"/>
  <c r="D519" i="1"/>
  <c r="H519" i="1" s="1"/>
  <c r="J517" i="1" s="1"/>
  <c r="K517" i="1" s="1"/>
  <c r="D518" i="1"/>
  <c r="H518" i="1" s="1"/>
  <c r="J516" i="1" s="1"/>
  <c r="K516" i="1" s="1"/>
  <c r="D517" i="1"/>
  <c r="H517" i="1" s="1"/>
  <c r="J515" i="1" s="1"/>
  <c r="K515" i="1" s="1"/>
  <c r="D516" i="1"/>
  <c r="H516" i="1" s="1"/>
  <c r="J514" i="1" s="1"/>
  <c r="K514" i="1" s="1"/>
  <c r="D515" i="1"/>
  <c r="H515" i="1" s="1"/>
  <c r="J513" i="1" s="1"/>
  <c r="K513" i="1" s="1"/>
  <c r="D514" i="1"/>
  <c r="H514" i="1" s="1"/>
  <c r="J512" i="1" s="1"/>
  <c r="K512" i="1" s="1"/>
  <c r="D513" i="1"/>
  <c r="H513" i="1" s="1"/>
  <c r="J511" i="1" s="1"/>
  <c r="K511" i="1" s="1"/>
  <c r="D512" i="1"/>
  <c r="H512" i="1" s="1"/>
  <c r="J510" i="1" s="1"/>
  <c r="K510" i="1" s="1"/>
  <c r="D511" i="1"/>
  <c r="H511" i="1" s="1"/>
  <c r="J509" i="1" s="1"/>
  <c r="K509" i="1" s="1"/>
  <c r="D510" i="1"/>
  <c r="H510" i="1" s="1"/>
  <c r="J508" i="1" s="1"/>
  <c r="K508" i="1" s="1"/>
  <c r="D509" i="1"/>
  <c r="H509" i="1" s="1"/>
  <c r="J507" i="1" s="1"/>
  <c r="K507" i="1" s="1"/>
  <c r="D507" i="1"/>
  <c r="H507" i="1" s="1"/>
  <c r="J505" i="1" s="1"/>
  <c r="K505" i="1" s="1"/>
  <c r="D506" i="1"/>
  <c r="H506" i="1" s="1"/>
  <c r="J504" i="1" s="1"/>
  <c r="K504" i="1" s="1"/>
  <c r="D505" i="1"/>
  <c r="H505" i="1" s="1"/>
  <c r="J503" i="1" s="1"/>
  <c r="K503" i="1" s="1"/>
  <c r="D504" i="1"/>
  <c r="H504" i="1" s="1"/>
  <c r="J502" i="1" s="1"/>
  <c r="K502" i="1" s="1"/>
  <c r="D503" i="1"/>
  <c r="H503" i="1" s="1"/>
  <c r="J501" i="1" s="1"/>
  <c r="K501" i="1" s="1"/>
  <c r="D502" i="1"/>
  <c r="H502" i="1" s="1"/>
  <c r="J500" i="1" s="1"/>
  <c r="K500" i="1" s="1"/>
  <c r="D501" i="1"/>
  <c r="H501" i="1" s="1"/>
  <c r="J499" i="1" s="1"/>
  <c r="K499" i="1" s="1"/>
  <c r="D500" i="1"/>
  <c r="H500" i="1" s="1"/>
  <c r="J498" i="1" s="1"/>
  <c r="K498" i="1" s="1"/>
  <c r="D499" i="1"/>
  <c r="H499" i="1" s="1"/>
  <c r="J497" i="1" s="1"/>
  <c r="K497" i="1" s="1"/>
  <c r="D498" i="1"/>
  <c r="H498" i="1" s="1"/>
  <c r="J496" i="1" s="1"/>
  <c r="K496" i="1" s="1"/>
  <c r="D497" i="1"/>
  <c r="H497" i="1" s="1"/>
  <c r="J495" i="1" s="1"/>
  <c r="K495" i="1" s="1"/>
  <c r="D496" i="1"/>
  <c r="H496" i="1" s="1"/>
  <c r="J494" i="1" s="1"/>
  <c r="K494" i="1" s="1"/>
  <c r="D495" i="1"/>
  <c r="H495" i="1" s="1"/>
  <c r="J493" i="1" s="1"/>
  <c r="K493" i="1" s="1"/>
  <c r="D493" i="1"/>
  <c r="H493" i="1" s="1"/>
  <c r="J491" i="1" s="1"/>
  <c r="K491" i="1" s="1"/>
  <c r="D492" i="1"/>
  <c r="H492" i="1" s="1"/>
  <c r="J490" i="1" s="1"/>
  <c r="K490" i="1" s="1"/>
  <c r="D491" i="1"/>
  <c r="H491" i="1" s="1"/>
  <c r="J489" i="1" s="1"/>
  <c r="K489" i="1" s="1"/>
  <c r="D490" i="1"/>
  <c r="H490" i="1" s="1"/>
  <c r="J488" i="1" s="1"/>
  <c r="K488" i="1" s="1"/>
  <c r="D488" i="1"/>
  <c r="H488" i="1" s="1"/>
  <c r="J486" i="1" s="1"/>
  <c r="K486" i="1" s="1"/>
  <c r="D487" i="1"/>
  <c r="H487" i="1" s="1"/>
  <c r="J485" i="1" s="1"/>
  <c r="K485" i="1" s="1"/>
  <c r="D486" i="1"/>
  <c r="H486" i="1" s="1"/>
  <c r="J484" i="1" s="1"/>
  <c r="K484" i="1" s="1"/>
  <c r="D485" i="1"/>
  <c r="H485" i="1" s="1"/>
  <c r="J483" i="1" s="1"/>
  <c r="K483" i="1" s="1"/>
  <c r="D484" i="1"/>
  <c r="H484" i="1" s="1"/>
  <c r="J482" i="1" s="1"/>
  <c r="K482" i="1" s="1"/>
  <c r="D483" i="1"/>
  <c r="H483" i="1" s="1"/>
  <c r="J481" i="1" s="1"/>
  <c r="K481" i="1" s="1"/>
  <c r="D482" i="1"/>
  <c r="H482" i="1" s="1"/>
  <c r="J480" i="1" s="1"/>
  <c r="K480" i="1" s="1"/>
  <c r="D481" i="1"/>
  <c r="H481" i="1" s="1"/>
  <c r="J479" i="1" s="1"/>
  <c r="K479" i="1" s="1"/>
  <c r="D480" i="1"/>
  <c r="H480" i="1" s="1"/>
  <c r="J478" i="1" s="1"/>
  <c r="K478" i="1" s="1"/>
  <c r="D479" i="1"/>
  <c r="H479" i="1" s="1"/>
  <c r="J477" i="1" s="1"/>
  <c r="K477" i="1" s="1"/>
  <c r="D478" i="1"/>
  <c r="H478" i="1" s="1"/>
  <c r="J476" i="1" s="1"/>
  <c r="K476" i="1" s="1"/>
  <c r="D477" i="1"/>
  <c r="H477" i="1" s="1"/>
  <c r="J475" i="1" s="1"/>
  <c r="K475" i="1" s="1"/>
  <c r="D476" i="1"/>
  <c r="H476" i="1" s="1"/>
  <c r="J474" i="1" s="1"/>
  <c r="K474" i="1" s="1"/>
  <c r="D475" i="1"/>
  <c r="H475" i="1" s="1"/>
  <c r="J473" i="1" s="1"/>
  <c r="K473" i="1" s="1"/>
  <c r="D474" i="1"/>
  <c r="H474" i="1" s="1"/>
  <c r="J472" i="1" s="1"/>
  <c r="K472" i="1" s="1"/>
  <c r="D472" i="1"/>
  <c r="H472" i="1" s="1"/>
  <c r="J470" i="1" s="1"/>
  <c r="K470" i="1" s="1"/>
  <c r="D471" i="1"/>
  <c r="H471" i="1" s="1"/>
  <c r="J469" i="1" s="1"/>
  <c r="K469" i="1" s="1"/>
  <c r="D470" i="1"/>
  <c r="H470" i="1" s="1"/>
  <c r="J468" i="1" s="1"/>
  <c r="K468" i="1" s="1"/>
  <c r="D469" i="1"/>
  <c r="H469" i="1" s="1"/>
  <c r="J467" i="1" s="1"/>
  <c r="K467" i="1" s="1"/>
  <c r="D468" i="1"/>
  <c r="H468" i="1" s="1"/>
  <c r="J466" i="1" s="1"/>
  <c r="K466" i="1" s="1"/>
  <c r="D467" i="1"/>
  <c r="H467" i="1" s="1"/>
  <c r="J465" i="1" s="1"/>
  <c r="K465" i="1" s="1"/>
  <c r="D466" i="1"/>
  <c r="H466" i="1" s="1"/>
  <c r="J464" i="1" s="1"/>
  <c r="K464" i="1" s="1"/>
  <c r="D464" i="1"/>
  <c r="H464" i="1" s="1"/>
  <c r="J462" i="1" s="1"/>
  <c r="K462" i="1" s="1"/>
  <c r="D463" i="1"/>
  <c r="H463" i="1" s="1"/>
  <c r="J461" i="1" s="1"/>
  <c r="K461" i="1" s="1"/>
  <c r="D462" i="1"/>
  <c r="H462" i="1" s="1"/>
  <c r="J460" i="1" s="1"/>
  <c r="K460" i="1" s="1"/>
  <c r="D461" i="1"/>
  <c r="H461" i="1" s="1"/>
  <c r="J459" i="1" s="1"/>
  <c r="K459" i="1" s="1"/>
  <c r="D460" i="1"/>
  <c r="H460" i="1" s="1"/>
  <c r="J458" i="1" s="1"/>
  <c r="K458" i="1" s="1"/>
  <c r="D459" i="1"/>
  <c r="H459" i="1" s="1"/>
  <c r="J457" i="1" s="1"/>
  <c r="K457" i="1" s="1"/>
  <c r="D458" i="1"/>
  <c r="H458" i="1" s="1"/>
  <c r="J456" i="1" s="1"/>
  <c r="K456" i="1" s="1"/>
  <c r="D457" i="1"/>
  <c r="H457" i="1" s="1"/>
  <c r="J455" i="1" s="1"/>
  <c r="K455" i="1" s="1"/>
  <c r="D456" i="1"/>
  <c r="H456" i="1" s="1"/>
  <c r="J454" i="1" s="1"/>
  <c r="K454" i="1" s="1"/>
  <c r="D454" i="1"/>
  <c r="H454" i="1" s="1"/>
  <c r="J452" i="1" s="1"/>
  <c r="K452" i="1" s="1"/>
  <c r="D453" i="1"/>
  <c r="H453" i="1" s="1"/>
  <c r="J451" i="1" s="1"/>
  <c r="K451" i="1" s="1"/>
  <c r="D452" i="1"/>
  <c r="H452" i="1" s="1"/>
  <c r="J450" i="1" s="1"/>
  <c r="K450" i="1" s="1"/>
  <c r="D451" i="1"/>
  <c r="H451" i="1" s="1"/>
  <c r="J449" i="1" s="1"/>
  <c r="K449" i="1" s="1"/>
  <c r="D450" i="1"/>
  <c r="H450" i="1" s="1"/>
  <c r="J448" i="1" s="1"/>
  <c r="K448" i="1" s="1"/>
  <c r="D449" i="1"/>
  <c r="H449" i="1" s="1"/>
  <c r="J447" i="1" s="1"/>
  <c r="K447" i="1" s="1"/>
  <c r="D448" i="1"/>
  <c r="H448" i="1" s="1"/>
  <c r="J446" i="1" s="1"/>
  <c r="K446" i="1" s="1"/>
  <c r="D447" i="1"/>
  <c r="H447" i="1" s="1"/>
  <c r="J445" i="1" s="1"/>
  <c r="K445" i="1" s="1"/>
  <c r="D446" i="1"/>
  <c r="H446" i="1" s="1"/>
  <c r="J444" i="1" s="1"/>
  <c r="K444" i="1" s="1"/>
  <c r="D445" i="1"/>
  <c r="H445" i="1" s="1"/>
  <c r="J443" i="1" s="1"/>
  <c r="K443" i="1" s="1"/>
  <c r="D444" i="1"/>
  <c r="H444" i="1" s="1"/>
  <c r="J442" i="1" s="1"/>
  <c r="K442" i="1" s="1"/>
  <c r="D441" i="1"/>
  <c r="H441" i="1" s="1"/>
  <c r="J439" i="1" s="1"/>
  <c r="K439" i="1" s="1"/>
  <c r="D440" i="1"/>
  <c r="H440" i="1" s="1"/>
  <c r="J438" i="1" s="1"/>
  <c r="K438" i="1" s="1"/>
  <c r="D439" i="1"/>
  <c r="H439" i="1" s="1"/>
  <c r="J437" i="1" s="1"/>
  <c r="K437" i="1" s="1"/>
  <c r="D438" i="1"/>
  <c r="H438" i="1" s="1"/>
  <c r="J436" i="1" s="1"/>
  <c r="K436" i="1" s="1"/>
  <c r="D437" i="1"/>
  <c r="H437" i="1" s="1"/>
  <c r="J435" i="1" s="1"/>
  <c r="K435" i="1" s="1"/>
  <c r="D436" i="1"/>
  <c r="H436" i="1" s="1"/>
  <c r="J434" i="1" s="1"/>
  <c r="K434" i="1" s="1"/>
  <c r="D435" i="1"/>
  <c r="H435" i="1" s="1"/>
  <c r="J433" i="1" s="1"/>
  <c r="K433" i="1" s="1"/>
  <c r="D433" i="1"/>
  <c r="H433" i="1" s="1"/>
  <c r="J431" i="1" s="1"/>
  <c r="K431" i="1" s="1"/>
  <c r="D432" i="1"/>
  <c r="H432" i="1" s="1"/>
  <c r="J430" i="1" s="1"/>
  <c r="K430" i="1" s="1"/>
  <c r="D431" i="1"/>
  <c r="H431" i="1" s="1"/>
  <c r="J429" i="1" s="1"/>
  <c r="K429" i="1" s="1"/>
  <c r="D430" i="1"/>
  <c r="H430" i="1" s="1"/>
  <c r="J428" i="1" s="1"/>
  <c r="K428" i="1" s="1"/>
  <c r="D429" i="1"/>
  <c r="H429" i="1" s="1"/>
  <c r="J427" i="1" s="1"/>
  <c r="K427" i="1" s="1"/>
  <c r="D428" i="1"/>
  <c r="H428" i="1" s="1"/>
  <c r="J426" i="1" s="1"/>
  <c r="K426" i="1" s="1"/>
  <c r="D427" i="1"/>
  <c r="H427" i="1" s="1"/>
  <c r="J425" i="1" s="1"/>
  <c r="K425" i="1" s="1"/>
  <c r="D426" i="1"/>
  <c r="H426" i="1" s="1"/>
  <c r="J424" i="1" s="1"/>
  <c r="K424" i="1" s="1"/>
  <c r="D425" i="1"/>
  <c r="H425" i="1" s="1"/>
  <c r="J423" i="1" s="1"/>
  <c r="K423" i="1" s="1"/>
  <c r="D424" i="1"/>
  <c r="H424" i="1" s="1"/>
  <c r="J422" i="1" s="1"/>
  <c r="K422" i="1" s="1"/>
  <c r="D423" i="1"/>
  <c r="H423" i="1" s="1"/>
  <c r="J421" i="1" s="1"/>
  <c r="K421" i="1" s="1"/>
  <c r="D422" i="1"/>
  <c r="H422" i="1" s="1"/>
  <c r="J420" i="1" s="1"/>
  <c r="K420" i="1" s="1"/>
  <c r="D421" i="1"/>
  <c r="H421" i="1" s="1"/>
  <c r="J419" i="1" s="1"/>
  <c r="K419" i="1" s="1"/>
  <c r="D420" i="1"/>
  <c r="H420" i="1" s="1"/>
  <c r="J418" i="1" s="1"/>
  <c r="K418" i="1" s="1"/>
  <c r="D419" i="1"/>
  <c r="H419" i="1" s="1"/>
  <c r="J417" i="1" s="1"/>
  <c r="K417" i="1" s="1"/>
  <c r="D418" i="1"/>
  <c r="H418" i="1" s="1"/>
  <c r="J416" i="1" s="1"/>
  <c r="K416" i="1" s="1"/>
  <c r="D417" i="1"/>
  <c r="H417" i="1" s="1"/>
  <c r="J415" i="1" s="1"/>
  <c r="K415" i="1" s="1"/>
  <c r="D415" i="1"/>
  <c r="H415" i="1" s="1"/>
  <c r="J413" i="1" s="1"/>
  <c r="K413" i="1" s="1"/>
  <c r="D414" i="1"/>
  <c r="H414" i="1" s="1"/>
  <c r="J412" i="1" s="1"/>
  <c r="K412" i="1" s="1"/>
  <c r="D413" i="1"/>
  <c r="H413" i="1" s="1"/>
  <c r="J411" i="1" s="1"/>
  <c r="K411" i="1" s="1"/>
  <c r="D412" i="1"/>
  <c r="H412" i="1" s="1"/>
  <c r="J410" i="1" s="1"/>
  <c r="K410" i="1" s="1"/>
  <c r="D411" i="1"/>
  <c r="H411" i="1" s="1"/>
  <c r="J409" i="1" s="1"/>
  <c r="K409" i="1" s="1"/>
  <c r="D410" i="1"/>
  <c r="H410" i="1" s="1"/>
  <c r="J408" i="1" s="1"/>
  <c r="K408" i="1" s="1"/>
  <c r="D409" i="1"/>
  <c r="H409" i="1" s="1"/>
  <c r="J407" i="1" s="1"/>
  <c r="K407" i="1" s="1"/>
  <c r="D408" i="1"/>
  <c r="H408" i="1" s="1"/>
  <c r="J406" i="1" s="1"/>
  <c r="K406" i="1" s="1"/>
  <c r="D407" i="1"/>
  <c r="H407" i="1" s="1"/>
  <c r="J405" i="1" s="1"/>
  <c r="K405" i="1" s="1"/>
  <c r="D406" i="1"/>
  <c r="H406" i="1" s="1"/>
  <c r="J404" i="1" s="1"/>
  <c r="K404" i="1" s="1"/>
  <c r="D405" i="1"/>
  <c r="H405" i="1" s="1"/>
  <c r="J403" i="1" s="1"/>
  <c r="K403" i="1" s="1"/>
  <c r="D404" i="1"/>
  <c r="H404" i="1" s="1"/>
  <c r="J402" i="1" s="1"/>
  <c r="K402" i="1" s="1"/>
  <c r="D403" i="1"/>
  <c r="H403" i="1" s="1"/>
  <c r="J401" i="1" s="1"/>
  <c r="K401" i="1" s="1"/>
  <c r="D402" i="1"/>
  <c r="H402" i="1" s="1"/>
  <c r="J400" i="1" s="1"/>
  <c r="K400" i="1" s="1"/>
  <c r="D401" i="1"/>
  <c r="H401" i="1" s="1"/>
  <c r="J399" i="1" s="1"/>
  <c r="K399" i="1" s="1"/>
  <c r="D400" i="1"/>
  <c r="H400" i="1" s="1"/>
  <c r="J398" i="1" s="1"/>
  <c r="K398" i="1" s="1"/>
  <c r="D399" i="1"/>
  <c r="H399" i="1" s="1"/>
  <c r="J397" i="1" s="1"/>
  <c r="K397" i="1" s="1"/>
  <c r="D398" i="1"/>
  <c r="H398" i="1" s="1"/>
  <c r="J396" i="1" s="1"/>
  <c r="K396" i="1" s="1"/>
  <c r="D397" i="1"/>
  <c r="H397" i="1" s="1"/>
  <c r="J395" i="1" s="1"/>
  <c r="K395" i="1" s="1"/>
  <c r="D395" i="1"/>
  <c r="H395" i="1" s="1"/>
  <c r="J393" i="1" s="1"/>
  <c r="K393" i="1" s="1"/>
  <c r="D394" i="1"/>
  <c r="H394" i="1" s="1"/>
  <c r="J392" i="1" s="1"/>
  <c r="K392" i="1" s="1"/>
  <c r="D393" i="1"/>
  <c r="H393" i="1" s="1"/>
  <c r="J391" i="1" s="1"/>
  <c r="K391" i="1" s="1"/>
  <c r="D392" i="1"/>
  <c r="H392" i="1" s="1"/>
  <c r="J390" i="1" s="1"/>
  <c r="K390" i="1" s="1"/>
  <c r="D391" i="1"/>
  <c r="H391" i="1" s="1"/>
  <c r="J389" i="1" s="1"/>
  <c r="K389" i="1" s="1"/>
  <c r="D390" i="1"/>
  <c r="H390" i="1" s="1"/>
  <c r="J388" i="1" s="1"/>
  <c r="K388" i="1" s="1"/>
  <c r="D389" i="1"/>
  <c r="H389" i="1" s="1"/>
  <c r="J387" i="1" s="1"/>
  <c r="K387" i="1" s="1"/>
  <c r="D387" i="1"/>
  <c r="H387" i="1" s="1"/>
  <c r="J385" i="1" s="1"/>
  <c r="K385" i="1" s="1"/>
  <c r="D386" i="1"/>
  <c r="H386" i="1" s="1"/>
  <c r="J384" i="1" s="1"/>
  <c r="K384" i="1" s="1"/>
  <c r="D385" i="1"/>
  <c r="H385" i="1" s="1"/>
  <c r="J383" i="1" s="1"/>
  <c r="K383" i="1" s="1"/>
  <c r="D384" i="1"/>
  <c r="H384" i="1" s="1"/>
  <c r="J382" i="1" s="1"/>
  <c r="K382" i="1" s="1"/>
  <c r="D383" i="1"/>
  <c r="H383" i="1" s="1"/>
  <c r="J381" i="1" s="1"/>
  <c r="K381" i="1" s="1"/>
  <c r="D382" i="1"/>
  <c r="H382" i="1" s="1"/>
  <c r="J380" i="1" s="1"/>
  <c r="K380" i="1" s="1"/>
  <c r="D381" i="1"/>
  <c r="H381" i="1" s="1"/>
  <c r="J379" i="1" s="1"/>
  <c r="K379" i="1" s="1"/>
  <c r="D379" i="1"/>
  <c r="H379" i="1" s="1"/>
  <c r="J377" i="1" s="1"/>
  <c r="K377" i="1" s="1"/>
  <c r="D378" i="1"/>
  <c r="H378" i="1" s="1"/>
  <c r="J376" i="1" s="1"/>
  <c r="K376" i="1" s="1"/>
  <c r="D377" i="1"/>
  <c r="H377" i="1" s="1"/>
  <c r="J375" i="1" s="1"/>
  <c r="K375" i="1" s="1"/>
  <c r="D375" i="1"/>
  <c r="H375" i="1" s="1"/>
  <c r="J373" i="1" s="1"/>
  <c r="K373" i="1" s="1"/>
  <c r="D373" i="1"/>
  <c r="H373" i="1" s="1"/>
  <c r="J371" i="1" s="1"/>
  <c r="K371" i="1" s="1"/>
  <c r="D372" i="1"/>
  <c r="H372" i="1" s="1"/>
  <c r="J370" i="1" s="1"/>
  <c r="K370" i="1" s="1"/>
  <c r="D371" i="1"/>
  <c r="H371" i="1" s="1"/>
  <c r="J369" i="1" s="1"/>
  <c r="K369" i="1" s="1"/>
  <c r="D369" i="1"/>
  <c r="H369" i="1" s="1"/>
  <c r="J367" i="1" s="1"/>
  <c r="K367" i="1" s="1"/>
  <c r="D368" i="1"/>
  <c r="H368" i="1" s="1"/>
  <c r="J366" i="1" s="1"/>
  <c r="K366" i="1" s="1"/>
  <c r="D367" i="1"/>
  <c r="H367" i="1" s="1"/>
  <c r="J365" i="1" s="1"/>
  <c r="K365" i="1" s="1"/>
  <c r="D366" i="1"/>
  <c r="H366" i="1" s="1"/>
  <c r="J364" i="1" s="1"/>
  <c r="K364" i="1" s="1"/>
  <c r="D365" i="1"/>
  <c r="H365" i="1" s="1"/>
  <c r="J363" i="1" s="1"/>
  <c r="K363" i="1" s="1"/>
  <c r="D364" i="1"/>
  <c r="H364" i="1" s="1"/>
  <c r="J362" i="1" s="1"/>
  <c r="K362" i="1" s="1"/>
  <c r="D363" i="1"/>
  <c r="H363" i="1" s="1"/>
  <c r="J361" i="1" s="1"/>
  <c r="K361" i="1" s="1"/>
  <c r="D362" i="1"/>
  <c r="H362" i="1" s="1"/>
  <c r="J360" i="1" s="1"/>
  <c r="K360" i="1" s="1"/>
  <c r="D361" i="1"/>
  <c r="H361" i="1" s="1"/>
  <c r="J359" i="1" s="1"/>
  <c r="K359" i="1" s="1"/>
  <c r="D360" i="1"/>
  <c r="H360" i="1" s="1"/>
  <c r="J358" i="1" s="1"/>
  <c r="K358" i="1" s="1"/>
  <c r="D359" i="1"/>
  <c r="H359" i="1" s="1"/>
  <c r="J357" i="1" s="1"/>
  <c r="K357" i="1" s="1"/>
  <c r="D358" i="1"/>
  <c r="H358" i="1" s="1"/>
  <c r="J356" i="1" s="1"/>
  <c r="K356" i="1" s="1"/>
  <c r="D357" i="1"/>
  <c r="H357" i="1" s="1"/>
  <c r="J355" i="1" s="1"/>
  <c r="K355" i="1" s="1"/>
  <c r="D356" i="1"/>
  <c r="H356" i="1" s="1"/>
  <c r="J354" i="1" s="1"/>
  <c r="K354" i="1" s="1"/>
  <c r="D355" i="1"/>
  <c r="H355" i="1" s="1"/>
  <c r="J353" i="1" s="1"/>
  <c r="K353" i="1" s="1"/>
  <c r="D354" i="1"/>
  <c r="H354" i="1" s="1"/>
  <c r="J352" i="1" s="1"/>
  <c r="K352" i="1" s="1"/>
  <c r="D353" i="1"/>
  <c r="H353" i="1" s="1"/>
  <c r="J351" i="1" s="1"/>
  <c r="K351" i="1" s="1"/>
  <c r="D352" i="1"/>
  <c r="H352" i="1" s="1"/>
  <c r="J350" i="1" s="1"/>
  <c r="K350" i="1" s="1"/>
  <c r="D351" i="1"/>
  <c r="H351" i="1" s="1"/>
  <c r="J349" i="1" s="1"/>
  <c r="K349" i="1" s="1"/>
  <c r="D350" i="1"/>
  <c r="H350" i="1" s="1"/>
  <c r="J348" i="1" s="1"/>
  <c r="K348" i="1" s="1"/>
  <c r="D349" i="1"/>
  <c r="H349" i="1" s="1"/>
  <c r="J347" i="1" s="1"/>
  <c r="K347" i="1" s="1"/>
  <c r="D348" i="1"/>
  <c r="H348" i="1" s="1"/>
  <c r="J346" i="1" s="1"/>
  <c r="K346" i="1" s="1"/>
  <c r="D347" i="1"/>
  <c r="H347" i="1" s="1"/>
  <c r="J345" i="1" s="1"/>
  <c r="K345" i="1" s="1"/>
  <c r="D346" i="1"/>
  <c r="H346" i="1" s="1"/>
  <c r="J344" i="1" s="1"/>
  <c r="K344" i="1" s="1"/>
  <c r="D345" i="1"/>
  <c r="H345" i="1" s="1"/>
  <c r="J343" i="1" s="1"/>
  <c r="K343" i="1" s="1"/>
  <c r="D344" i="1"/>
  <c r="H344" i="1" s="1"/>
  <c r="J342" i="1" s="1"/>
  <c r="K342" i="1" s="1"/>
  <c r="D343" i="1"/>
  <c r="H343" i="1" s="1"/>
  <c r="J341" i="1" s="1"/>
  <c r="K341" i="1" s="1"/>
  <c r="D341" i="1"/>
  <c r="H341" i="1" s="1"/>
  <c r="J339" i="1" s="1"/>
  <c r="K339" i="1" s="1"/>
  <c r="D340" i="1"/>
  <c r="H340" i="1" s="1"/>
  <c r="J338" i="1" s="1"/>
  <c r="K338" i="1" s="1"/>
  <c r="D339" i="1"/>
  <c r="H339" i="1" s="1"/>
  <c r="J337" i="1" s="1"/>
  <c r="K337" i="1" s="1"/>
  <c r="D337" i="1"/>
  <c r="H337" i="1" s="1"/>
  <c r="J335" i="1" s="1"/>
  <c r="K335" i="1" s="1"/>
  <c r="D336" i="1"/>
  <c r="H336" i="1" s="1"/>
  <c r="J334" i="1" s="1"/>
  <c r="K334" i="1" s="1"/>
  <c r="D335" i="1"/>
  <c r="H335" i="1" s="1"/>
  <c r="J333" i="1" s="1"/>
  <c r="K333" i="1" s="1"/>
  <c r="D334" i="1"/>
  <c r="H334" i="1" s="1"/>
  <c r="J332" i="1" s="1"/>
  <c r="K332" i="1" s="1"/>
  <c r="D333" i="1"/>
  <c r="H333" i="1" s="1"/>
  <c r="J331" i="1" s="1"/>
  <c r="K331" i="1" s="1"/>
  <c r="D332" i="1"/>
  <c r="H332" i="1" s="1"/>
  <c r="J330" i="1" s="1"/>
  <c r="K330" i="1" s="1"/>
  <c r="D331" i="1"/>
  <c r="H331" i="1" s="1"/>
  <c r="J329" i="1" s="1"/>
  <c r="K329" i="1" s="1"/>
  <c r="D330" i="1"/>
  <c r="H330" i="1" s="1"/>
  <c r="J328" i="1" s="1"/>
  <c r="K328" i="1" s="1"/>
  <c r="D329" i="1"/>
  <c r="H329" i="1" s="1"/>
  <c r="J327" i="1" s="1"/>
  <c r="K327" i="1" s="1"/>
  <c r="D328" i="1"/>
  <c r="H328" i="1" s="1"/>
  <c r="J326" i="1" s="1"/>
  <c r="K326" i="1" s="1"/>
  <c r="D326" i="1"/>
  <c r="H326" i="1" s="1"/>
  <c r="J324" i="1" s="1"/>
  <c r="K324" i="1" s="1"/>
  <c r="D325" i="1"/>
  <c r="H325" i="1" s="1"/>
  <c r="J323" i="1" s="1"/>
  <c r="K323" i="1" s="1"/>
  <c r="D324" i="1"/>
  <c r="H324" i="1" s="1"/>
  <c r="J322" i="1" s="1"/>
  <c r="K322" i="1" s="1"/>
  <c r="D323" i="1"/>
  <c r="H323" i="1" s="1"/>
  <c r="J321" i="1" s="1"/>
  <c r="K321" i="1" s="1"/>
  <c r="D322" i="1"/>
  <c r="H322" i="1" s="1"/>
  <c r="J320" i="1" s="1"/>
  <c r="K320" i="1" s="1"/>
  <c r="D321" i="1"/>
  <c r="H321" i="1" s="1"/>
  <c r="J319" i="1" s="1"/>
  <c r="K319" i="1" s="1"/>
  <c r="D320" i="1"/>
  <c r="H320" i="1" s="1"/>
  <c r="J318" i="1" s="1"/>
  <c r="K318" i="1" s="1"/>
  <c r="D319" i="1"/>
  <c r="H319" i="1" s="1"/>
  <c r="J317" i="1" s="1"/>
  <c r="K317" i="1" s="1"/>
  <c r="D318" i="1"/>
  <c r="H318" i="1" s="1"/>
  <c r="J316" i="1" s="1"/>
  <c r="K316" i="1" s="1"/>
  <c r="D317" i="1"/>
  <c r="H317" i="1" s="1"/>
  <c r="J315" i="1" s="1"/>
  <c r="K315" i="1" s="1"/>
  <c r="D315" i="1"/>
  <c r="H315" i="1" s="1"/>
  <c r="J313" i="1" s="1"/>
  <c r="K313" i="1" s="1"/>
  <c r="D314" i="1"/>
  <c r="H314" i="1" s="1"/>
  <c r="J312" i="1" s="1"/>
  <c r="K312" i="1" s="1"/>
  <c r="D313" i="1"/>
  <c r="H313" i="1" s="1"/>
  <c r="J311" i="1" s="1"/>
  <c r="K311" i="1" s="1"/>
  <c r="D312" i="1"/>
  <c r="H312" i="1" s="1"/>
  <c r="J310" i="1" s="1"/>
  <c r="K310" i="1" s="1"/>
  <c r="D311" i="1"/>
  <c r="H311" i="1" s="1"/>
  <c r="J309" i="1" s="1"/>
  <c r="K309" i="1" s="1"/>
  <c r="D310" i="1"/>
  <c r="H310" i="1" s="1"/>
  <c r="J308" i="1" s="1"/>
  <c r="K308" i="1" s="1"/>
  <c r="D309" i="1"/>
  <c r="H309" i="1" s="1"/>
  <c r="J307" i="1" s="1"/>
  <c r="K307" i="1" s="1"/>
  <c r="D308" i="1"/>
  <c r="H308" i="1" s="1"/>
  <c r="J306" i="1" s="1"/>
  <c r="K306" i="1" s="1"/>
  <c r="D306" i="1"/>
  <c r="H306" i="1" s="1"/>
  <c r="J304" i="1" s="1"/>
  <c r="K304" i="1" s="1"/>
  <c r="D305" i="1"/>
  <c r="H305" i="1" s="1"/>
  <c r="J303" i="1" s="1"/>
  <c r="K303" i="1" s="1"/>
  <c r="D304" i="1"/>
  <c r="H304" i="1" s="1"/>
  <c r="J302" i="1" s="1"/>
  <c r="K302" i="1" s="1"/>
  <c r="D303" i="1"/>
  <c r="H303" i="1" s="1"/>
  <c r="J301" i="1" s="1"/>
  <c r="K301" i="1" s="1"/>
  <c r="D302" i="1"/>
  <c r="H302" i="1" s="1"/>
  <c r="J300" i="1" s="1"/>
  <c r="K300" i="1" s="1"/>
  <c r="D301" i="1"/>
  <c r="H301" i="1" s="1"/>
  <c r="J299" i="1" s="1"/>
  <c r="K299" i="1" s="1"/>
  <c r="D300" i="1"/>
  <c r="H300" i="1" s="1"/>
  <c r="J298" i="1" s="1"/>
  <c r="K298" i="1" s="1"/>
  <c r="D299" i="1"/>
  <c r="H299" i="1" s="1"/>
  <c r="J297" i="1" s="1"/>
  <c r="K297" i="1" s="1"/>
  <c r="D298" i="1"/>
  <c r="H298" i="1" s="1"/>
  <c r="J296" i="1" s="1"/>
  <c r="K296" i="1" s="1"/>
  <c r="D297" i="1"/>
  <c r="H297" i="1" s="1"/>
  <c r="J295" i="1" s="1"/>
  <c r="K295" i="1" s="1"/>
  <c r="D296" i="1"/>
  <c r="H296" i="1" s="1"/>
  <c r="J294" i="1" s="1"/>
  <c r="K294" i="1" s="1"/>
  <c r="D295" i="1"/>
  <c r="H295" i="1" s="1"/>
  <c r="J293" i="1" s="1"/>
  <c r="K293" i="1" s="1"/>
  <c r="D294" i="1"/>
  <c r="H294" i="1" s="1"/>
  <c r="J292" i="1" s="1"/>
  <c r="K292" i="1" s="1"/>
  <c r="D293" i="1"/>
  <c r="H293" i="1" s="1"/>
  <c r="J291" i="1" s="1"/>
  <c r="K291" i="1" s="1"/>
  <c r="D292" i="1"/>
  <c r="H292" i="1" s="1"/>
  <c r="J290" i="1" s="1"/>
  <c r="K290" i="1" s="1"/>
  <c r="D291" i="1"/>
  <c r="H291" i="1" s="1"/>
  <c r="J289" i="1" s="1"/>
  <c r="K289" i="1" s="1"/>
  <c r="D290" i="1"/>
  <c r="H290" i="1" s="1"/>
  <c r="J288" i="1" s="1"/>
  <c r="K288" i="1" s="1"/>
  <c r="D289" i="1"/>
  <c r="H289" i="1" s="1"/>
  <c r="J287" i="1" s="1"/>
  <c r="K287" i="1" s="1"/>
  <c r="D287" i="1"/>
  <c r="H287" i="1" s="1"/>
  <c r="J285" i="1" s="1"/>
  <c r="K285" i="1" s="1"/>
  <c r="D286" i="1"/>
  <c r="H286" i="1" s="1"/>
  <c r="J284" i="1" s="1"/>
  <c r="K284" i="1" s="1"/>
  <c r="D285" i="1"/>
  <c r="H285" i="1" s="1"/>
  <c r="J283" i="1" s="1"/>
  <c r="K283" i="1" s="1"/>
  <c r="D284" i="1"/>
  <c r="H284" i="1" s="1"/>
  <c r="J282" i="1" s="1"/>
  <c r="K282" i="1" s="1"/>
  <c r="D283" i="1"/>
  <c r="H283" i="1" s="1"/>
  <c r="J281" i="1" s="1"/>
  <c r="K281" i="1" s="1"/>
  <c r="D282" i="1"/>
  <c r="H282" i="1" s="1"/>
  <c r="J280" i="1" s="1"/>
  <c r="K280" i="1" s="1"/>
  <c r="D281" i="1"/>
  <c r="H281" i="1" s="1"/>
  <c r="J279" i="1" s="1"/>
  <c r="K279" i="1" s="1"/>
  <c r="D280" i="1"/>
  <c r="H280" i="1" s="1"/>
  <c r="J278" i="1" s="1"/>
  <c r="K278" i="1" s="1"/>
  <c r="D279" i="1"/>
  <c r="H279" i="1" s="1"/>
  <c r="J277" i="1" s="1"/>
  <c r="K277" i="1" s="1"/>
  <c r="D278" i="1"/>
  <c r="H278" i="1" s="1"/>
  <c r="J276" i="1" s="1"/>
  <c r="K276" i="1" s="1"/>
  <c r="D277" i="1"/>
  <c r="H277" i="1" s="1"/>
  <c r="J275" i="1" s="1"/>
  <c r="K275" i="1" s="1"/>
  <c r="D276" i="1"/>
  <c r="H276" i="1" s="1"/>
  <c r="J274" i="1" s="1"/>
  <c r="K274" i="1" s="1"/>
  <c r="D275" i="1"/>
  <c r="H275" i="1" s="1"/>
  <c r="J273" i="1" s="1"/>
  <c r="K273" i="1" s="1"/>
  <c r="D274" i="1"/>
  <c r="H274" i="1" s="1"/>
  <c r="J272" i="1" s="1"/>
  <c r="K272" i="1" s="1"/>
  <c r="D273" i="1"/>
  <c r="H273" i="1" s="1"/>
  <c r="J271" i="1" s="1"/>
  <c r="K271" i="1" s="1"/>
  <c r="D272" i="1"/>
  <c r="H272" i="1" s="1"/>
  <c r="J270" i="1" s="1"/>
  <c r="K270" i="1" s="1"/>
  <c r="D271" i="1"/>
  <c r="H271" i="1" s="1"/>
  <c r="J269" i="1" s="1"/>
  <c r="K269" i="1" s="1"/>
  <c r="D270" i="1"/>
  <c r="H270" i="1" s="1"/>
  <c r="J268" i="1" s="1"/>
  <c r="K268" i="1" s="1"/>
  <c r="D269" i="1"/>
  <c r="H269" i="1" s="1"/>
  <c r="J267" i="1" s="1"/>
  <c r="K267" i="1" s="1"/>
  <c r="D268" i="1"/>
  <c r="H268" i="1" s="1"/>
  <c r="J266" i="1" s="1"/>
  <c r="K266" i="1" s="1"/>
  <c r="D267" i="1"/>
  <c r="H267" i="1" s="1"/>
  <c r="J265" i="1" s="1"/>
  <c r="K265" i="1" s="1"/>
  <c r="D266" i="1"/>
  <c r="H266" i="1" s="1"/>
  <c r="J264" i="1" s="1"/>
  <c r="K264" i="1" s="1"/>
  <c r="D265" i="1"/>
  <c r="H265" i="1" s="1"/>
  <c r="J263" i="1" s="1"/>
  <c r="K263" i="1" s="1"/>
  <c r="D264" i="1"/>
  <c r="H264" i="1" s="1"/>
  <c r="J262" i="1" s="1"/>
  <c r="K262" i="1" s="1"/>
  <c r="D263" i="1"/>
  <c r="H263" i="1" s="1"/>
  <c r="J261" i="1" s="1"/>
  <c r="K261" i="1" s="1"/>
  <c r="D262" i="1"/>
  <c r="H262" i="1" s="1"/>
  <c r="J260" i="1" s="1"/>
  <c r="K260" i="1" s="1"/>
  <c r="D261" i="1"/>
  <c r="H261" i="1" s="1"/>
  <c r="J259" i="1" s="1"/>
  <c r="K259" i="1" s="1"/>
  <c r="D260" i="1"/>
  <c r="H260" i="1" s="1"/>
  <c r="J258" i="1" s="1"/>
  <c r="K258" i="1" s="1"/>
  <c r="D259" i="1"/>
  <c r="H259" i="1" s="1"/>
  <c r="J257" i="1" s="1"/>
  <c r="K257" i="1" s="1"/>
  <c r="D258" i="1"/>
  <c r="H258" i="1" s="1"/>
  <c r="J256" i="1" s="1"/>
  <c r="K256" i="1" s="1"/>
  <c r="D257" i="1"/>
  <c r="H257" i="1" s="1"/>
  <c r="J255" i="1" s="1"/>
  <c r="K255" i="1" s="1"/>
  <c r="D256" i="1"/>
  <c r="H256" i="1" s="1"/>
  <c r="J254" i="1" s="1"/>
  <c r="K254" i="1" s="1"/>
  <c r="D255" i="1"/>
  <c r="H255" i="1" s="1"/>
  <c r="J253" i="1" s="1"/>
  <c r="K253" i="1" s="1"/>
  <c r="D254" i="1"/>
  <c r="H254" i="1" s="1"/>
  <c r="J252" i="1" s="1"/>
  <c r="K252" i="1" s="1"/>
  <c r="D253" i="1"/>
  <c r="H253" i="1" s="1"/>
  <c r="J251" i="1" s="1"/>
  <c r="K251" i="1" s="1"/>
  <c r="D252" i="1"/>
  <c r="H252" i="1" s="1"/>
  <c r="J250" i="1" s="1"/>
  <c r="K250" i="1" s="1"/>
  <c r="D251" i="1"/>
  <c r="H251" i="1" s="1"/>
  <c r="J249" i="1" s="1"/>
  <c r="K249" i="1" s="1"/>
  <c r="D250" i="1"/>
  <c r="H250" i="1" s="1"/>
  <c r="J248" i="1" s="1"/>
  <c r="K248" i="1" s="1"/>
  <c r="D249" i="1"/>
  <c r="H249" i="1" s="1"/>
  <c r="J247" i="1" s="1"/>
  <c r="K247" i="1" s="1"/>
  <c r="D248" i="1"/>
  <c r="H248" i="1" s="1"/>
  <c r="J246" i="1" s="1"/>
  <c r="K246" i="1" s="1"/>
  <c r="D247" i="1"/>
  <c r="H247" i="1" s="1"/>
  <c r="J245" i="1" s="1"/>
  <c r="K245" i="1" s="1"/>
  <c r="D246" i="1"/>
  <c r="H246" i="1" s="1"/>
  <c r="J244" i="1" s="1"/>
  <c r="K244" i="1" s="1"/>
  <c r="D245" i="1"/>
  <c r="H245" i="1" s="1"/>
  <c r="J243" i="1" s="1"/>
  <c r="K243" i="1" s="1"/>
  <c r="D243" i="1"/>
  <c r="H243" i="1" s="1"/>
  <c r="J241" i="1" s="1"/>
  <c r="K241" i="1" s="1"/>
  <c r="D242" i="1"/>
  <c r="H242" i="1" s="1"/>
  <c r="J240" i="1" s="1"/>
  <c r="K240" i="1" s="1"/>
  <c r="D241" i="1"/>
  <c r="H241" i="1" s="1"/>
  <c r="J239" i="1" s="1"/>
  <c r="K239" i="1" s="1"/>
  <c r="D240" i="1"/>
  <c r="H240" i="1" s="1"/>
  <c r="J238" i="1" s="1"/>
  <c r="K238" i="1" s="1"/>
  <c r="D237" i="1"/>
  <c r="H237" i="1" s="1"/>
  <c r="J235" i="1" s="1"/>
  <c r="K235" i="1" s="1"/>
  <c r="D236" i="1"/>
  <c r="H236" i="1" s="1"/>
  <c r="J234" i="1" s="1"/>
  <c r="K234" i="1" s="1"/>
  <c r="D235" i="1"/>
  <c r="H235" i="1" s="1"/>
  <c r="J233" i="1" s="1"/>
  <c r="K233" i="1" s="1"/>
  <c r="D234" i="1"/>
  <c r="H234" i="1" s="1"/>
  <c r="J232" i="1" s="1"/>
  <c r="K232" i="1" s="1"/>
  <c r="D232" i="1"/>
  <c r="H232" i="1" s="1"/>
  <c r="J230" i="1" s="1"/>
  <c r="K230" i="1" s="1"/>
  <c r="D231" i="1"/>
  <c r="H231" i="1" s="1"/>
  <c r="J229" i="1" s="1"/>
  <c r="K229" i="1" s="1"/>
  <c r="D229" i="1"/>
  <c r="H229" i="1" s="1"/>
  <c r="J227" i="1" s="1"/>
  <c r="K227" i="1" s="1"/>
  <c r="D228" i="1"/>
  <c r="H228" i="1" s="1"/>
  <c r="J226" i="1" s="1"/>
  <c r="K226" i="1" s="1"/>
  <c r="D227" i="1"/>
  <c r="H227" i="1" s="1"/>
  <c r="J225" i="1" s="1"/>
  <c r="K225" i="1" s="1"/>
  <c r="D226" i="1"/>
  <c r="H226" i="1" s="1"/>
  <c r="J224" i="1" s="1"/>
  <c r="K224" i="1" s="1"/>
  <c r="D225" i="1"/>
  <c r="H225" i="1" s="1"/>
  <c r="J223" i="1" s="1"/>
  <c r="K223" i="1" s="1"/>
  <c r="D224" i="1"/>
  <c r="H224" i="1" s="1"/>
  <c r="J222" i="1" s="1"/>
  <c r="K222" i="1" s="1"/>
  <c r="D223" i="1"/>
  <c r="H223" i="1" s="1"/>
  <c r="J221" i="1" s="1"/>
  <c r="K221" i="1" s="1"/>
  <c r="D222" i="1"/>
  <c r="H222" i="1" s="1"/>
  <c r="J220" i="1" s="1"/>
  <c r="K220" i="1" s="1"/>
  <c r="D221" i="1"/>
  <c r="H221" i="1" s="1"/>
  <c r="J219" i="1" s="1"/>
  <c r="K219" i="1" s="1"/>
  <c r="D220" i="1"/>
  <c r="H220" i="1" s="1"/>
  <c r="J218" i="1" s="1"/>
  <c r="K218" i="1" s="1"/>
  <c r="D219" i="1"/>
  <c r="H219" i="1" s="1"/>
  <c r="J217" i="1" s="1"/>
  <c r="K217" i="1" s="1"/>
  <c r="D218" i="1"/>
  <c r="H218" i="1" s="1"/>
  <c r="J216" i="1" s="1"/>
  <c r="K216" i="1" s="1"/>
  <c r="D217" i="1"/>
  <c r="H217" i="1" s="1"/>
  <c r="J215" i="1" s="1"/>
  <c r="K215" i="1" s="1"/>
  <c r="D216" i="1"/>
  <c r="H216" i="1" s="1"/>
  <c r="J214" i="1" s="1"/>
  <c r="K214" i="1" s="1"/>
  <c r="D215" i="1"/>
  <c r="H215" i="1" s="1"/>
  <c r="J213" i="1" s="1"/>
  <c r="K213" i="1" s="1"/>
  <c r="D214" i="1"/>
  <c r="H214" i="1" s="1"/>
  <c r="J212" i="1" s="1"/>
  <c r="K212" i="1" s="1"/>
  <c r="D213" i="1"/>
  <c r="H213" i="1" s="1"/>
  <c r="J211" i="1" s="1"/>
  <c r="K211" i="1" s="1"/>
  <c r="D212" i="1"/>
  <c r="H212" i="1" s="1"/>
  <c r="J210" i="1" s="1"/>
  <c r="K210" i="1" s="1"/>
  <c r="D211" i="1"/>
  <c r="H211" i="1" s="1"/>
  <c r="J209" i="1" s="1"/>
  <c r="K209" i="1" s="1"/>
  <c r="D210" i="1"/>
  <c r="H210" i="1" s="1"/>
  <c r="J208" i="1" s="1"/>
  <c r="K208" i="1" s="1"/>
  <c r="D208" i="1"/>
  <c r="H208" i="1" s="1"/>
  <c r="J206" i="1" s="1"/>
  <c r="K206" i="1" s="1"/>
  <c r="D207" i="1"/>
  <c r="H207" i="1" s="1"/>
  <c r="J205" i="1" s="1"/>
  <c r="K205" i="1" s="1"/>
  <c r="D205" i="1"/>
  <c r="H205" i="1" s="1"/>
  <c r="J203" i="1" s="1"/>
  <c r="K203" i="1" s="1"/>
  <c r="D204" i="1"/>
  <c r="H204" i="1" s="1"/>
  <c r="J202" i="1" s="1"/>
  <c r="K202" i="1" s="1"/>
  <c r="D203" i="1"/>
  <c r="H203" i="1" s="1"/>
  <c r="J201" i="1" s="1"/>
  <c r="K201" i="1" s="1"/>
  <c r="D202" i="1"/>
  <c r="H202" i="1" s="1"/>
  <c r="J200" i="1" s="1"/>
  <c r="K200" i="1" s="1"/>
  <c r="D201" i="1"/>
  <c r="H201" i="1" s="1"/>
  <c r="J199" i="1" s="1"/>
  <c r="K199" i="1" s="1"/>
  <c r="D200" i="1"/>
  <c r="H200" i="1" s="1"/>
  <c r="J198" i="1" s="1"/>
  <c r="K198" i="1" s="1"/>
  <c r="D199" i="1"/>
  <c r="H199" i="1" s="1"/>
  <c r="J197" i="1" s="1"/>
  <c r="K197" i="1" s="1"/>
  <c r="D197" i="1"/>
  <c r="H197" i="1" s="1"/>
  <c r="J195" i="1" s="1"/>
  <c r="K195" i="1" s="1"/>
  <c r="D196" i="1"/>
  <c r="H196" i="1" s="1"/>
  <c r="J194" i="1" s="1"/>
  <c r="K194" i="1" s="1"/>
  <c r="D195" i="1"/>
  <c r="H195" i="1" s="1"/>
  <c r="J193" i="1" s="1"/>
  <c r="K193" i="1" s="1"/>
  <c r="D194" i="1"/>
  <c r="H194" i="1" s="1"/>
  <c r="J192" i="1" s="1"/>
  <c r="K192" i="1" s="1"/>
  <c r="D193" i="1"/>
  <c r="H193" i="1" s="1"/>
  <c r="J191" i="1" s="1"/>
  <c r="K191" i="1" s="1"/>
  <c r="D192" i="1"/>
  <c r="H192" i="1" s="1"/>
  <c r="J190" i="1" s="1"/>
  <c r="K190" i="1" s="1"/>
  <c r="D191" i="1"/>
  <c r="H191" i="1" s="1"/>
  <c r="J189" i="1" s="1"/>
  <c r="K189" i="1" s="1"/>
  <c r="D190" i="1"/>
  <c r="H190" i="1" s="1"/>
  <c r="J188" i="1" s="1"/>
  <c r="K188" i="1" s="1"/>
  <c r="D189" i="1"/>
  <c r="H189" i="1" s="1"/>
  <c r="J187" i="1" s="1"/>
  <c r="K187" i="1" s="1"/>
  <c r="D188" i="1"/>
  <c r="H188" i="1" s="1"/>
  <c r="J186" i="1" s="1"/>
  <c r="K186" i="1" s="1"/>
  <c r="D187" i="1"/>
  <c r="H187" i="1" s="1"/>
  <c r="J185" i="1" s="1"/>
  <c r="K185" i="1" s="1"/>
  <c r="D186" i="1"/>
  <c r="H186" i="1" s="1"/>
  <c r="J184" i="1" s="1"/>
  <c r="K184" i="1" s="1"/>
  <c r="D185" i="1"/>
  <c r="H185" i="1" s="1"/>
  <c r="J183" i="1" s="1"/>
  <c r="K183" i="1" s="1"/>
  <c r="D184" i="1"/>
  <c r="H184" i="1" s="1"/>
  <c r="J182" i="1" s="1"/>
  <c r="K182" i="1" s="1"/>
  <c r="D183" i="1"/>
  <c r="H183" i="1" s="1"/>
  <c r="J181" i="1" s="1"/>
  <c r="K181" i="1" s="1"/>
  <c r="D182" i="1"/>
  <c r="H182" i="1" s="1"/>
  <c r="J180" i="1" s="1"/>
  <c r="K180" i="1" s="1"/>
  <c r="D181" i="1"/>
  <c r="H181" i="1" s="1"/>
  <c r="J179" i="1" s="1"/>
  <c r="K179" i="1" s="1"/>
  <c r="D180" i="1"/>
  <c r="H180" i="1" s="1"/>
  <c r="J178" i="1" s="1"/>
  <c r="K178" i="1" s="1"/>
  <c r="D179" i="1"/>
  <c r="H179" i="1" s="1"/>
  <c r="J177" i="1" s="1"/>
  <c r="K177" i="1" s="1"/>
  <c r="D177" i="1"/>
  <c r="H177" i="1" s="1"/>
  <c r="J175" i="1" s="1"/>
  <c r="K175" i="1" s="1"/>
  <c r="D176" i="1"/>
  <c r="H176" i="1" s="1"/>
  <c r="J174" i="1" s="1"/>
  <c r="K174" i="1" s="1"/>
  <c r="D175" i="1"/>
  <c r="H175" i="1" s="1"/>
  <c r="J173" i="1" s="1"/>
  <c r="K173" i="1" s="1"/>
  <c r="D174" i="1"/>
  <c r="H174" i="1" s="1"/>
  <c r="J172" i="1" s="1"/>
  <c r="K172" i="1" s="1"/>
  <c r="D173" i="1"/>
  <c r="H173" i="1" s="1"/>
  <c r="J171" i="1" s="1"/>
  <c r="K171" i="1" s="1"/>
  <c r="D172" i="1"/>
  <c r="H172" i="1" s="1"/>
  <c r="J170" i="1" s="1"/>
  <c r="K170" i="1" s="1"/>
  <c r="D171" i="1"/>
  <c r="H171" i="1" s="1"/>
  <c r="J169" i="1" s="1"/>
  <c r="K169" i="1" s="1"/>
  <c r="D170" i="1"/>
  <c r="H170" i="1" s="1"/>
  <c r="J168" i="1" s="1"/>
  <c r="K168" i="1" s="1"/>
  <c r="D169" i="1"/>
  <c r="H169" i="1" s="1"/>
  <c r="J167" i="1" s="1"/>
  <c r="K167" i="1" s="1"/>
  <c r="D168" i="1"/>
  <c r="H168" i="1" s="1"/>
  <c r="J166" i="1" s="1"/>
  <c r="K166" i="1" s="1"/>
  <c r="D167" i="1"/>
  <c r="H167" i="1" s="1"/>
  <c r="J165" i="1" s="1"/>
  <c r="K165" i="1" s="1"/>
  <c r="D166" i="1"/>
  <c r="H166" i="1" s="1"/>
  <c r="J164" i="1" s="1"/>
  <c r="K164" i="1" s="1"/>
  <c r="D165" i="1"/>
  <c r="H165" i="1" s="1"/>
  <c r="J163" i="1" s="1"/>
  <c r="K163" i="1" s="1"/>
  <c r="D164" i="1"/>
  <c r="H164" i="1" s="1"/>
  <c r="J162" i="1" s="1"/>
  <c r="K162" i="1" s="1"/>
  <c r="D163" i="1"/>
  <c r="H163" i="1" s="1"/>
  <c r="J161" i="1" s="1"/>
  <c r="K161" i="1" s="1"/>
  <c r="D161" i="1"/>
  <c r="H161" i="1" s="1"/>
  <c r="J159" i="1" s="1"/>
  <c r="K159" i="1" s="1"/>
  <c r="D160" i="1"/>
  <c r="H160" i="1" s="1"/>
  <c r="J158" i="1" s="1"/>
  <c r="K158" i="1" s="1"/>
  <c r="D159" i="1"/>
  <c r="H159" i="1" s="1"/>
  <c r="J157" i="1" s="1"/>
  <c r="K157" i="1" s="1"/>
  <c r="D158" i="1"/>
  <c r="H158" i="1" s="1"/>
  <c r="J156" i="1" s="1"/>
  <c r="K156" i="1" s="1"/>
  <c r="D156" i="1"/>
  <c r="H156" i="1" s="1"/>
  <c r="J154" i="1" s="1"/>
  <c r="K154" i="1" s="1"/>
  <c r="D155" i="1"/>
  <c r="H155" i="1" s="1"/>
  <c r="J153" i="1" s="1"/>
  <c r="K153" i="1" s="1"/>
  <c r="D154" i="1"/>
  <c r="H154" i="1" s="1"/>
  <c r="J152" i="1" s="1"/>
  <c r="K152" i="1" s="1"/>
  <c r="D153" i="1"/>
  <c r="H153" i="1" s="1"/>
  <c r="J151" i="1" s="1"/>
  <c r="K151" i="1" s="1"/>
  <c r="D152" i="1"/>
  <c r="H152" i="1" s="1"/>
  <c r="J150" i="1" s="1"/>
  <c r="K150" i="1" s="1"/>
  <c r="D147" i="1"/>
  <c r="H147" i="1" s="1"/>
  <c r="J145" i="1" s="1"/>
  <c r="K145" i="1" s="1"/>
  <c r="D146" i="1"/>
  <c r="H146" i="1" s="1"/>
  <c r="J144" i="1" s="1"/>
  <c r="K144" i="1" s="1"/>
  <c r="D145" i="1"/>
  <c r="H145" i="1" s="1"/>
  <c r="J143" i="1" s="1"/>
  <c r="K143" i="1" s="1"/>
  <c r="D144" i="1"/>
  <c r="H144" i="1" s="1"/>
  <c r="J142" i="1" s="1"/>
  <c r="K142" i="1" s="1"/>
  <c r="D143" i="1"/>
  <c r="H143" i="1" s="1"/>
  <c r="J141" i="1" s="1"/>
  <c r="K141" i="1" s="1"/>
  <c r="D141" i="1"/>
  <c r="H141" i="1" s="1"/>
  <c r="J139" i="1" s="1"/>
  <c r="K139" i="1" s="1"/>
  <c r="D140" i="1"/>
  <c r="H140" i="1" s="1"/>
  <c r="J138" i="1" s="1"/>
  <c r="K138" i="1" s="1"/>
  <c r="D138" i="1"/>
  <c r="H138" i="1" s="1"/>
  <c r="J136" i="1" s="1"/>
  <c r="K136" i="1" s="1"/>
  <c r="D136" i="1"/>
  <c r="H136" i="1" s="1"/>
  <c r="J134" i="1" s="1"/>
  <c r="K134" i="1" s="1"/>
  <c r="D135" i="1"/>
  <c r="H135" i="1" s="1"/>
  <c r="J133" i="1" s="1"/>
  <c r="K133" i="1" s="1"/>
  <c r="D134" i="1"/>
  <c r="H134" i="1" s="1"/>
  <c r="J132" i="1" s="1"/>
  <c r="K132" i="1" s="1"/>
  <c r="D133" i="1"/>
  <c r="H133" i="1" s="1"/>
  <c r="J131" i="1" s="1"/>
  <c r="K131" i="1" s="1"/>
  <c r="D132" i="1"/>
  <c r="H132" i="1" s="1"/>
  <c r="J130" i="1" s="1"/>
  <c r="K130" i="1" s="1"/>
  <c r="D131" i="1"/>
  <c r="H131" i="1" s="1"/>
  <c r="J129" i="1" s="1"/>
  <c r="K129" i="1" s="1"/>
  <c r="D130" i="1"/>
  <c r="H130" i="1" s="1"/>
  <c r="J128" i="1" s="1"/>
  <c r="K128" i="1" s="1"/>
  <c r="D129" i="1"/>
  <c r="H129" i="1" s="1"/>
  <c r="J127" i="1" s="1"/>
  <c r="K127" i="1" s="1"/>
  <c r="D128" i="1"/>
  <c r="H128" i="1" s="1"/>
  <c r="J126" i="1" s="1"/>
  <c r="K126" i="1" s="1"/>
  <c r="D126" i="1"/>
  <c r="H126" i="1" s="1"/>
  <c r="J124" i="1" s="1"/>
  <c r="K124" i="1" s="1"/>
  <c r="D125" i="1"/>
  <c r="H125" i="1" s="1"/>
  <c r="J123" i="1" s="1"/>
  <c r="K123" i="1" s="1"/>
  <c r="D124" i="1"/>
  <c r="H124" i="1" s="1"/>
  <c r="J122" i="1" s="1"/>
  <c r="K122" i="1" s="1"/>
  <c r="D123" i="1"/>
  <c r="H123" i="1" s="1"/>
  <c r="J121" i="1" s="1"/>
  <c r="K121" i="1" s="1"/>
  <c r="D122" i="1"/>
  <c r="H122" i="1" s="1"/>
  <c r="J120" i="1" s="1"/>
  <c r="K120" i="1" s="1"/>
  <c r="D120" i="1"/>
  <c r="H120" i="1" s="1"/>
  <c r="J118" i="1" s="1"/>
  <c r="K118" i="1" s="1"/>
  <c r="D119" i="1"/>
  <c r="H119" i="1" s="1"/>
  <c r="J117" i="1" s="1"/>
  <c r="K117" i="1" s="1"/>
  <c r="D118" i="1"/>
  <c r="H118" i="1" s="1"/>
  <c r="J116" i="1" s="1"/>
  <c r="K116" i="1" s="1"/>
  <c r="D117" i="1"/>
  <c r="H117" i="1" s="1"/>
  <c r="J115" i="1" s="1"/>
  <c r="K115" i="1" s="1"/>
  <c r="D116" i="1"/>
  <c r="H116" i="1" s="1"/>
  <c r="J114" i="1" s="1"/>
  <c r="K114" i="1" s="1"/>
  <c r="D115" i="1"/>
  <c r="H115" i="1" s="1"/>
  <c r="J113" i="1" s="1"/>
  <c r="K113" i="1" s="1"/>
  <c r="D114" i="1"/>
  <c r="H114" i="1" s="1"/>
  <c r="J112" i="1" s="1"/>
  <c r="K112" i="1" s="1"/>
  <c r="D113" i="1"/>
  <c r="H113" i="1" s="1"/>
  <c r="J111" i="1" s="1"/>
  <c r="K111" i="1" s="1"/>
  <c r="D112" i="1"/>
  <c r="H112" i="1" s="1"/>
  <c r="J110" i="1" s="1"/>
  <c r="K110" i="1" s="1"/>
  <c r="D111" i="1"/>
  <c r="H111" i="1" s="1"/>
  <c r="J109" i="1" s="1"/>
  <c r="K109" i="1" s="1"/>
  <c r="D110" i="1"/>
  <c r="H110" i="1" s="1"/>
  <c r="J108" i="1" s="1"/>
  <c r="K108" i="1" s="1"/>
  <c r="D109" i="1"/>
  <c r="H109" i="1" s="1"/>
  <c r="J107" i="1" s="1"/>
  <c r="K107" i="1" s="1"/>
  <c r="D107" i="1"/>
  <c r="H107" i="1" s="1"/>
  <c r="J105" i="1" s="1"/>
  <c r="K105" i="1" s="1"/>
  <c r="D105" i="1"/>
  <c r="H105" i="1" s="1"/>
  <c r="J103" i="1" s="1"/>
  <c r="K103" i="1" s="1"/>
  <c r="D104" i="1"/>
  <c r="H104" i="1" s="1"/>
  <c r="J102" i="1" s="1"/>
  <c r="K102" i="1" s="1"/>
  <c r="D103" i="1"/>
  <c r="H103" i="1" s="1"/>
  <c r="J101" i="1" s="1"/>
  <c r="K101" i="1" s="1"/>
  <c r="D102" i="1"/>
  <c r="H102" i="1" s="1"/>
  <c r="J100" i="1" s="1"/>
  <c r="K100" i="1" s="1"/>
  <c r="D101" i="1"/>
  <c r="H101" i="1" s="1"/>
  <c r="J99" i="1" s="1"/>
  <c r="K99" i="1" s="1"/>
  <c r="D100" i="1"/>
  <c r="H100" i="1" s="1"/>
  <c r="J98" i="1" s="1"/>
  <c r="K98" i="1" s="1"/>
  <c r="D99" i="1"/>
  <c r="H99" i="1" s="1"/>
  <c r="J97" i="1" s="1"/>
  <c r="K97" i="1" s="1"/>
  <c r="D98" i="1"/>
  <c r="H98" i="1" s="1"/>
  <c r="J96" i="1" s="1"/>
  <c r="K96" i="1" s="1"/>
  <c r="D97" i="1"/>
  <c r="H97" i="1" s="1"/>
  <c r="J95" i="1" s="1"/>
  <c r="K95" i="1" s="1"/>
  <c r="D96" i="1"/>
  <c r="H96" i="1" s="1"/>
  <c r="J94" i="1" s="1"/>
  <c r="K94" i="1" s="1"/>
  <c r="D95" i="1"/>
  <c r="H95" i="1" s="1"/>
  <c r="J93" i="1" s="1"/>
  <c r="K93" i="1" s="1"/>
  <c r="D94" i="1"/>
  <c r="H94" i="1" s="1"/>
  <c r="J92" i="1" s="1"/>
  <c r="K92" i="1" s="1"/>
  <c r="D93" i="1"/>
  <c r="H93" i="1" s="1"/>
  <c r="J91" i="1" s="1"/>
  <c r="K91" i="1" s="1"/>
  <c r="D92" i="1"/>
  <c r="H92" i="1" s="1"/>
  <c r="J90" i="1" s="1"/>
  <c r="K90" i="1" s="1"/>
  <c r="D91" i="1"/>
  <c r="H91" i="1" s="1"/>
  <c r="J89" i="1" s="1"/>
  <c r="K89" i="1" s="1"/>
  <c r="D90" i="1"/>
  <c r="H90" i="1" s="1"/>
  <c r="J88" i="1" s="1"/>
  <c r="K88" i="1" s="1"/>
  <c r="D89" i="1"/>
  <c r="H89" i="1" s="1"/>
  <c r="J87" i="1" s="1"/>
  <c r="K87" i="1" s="1"/>
  <c r="D88" i="1"/>
  <c r="H88" i="1" s="1"/>
  <c r="J86" i="1" s="1"/>
  <c r="K86" i="1" s="1"/>
  <c r="D87" i="1"/>
  <c r="H87" i="1" s="1"/>
  <c r="J85" i="1" s="1"/>
  <c r="K85" i="1" s="1"/>
  <c r="D86" i="1"/>
  <c r="H86" i="1" s="1"/>
  <c r="J84" i="1" s="1"/>
  <c r="K84" i="1" s="1"/>
  <c r="D85" i="1"/>
  <c r="H85" i="1" s="1"/>
  <c r="J83" i="1" s="1"/>
  <c r="K83" i="1" s="1"/>
  <c r="D84" i="1"/>
  <c r="H84" i="1" s="1"/>
  <c r="J82" i="1" s="1"/>
  <c r="K82" i="1" s="1"/>
  <c r="D83" i="1"/>
  <c r="H83" i="1" s="1"/>
  <c r="J81" i="1" s="1"/>
  <c r="K81" i="1" s="1"/>
  <c r="D82" i="1"/>
  <c r="H82" i="1" s="1"/>
  <c r="J80" i="1" s="1"/>
  <c r="K80" i="1" s="1"/>
  <c r="D81" i="1"/>
  <c r="H81" i="1" s="1"/>
  <c r="J79" i="1" s="1"/>
  <c r="K79" i="1" s="1"/>
  <c r="D80" i="1"/>
  <c r="H80" i="1" s="1"/>
  <c r="J78" i="1" s="1"/>
  <c r="K78" i="1" s="1"/>
  <c r="D79" i="1"/>
  <c r="H79" i="1" s="1"/>
  <c r="J77" i="1" s="1"/>
  <c r="K77" i="1" s="1"/>
  <c r="D76" i="1"/>
  <c r="H76" i="1" s="1"/>
  <c r="J74" i="1" s="1"/>
  <c r="K74" i="1" s="1"/>
  <c r="D75" i="1"/>
  <c r="H75" i="1" s="1"/>
  <c r="J73" i="1" s="1"/>
  <c r="K73" i="1" s="1"/>
  <c r="D73" i="1"/>
  <c r="H73" i="1" s="1"/>
  <c r="J71" i="1" s="1"/>
  <c r="K71" i="1" s="1"/>
  <c r="D72" i="1"/>
  <c r="H72" i="1" s="1"/>
  <c r="J70" i="1" s="1"/>
  <c r="K70" i="1" s="1"/>
  <c r="D71" i="1"/>
  <c r="H71" i="1" s="1"/>
  <c r="J69" i="1" s="1"/>
  <c r="K69" i="1" s="1"/>
  <c r="D70" i="1"/>
  <c r="H70" i="1" s="1"/>
  <c r="J68" i="1" s="1"/>
  <c r="K68" i="1" s="1"/>
  <c r="D69" i="1"/>
  <c r="H69" i="1" s="1"/>
  <c r="J67" i="1" s="1"/>
  <c r="K67" i="1" s="1"/>
  <c r="D68" i="1"/>
  <c r="H68" i="1" s="1"/>
  <c r="J66" i="1" s="1"/>
  <c r="K66" i="1" s="1"/>
  <c r="D67" i="1"/>
  <c r="H67" i="1" s="1"/>
  <c r="J65" i="1" s="1"/>
  <c r="K65" i="1" s="1"/>
  <c r="D65" i="1"/>
  <c r="H65" i="1" s="1"/>
  <c r="J63" i="1" s="1"/>
  <c r="K63" i="1" s="1"/>
  <c r="D63" i="1"/>
  <c r="H63" i="1" s="1"/>
  <c r="J61" i="1" s="1"/>
  <c r="K61" i="1" s="1"/>
  <c r="D62" i="1"/>
  <c r="H62" i="1" s="1"/>
  <c r="J60" i="1" s="1"/>
  <c r="K60" i="1" s="1"/>
  <c r="D61" i="1"/>
  <c r="H61" i="1" s="1"/>
  <c r="J59" i="1" s="1"/>
  <c r="K59" i="1" s="1"/>
  <c r="D60" i="1"/>
  <c r="H60" i="1" s="1"/>
  <c r="J58" i="1" s="1"/>
  <c r="K58" i="1" s="1"/>
  <c r="D59" i="1"/>
  <c r="H59" i="1" s="1"/>
  <c r="J57" i="1" s="1"/>
  <c r="K57" i="1" s="1"/>
  <c r="D58" i="1"/>
  <c r="H58" i="1" s="1"/>
  <c r="J56" i="1" s="1"/>
  <c r="K56" i="1" s="1"/>
  <c r="D57" i="1"/>
  <c r="H57" i="1" s="1"/>
  <c r="J55" i="1" s="1"/>
  <c r="K55" i="1" s="1"/>
  <c r="D56" i="1"/>
  <c r="H56" i="1" s="1"/>
  <c r="J54" i="1" s="1"/>
  <c r="K54" i="1" s="1"/>
  <c r="D55" i="1"/>
  <c r="H55" i="1" s="1"/>
  <c r="J53" i="1" s="1"/>
  <c r="K53" i="1" s="1"/>
  <c r="D54" i="1"/>
  <c r="H54" i="1" s="1"/>
  <c r="J52" i="1" s="1"/>
  <c r="K52" i="1" s="1"/>
  <c r="D53" i="1"/>
  <c r="H53" i="1" s="1"/>
  <c r="J51" i="1" s="1"/>
  <c r="K51" i="1" s="1"/>
  <c r="D52" i="1"/>
  <c r="H52" i="1" s="1"/>
  <c r="J50" i="1" s="1"/>
  <c r="K50" i="1" s="1"/>
  <c r="D51" i="1"/>
  <c r="H51" i="1" s="1"/>
  <c r="J49" i="1" s="1"/>
  <c r="K49" i="1" s="1"/>
  <c r="D50" i="1"/>
  <c r="H50" i="1" s="1"/>
  <c r="J48" i="1" s="1"/>
  <c r="K48" i="1" s="1"/>
  <c r="D48" i="1"/>
  <c r="H48" i="1" s="1"/>
  <c r="J46" i="1" s="1"/>
  <c r="K46" i="1" s="1"/>
  <c r="D47" i="1"/>
  <c r="H47" i="1" s="1"/>
  <c r="J45" i="1" s="1"/>
  <c r="K45" i="1" s="1"/>
  <c r="D43" i="1"/>
  <c r="H43" i="1" s="1"/>
  <c r="J41" i="1" s="1"/>
  <c r="K41" i="1" s="1"/>
  <c r="D42" i="1"/>
  <c r="H42" i="1" s="1"/>
  <c r="J40" i="1" s="1"/>
  <c r="K40" i="1" s="1"/>
  <c r="D41" i="1"/>
  <c r="H41" i="1" s="1"/>
  <c r="J39" i="1" s="1"/>
  <c r="K39" i="1" s="1"/>
  <c r="D40" i="1"/>
  <c r="H40" i="1" s="1"/>
  <c r="J38" i="1" s="1"/>
  <c r="K38" i="1" s="1"/>
  <c r="D39" i="1"/>
  <c r="H39" i="1" s="1"/>
  <c r="J37" i="1" s="1"/>
  <c r="K37" i="1" s="1"/>
  <c r="D37" i="1"/>
  <c r="H37" i="1" s="1"/>
  <c r="J35" i="1" s="1"/>
  <c r="K35" i="1" s="1"/>
  <c r="D36" i="1"/>
  <c r="H36" i="1" s="1"/>
  <c r="J34" i="1" s="1"/>
  <c r="K34" i="1" s="1"/>
  <c r="D35" i="1"/>
  <c r="H35" i="1" s="1"/>
  <c r="J33" i="1" s="1"/>
  <c r="K33" i="1" s="1"/>
  <c r="D34" i="1"/>
  <c r="H34" i="1" s="1"/>
  <c r="J32" i="1" s="1"/>
  <c r="K32" i="1" s="1"/>
  <c r="D33" i="1"/>
  <c r="H33" i="1" s="1"/>
  <c r="J31" i="1" s="1"/>
  <c r="K31" i="1" s="1"/>
  <c r="D32" i="1"/>
  <c r="H32" i="1" s="1"/>
  <c r="J30" i="1" s="1"/>
  <c r="K30" i="1" s="1"/>
  <c r="D31" i="1"/>
  <c r="H31" i="1" s="1"/>
  <c r="J29" i="1" s="1"/>
  <c r="K29" i="1" s="1"/>
  <c r="D30" i="1"/>
  <c r="H30" i="1" s="1"/>
  <c r="J28" i="1" s="1"/>
  <c r="K28" i="1" s="1"/>
  <c r="D29" i="1"/>
  <c r="H29" i="1" s="1"/>
  <c r="J27" i="1" s="1"/>
  <c r="K27" i="1" s="1"/>
  <c r="D28" i="1"/>
  <c r="H28" i="1" s="1"/>
  <c r="J26" i="1" s="1"/>
  <c r="K26" i="1" s="1"/>
  <c r="D27" i="1"/>
  <c r="H27" i="1" s="1"/>
  <c r="J25" i="1" s="1"/>
  <c r="K25" i="1" s="1"/>
  <c r="D26" i="1"/>
  <c r="H26" i="1" s="1"/>
  <c r="J24" i="1" s="1"/>
  <c r="K24" i="1" s="1"/>
  <c r="D25" i="1"/>
  <c r="H25" i="1" s="1"/>
  <c r="J23" i="1" s="1"/>
  <c r="K23" i="1" s="1"/>
  <c r="D24" i="1"/>
  <c r="H24" i="1" s="1"/>
  <c r="J22" i="1" s="1"/>
  <c r="K22" i="1" s="1"/>
  <c r="D23" i="1"/>
  <c r="H23" i="1" s="1"/>
  <c r="J21" i="1" s="1"/>
  <c r="K21" i="1" s="1"/>
  <c r="D22" i="1"/>
  <c r="H22" i="1" s="1"/>
  <c r="J20" i="1" s="1"/>
  <c r="K20" i="1" s="1"/>
  <c r="D21" i="1"/>
  <c r="H21" i="1" s="1"/>
  <c r="J19" i="1" s="1"/>
  <c r="K19" i="1" s="1"/>
  <c r="D20" i="1"/>
  <c r="H20" i="1" s="1"/>
  <c r="J18" i="1" s="1"/>
  <c r="K18" i="1" s="1"/>
  <c r="D18" i="1"/>
  <c r="H18" i="1" s="1"/>
  <c r="J16" i="1" s="1"/>
  <c r="K16" i="1" s="1"/>
  <c r="D17" i="1"/>
  <c r="H17" i="1" s="1"/>
  <c r="J15" i="1" s="1"/>
  <c r="K15" i="1" s="1"/>
  <c r="D16" i="1"/>
  <c r="H16" i="1" s="1"/>
  <c r="J14" i="1" s="1"/>
  <c r="K14" i="1" s="1"/>
  <c r="D15" i="1"/>
  <c r="H15" i="1" s="1"/>
  <c r="J13" i="1" s="1"/>
  <c r="K13" i="1" s="1"/>
  <c r="D14" i="1"/>
  <c r="H14" i="1" s="1"/>
  <c r="J12" i="1" s="1"/>
  <c r="K12" i="1" s="1"/>
  <c r="D13" i="1"/>
  <c r="H13" i="1" s="1"/>
  <c r="J11" i="1" s="1"/>
  <c r="K11" i="1" s="1"/>
  <c r="D11" i="1"/>
  <c r="H11" i="1" s="1"/>
  <c r="J9" i="1" s="1"/>
  <c r="K9" i="1" s="1"/>
  <c r="D10" i="1"/>
  <c r="H10" i="1" s="1"/>
  <c r="J8" i="1" s="1"/>
  <c r="K8" i="1" s="1"/>
  <c r="D9" i="1"/>
  <c r="H9" i="1" s="1"/>
  <c r="J7" i="1" s="1"/>
  <c r="K7" i="1" s="1"/>
  <c r="D8" i="1"/>
  <c r="H8" i="1" s="1"/>
  <c r="J6" i="1" s="1"/>
  <c r="K6" i="1" s="1"/>
  <c r="D7" i="1"/>
  <c r="H7" i="1" s="1"/>
  <c r="J5" i="1" s="1"/>
  <c r="K5" i="1" s="1"/>
  <c r="D6" i="1"/>
  <c r="H6" i="1" s="1"/>
  <c r="J4" i="1" s="1"/>
  <c r="K4" i="1" s="1"/>
  <c r="D5" i="1"/>
  <c r="H5" i="1" s="1"/>
  <c r="J3" i="1" s="1"/>
  <c r="K3" i="1" s="1"/>
  <c r="D4" i="1"/>
  <c r="H4" i="1" s="1"/>
  <c r="J2" i="1" s="1"/>
  <c r="K2" i="1" s="1"/>
  <c r="D3" i="1"/>
  <c r="H3" i="1" s="1"/>
  <c r="H40" i="3" l="1"/>
  <c r="I27" i="3"/>
  <c r="H41" i="3" l="1"/>
  <c r="I28" i="3"/>
  <c r="H42" i="3" l="1"/>
  <c r="I29" i="3"/>
  <c r="H43" i="3" s="1"/>
  <c r="D1485" i="1"/>
  <c r="H1485" i="1" s="1"/>
  <c r="J1483" i="1" s="1"/>
  <c r="K1483" i="1" s="1"/>
  <c r="D1477" i="1"/>
  <c r="H1477" i="1" s="1"/>
  <c r="J1475" i="1" s="1"/>
  <c r="K1475" i="1" s="1"/>
  <c r="D1475" i="1"/>
  <c r="H1475" i="1" s="1"/>
  <c r="J1473" i="1" s="1"/>
  <c r="K1473" i="1" s="1"/>
  <c r="D1466" i="1"/>
  <c r="H1466" i="1" s="1"/>
  <c r="J1464" i="1" s="1"/>
  <c r="K1464" i="1" s="1"/>
  <c r="D1465" i="1"/>
  <c r="H1465" i="1" s="1"/>
  <c r="J1463" i="1" s="1"/>
  <c r="K1463" i="1" s="1"/>
  <c r="D1458" i="1"/>
  <c r="H1458" i="1" s="1"/>
  <c r="J1456" i="1" s="1"/>
  <c r="K1456" i="1" s="1"/>
  <c r="D1440" i="1"/>
  <c r="H1440" i="1" s="1"/>
  <c r="J1438" i="1" s="1"/>
  <c r="K1438" i="1" s="1"/>
  <c r="D1433" i="1"/>
  <c r="H1433" i="1" s="1"/>
  <c r="J1431" i="1" s="1"/>
  <c r="K1431" i="1" s="1"/>
  <c r="D1425" i="1"/>
  <c r="H1425" i="1" s="1"/>
  <c r="J1423" i="1" s="1"/>
  <c r="K1423" i="1" s="1"/>
  <c r="D1414" i="1"/>
  <c r="H1414" i="1" s="1"/>
  <c r="J1412" i="1" s="1"/>
  <c r="K1412" i="1" s="1"/>
  <c r="D1413" i="1"/>
  <c r="H1413" i="1" s="1"/>
  <c r="J1411" i="1" s="1"/>
  <c r="K1411" i="1" s="1"/>
  <c r="D1409" i="1"/>
  <c r="H1409" i="1" s="1"/>
  <c r="J1407" i="1" s="1"/>
  <c r="K1407" i="1" s="1"/>
  <c r="D1408" i="1"/>
  <c r="H1408" i="1" s="1"/>
  <c r="J1406" i="1" s="1"/>
  <c r="K1406" i="1" s="1"/>
  <c r="D1405" i="1"/>
  <c r="H1405" i="1" s="1"/>
  <c r="J1403" i="1" s="1"/>
  <c r="K1403" i="1" s="1"/>
  <c r="D1404" i="1"/>
  <c r="H1404" i="1" s="1"/>
  <c r="J1402" i="1" s="1"/>
  <c r="K1402" i="1" s="1"/>
  <c r="D1391" i="1"/>
  <c r="H1391" i="1" s="1"/>
  <c r="J1389" i="1" s="1"/>
  <c r="K1389" i="1" s="1"/>
  <c r="D1378" i="1"/>
  <c r="H1378" i="1" s="1"/>
  <c r="J1376" i="1" s="1"/>
  <c r="K1376" i="1" s="1"/>
  <c r="D1332" i="1"/>
  <c r="H1332" i="1" s="1"/>
  <c r="J1330" i="1" s="1"/>
  <c r="K1330" i="1" s="1"/>
  <c r="D1331" i="1"/>
  <c r="H1331" i="1" s="1"/>
  <c r="J1329" i="1" s="1"/>
  <c r="K1329" i="1" s="1"/>
  <c r="D1328" i="1"/>
  <c r="H1328" i="1" s="1"/>
  <c r="J1326" i="1" s="1"/>
  <c r="K1326" i="1" s="1"/>
  <c r="D1327" i="1"/>
  <c r="H1327" i="1" s="1"/>
  <c r="J1325" i="1" s="1"/>
  <c r="K1325" i="1" s="1"/>
  <c r="D1326" i="1"/>
  <c r="H1326" i="1" s="1"/>
  <c r="J1324" i="1" s="1"/>
  <c r="K1324" i="1" s="1"/>
  <c r="D1325" i="1"/>
  <c r="H1325" i="1" s="1"/>
  <c r="J1323" i="1" s="1"/>
  <c r="K1323" i="1" s="1"/>
  <c r="D1323" i="1"/>
  <c r="H1323" i="1" s="1"/>
  <c r="J1321" i="1" s="1"/>
  <c r="K1321" i="1" s="1"/>
  <c r="D1317" i="1"/>
  <c r="H1317" i="1" s="1"/>
  <c r="J1315" i="1" s="1"/>
  <c r="K1315" i="1" s="1"/>
  <c r="D1306" i="1"/>
  <c r="H1306" i="1" s="1"/>
  <c r="J1304" i="1" s="1"/>
  <c r="K1304" i="1" s="1"/>
  <c r="D1304" i="1"/>
  <c r="H1304" i="1" s="1"/>
  <c r="J1302" i="1" s="1"/>
  <c r="K1302" i="1" s="1"/>
  <c r="D1294" i="1"/>
  <c r="H1294" i="1" s="1"/>
  <c r="J1292" i="1" s="1"/>
  <c r="K1292" i="1" s="1"/>
  <c r="D1286" i="1"/>
  <c r="H1286" i="1" s="1"/>
  <c r="J1284" i="1" s="1"/>
  <c r="K1284" i="1" s="1"/>
  <c r="D1284" i="1"/>
  <c r="H1284" i="1" s="1"/>
  <c r="J1282" i="1" s="1"/>
  <c r="K1282" i="1" s="1"/>
  <c r="D1274" i="1"/>
  <c r="H1274" i="1" s="1"/>
  <c r="J1272" i="1" s="1"/>
  <c r="K1272" i="1" s="1"/>
  <c r="D1273" i="1"/>
  <c r="H1273" i="1" s="1"/>
  <c r="J1271" i="1" s="1"/>
  <c r="K1271" i="1" s="1"/>
  <c r="D1265" i="1"/>
  <c r="H1265" i="1" s="1"/>
  <c r="J1263" i="1" s="1"/>
  <c r="K1263" i="1" s="1"/>
  <c r="D1263" i="1"/>
  <c r="H1263" i="1" s="1"/>
  <c r="J1261" i="1" s="1"/>
  <c r="K1261" i="1" s="1"/>
  <c r="D1247" i="1"/>
  <c r="H1247" i="1" s="1"/>
  <c r="J1245" i="1" s="1"/>
  <c r="K1245" i="1" s="1"/>
  <c r="D1239" i="1"/>
  <c r="H1239" i="1" s="1"/>
  <c r="J1237" i="1" s="1"/>
  <c r="K1237" i="1" s="1"/>
  <c r="D1227" i="1"/>
  <c r="H1227" i="1" s="1"/>
  <c r="J1225" i="1" s="1"/>
  <c r="K1225" i="1" s="1"/>
  <c r="D1212" i="1"/>
  <c r="H1212" i="1" s="1"/>
  <c r="J1210" i="1" s="1"/>
  <c r="K1210" i="1" s="1"/>
  <c r="D1205" i="1"/>
  <c r="H1205" i="1" s="1"/>
  <c r="J1203" i="1" s="1"/>
  <c r="K1203" i="1" s="1"/>
  <c r="D1201" i="1"/>
  <c r="H1201" i="1" s="1"/>
  <c r="J1199" i="1" s="1"/>
  <c r="K1199" i="1" s="1"/>
  <c r="D1175" i="1"/>
  <c r="H1175" i="1" s="1"/>
  <c r="J1173" i="1" s="1"/>
  <c r="K1173" i="1" s="1"/>
  <c r="D1173" i="1"/>
  <c r="H1173" i="1" s="1"/>
  <c r="J1171" i="1" s="1"/>
  <c r="K1171" i="1" s="1"/>
  <c r="D1165" i="1"/>
  <c r="H1165" i="1" s="1"/>
  <c r="J1163" i="1" s="1"/>
  <c r="K1163" i="1" s="1"/>
  <c r="D1156" i="1"/>
  <c r="H1156" i="1" s="1"/>
  <c r="J1154" i="1" s="1"/>
  <c r="K1154" i="1" s="1"/>
  <c r="D1137" i="1"/>
  <c r="H1137" i="1" s="1"/>
  <c r="J1135" i="1" s="1"/>
  <c r="K1135" i="1" s="1"/>
  <c r="D1116" i="1"/>
  <c r="H1116" i="1" s="1"/>
  <c r="J1114" i="1" s="1"/>
  <c r="K1114" i="1" s="1"/>
  <c r="D1097" i="1"/>
  <c r="H1097" i="1" s="1"/>
  <c r="J1095" i="1" s="1"/>
  <c r="K1095" i="1" s="1"/>
  <c r="D1082" i="1"/>
  <c r="H1082" i="1" s="1"/>
  <c r="J1080" i="1" s="1"/>
  <c r="K1080" i="1" s="1"/>
  <c r="D1080" i="1"/>
  <c r="H1080" i="1" s="1"/>
  <c r="J1078" i="1" s="1"/>
  <c r="K1078" i="1" s="1"/>
  <c r="D1053" i="1"/>
  <c r="H1053" i="1" s="1"/>
  <c r="J1051" i="1" s="1"/>
  <c r="K1051" i="1" s="1"/>
  <c r="D1051" i="1"/>
  <c r="H1051" i="1" s="1"/>
  <c r="J1049" i="1" s="1"/>
  <c r="K1049" i="1" s="1"/>
  <c r="D1045" i="1"/>
  <c r="H1045" i="1" s="1"/>
  <c r="J1043" i="1" s="1"/>
  <c r="K1043" i="1" s="1"/>
  <c r="D1005" i="1"/>
  <c r="H1005" i="1" s="1"/>
  <c r="J1003" i="1" s="1"/>
  <c r="K1003" i="1" s="1"/>
  <c r="D1004" i="1"/>
  <c r="H1004" i="1" s="1"/>
  <c r="J1002" i="1" s="1"/>
  <c r="K1002" i="1" s="1"/>
  <c r="D1001" i="1"/>
  <c r="H1001" i="1" s="1"/>
  <c r="J999" i="1" s="1"/>
  <c r="K999" i="1" s="1"/>
  <c r="D988" i="1"/>
  <c r="H988" i="1" s="1"/>
  <c r="J986" i="1" s="1"/>
  <c r="K986" i="1" s="1"/>
  <c r="D978" i="1"/>
  <c r="H978" i="1" s="1"/>
  <c r="J976" i="1" s="1"/>
  <c r="K976" i="1" s="1"/>
  <c r="D954" i="1"/>
  <c r="H954" i="1" s="1"/>
  <c r="J952" i="1" s="1"/>
  <c r="K952" i="1" s="1"/>
  <c r="D946" i="1"/>
  <c r="H946" i="1" s="1"/>
  <c r="J944" i="1" s="1"/>
  <c r="K944" i="1" s="1"/>
  <c r="D941" i="1"/>
  <c r="H941" i="1" s="1"/>
  <c r="J939" i="1" s="1"/>
  <c r="K939" i="1" s="1"/>
  <c r="D933" i="1"/>
  <c r="H933" i="1" s="1"/>
  <c r="J931" i="1" s="1"/>
  <c r="K931" i="1" s="1"/>
  <c r="D926" i="1"/>
  <c r="H926" i="1" s="1"/>
  <c r="J924" i="1" s="1"/>
  <c r="K924" i="1" s="1"/>
  <c r="D895" i="1"/>
  <c r="H895" i="1" s="1"/>
  <c r="J893" i="1" s="1"/>
  <c r="K893" i="1" s="1"/>
  <c r="D892" i="1"/>
  <c r="H892" i="1" s="1"/>
  <c r="J890" i="1" s="1"/>
  <c r="K890" i="1" s="1"/>
  <c r="D890" i="1"/>
  <c r="H890" i="1" s="1"/>
  <c r="J888" i="1" s="1"/>
  <c r="K888" i="1" s="1"/>
  <c r="D844" i="1"/>
  <c r="H844" i="1" s="1"/>
  <c r="J842" i="1" s="1"/>
  <c r="K842" i="1" s="1"/>
  <c r="D841" i="1"/>
  <c r="H841" i="1" s="1"/>
  <c r="J839" i="1" s="1"/>
  <c r="K839" i="1" s="1"/>
  <c r="D840" i="1"/>
  <c r="H840" i="1" s="1"/>
  <c r="J838" i="1" s="1"/>
  <c r="K838" i="1" s="1"/>
  <c r="D837" i="1"/>
  <c r="H837" i="1" s="1"/>
  <c r="J835" i="1" s="1"/>
  <c r="K835" i="1" s="1"/>
  <c r="D828" i="1"/>
  <c r="H828" i="1" s="1"/>
  <c r="J826" i="1" s="1"/>
  <c r="K826" i="1" s="1"/>
  <c r="D806" i="1"/>
  <c r="H806" i="1" s="1"/>
  <c r="J804" i="1" s="1"/>
  <c r="K804" i="1" s="1"/>
  <c r="D804" i="1"/>
  <c r="H804" i="1" s="1"/>
  <c r="J802" i="1" s="1"/>
  <c r="K802" i="1" s="1"/>
  <c r="D792" i="1"/>
  <c r="H792" i="1" s="1"/>
  <c r="J790" i="1" s="1"/>
  <c r="K790" i="1" s="1"/>
  <c r="D764" i="1"/>
  <c r="H764" i="1" s="1"/>
  <c r="J762" i="1" s="1"/>
  <c r="K762" i="1" s="1"/>
  <c r="D758" i="1"/>
  <c r="H758" i="1" s="1"/>
  <c r="J756" i="1" s="1"/>
  <c r="K756" i="1" s="1"/>
  <c r="D757" i="1"/>
  <c r="H757" i="1" s="1"/>
  <c r="J755" i="1" s="1"/>
  <c r="K755" i="1" s="1"/>
  <c r="D746" i="1"/>
  <c r="H746" i="1" s="1"/>
  <c r="J744" i="1" s="1"/>
  <c r="K744" i="1" s="1"/>
  <c r="D720" i="1"/>
  <c r="H720" i="1" s="1"/>
  <c r="J718" i="1" s="1"/>
  <c r="K718" i="1" s="1"/>
  <c r="D712" i="1"/>
  <c r="H712" i="1" s="1"/>
  <c r="J710" i="1" s="1"/>
  <c r="K710" i="1" s="1"/>
  <c r="D707" i="1"/>
  <c r="H707" i="1" s="1"/>
  <c r="J705" i="1" s="1"/>
  <c r="K705" i="1" s="1"/>
  <c r="D706" i="1"/>
  <c r="H706" i="1" s="1"/>
  <c r="J704" i="1" s="1"/>
  <c r="K704" i="1" s="1"/>
  <c r="D696" i="1"/>
  <c r="H696" i="1" s="1"/>
  <c r="J694" i="1" s="1"/>
  <c r="K694" i="1" s="1"/>
  <c r="D693" i="1"/>
  <c r="H693" i="1" s="1"/>
  <c r="J691" i="1" s="1"/>
  <c r="K691" i="1" s="1"/>
  <c r="D683" i="1"/>
  <c r="H683" i="1" s="1"/>
  <c r="J681" i="1" s="1"/>
  <c r="K681" i="1" s="1"/>
  <c r="D672" i="1"/>
  <c r="H672" i="1" s="1"/>
  <c r="J670" i="1" s="1"/>
  <c r="K670" i="1" s="1"/>
  <c r="D662" i="1"/>
  <c r="H662" i="1" s="1"/>
  <c r="J660" i="1" s="1"/>
  <c r="K660" i="1" s="1"/>
  <c r="D655" i="1"/>
  <c r="H655" i="1" s="1"/>
  <c r="J653" i="1" s="1"/>
  <c r="K653" i="1" s="1"/>
  <c r="D652" i="1"/>
  <c r="H652" i="1" s="1"/>
  <c r="J650" i="1" s="1"/>
  <c r="K650" i="1" s="1"/>
  <c r="D644" i="1"/>
  <c r="H644" i="1" s="1"/>
  <c r="J642" i="1" s="1"/>
  <c r="K642" i="1" s="1"/>
  <c r="D610" i="1"/>
  <c r="H610" i="1" s="1"/>
  <c r="J608" i="1" s="1"/>
  <c r="K608" i="1" s="1"/>
  <c r="D600" i="1"/>
  <c r="H600" i="1" s="1"/>
  <c r="J598" i="1" s="1"/>
  <c r="K598" i="1" s="1"/>
  <c r="D598" i="1"/>
  <c r="H598" i="1" s="1"/>
  <c r="J596" i="1" s="1"/>
  <c r="K596" i="1" s="1"/>
  <c r="D594" i="1"/>
  <c r="H594" i="1" s="1"/>
  <c r="J592" i="1" s="1"/>
  <c r="K592" i="1" s="1"/>
  <c r="D593" i="1"/>
  <c r="H593" i="1" s="1"/>
  <c r="J591" i="1" s="1"/>
  <c r="K591" i="1" s="1"/>
  <c r="D589" i="1"/>
  <c r="H589" i="1" s="1"/>
  <c r="J587" i="1" s="1"/>
  <c r="K587" i="1" s="1"/>
  <c r="D586" i="1"/>
  <c r="H586" i="1" s="1"/>
  <c r="J584" i="1" s="1"/>
  <c r="K584" i="1" s="1"/>
  <c r="D564" i="1"/>
  <c r="H564" i="1" s="1"/>
  <c r="J562" i="1" s="1"/>
  <c r="K562" i="1" s="1"/>
  <c r="D557" i="1"/>
  <c r="H557" i="1" s="1"/>
  <c r="J555" i="1" s="1"/>
  <c r="K555" i="1" s="1"/>
  <c r="D549" i="1"/>
  <c r="H549" i="1" s="1"/>
  <c r="J547" i="1" s="1"/>
  <c r="K547" i="1" s="1"/>
  <c r="D548" i="1"/>
  <c r="H548" i="1" s="1"/>
  <c r="J546" i="1" s="1"/>
  <c r="K546" i="1" s="1"/>
  <c r="D534" i="1"/>
  <c r="H534" i="1" s="1"/>
  <c r="J532" i="1" s="1"/>
  <c r="K532" i="1" s="1"/>
  <c r="D531" i="1"/>
  <c r="H531" i="1" s="1"/>
  <c r="J529" i="1" s="1"/>
  <c r="K529" i="1" s="1"/>
  <c r="D508" i="1"/>
  <c r="H508" i="1" s="1"/>
  <c r="J506" i="1" s="1"/>
  <c r="K506" i="1" s="1"/>
  <c r="D494" i="1"/>
  <c r="H494" i="1" s="1"/>
  <c r="J492" i="1" s="1"/>
  <c r="K492" i="1" s="1"/>
  <c r="D489" i="1"/>
  <c r="H489" i="1" s="1"/>
  <c r="J487" i="1" s="1"/>
  <c r="K487" i="1" s="1"/>
  <c r="D473" i="1"/>
  <c r="H473" i="1" s="1"/>
  <c r="J471" i="1" s="1"/>
  <c r="K471" i="1" s="1"/>
  <c r="D465" i="1"/>
  <c r="H465" i="1" s="1"/>
  <c r="J463" i="1" s="1"/>
  <c r="K463" i="1" s="1"/>
  <c r="D455" i="1"/>
  <c r="H455" i="1" s="1"/>
  <c r="J453" i="1" s="1"/>
  <c r="K453" i="1" s="1"/>
  <c r="D443" i="1"/>
  <c r="H443" i="1" s="1"/>
  <c r="J441" i="1" s="1"/>
  <c r="K441" i="1" s="1"/>
  <c r="D442" i="1"/>
  <c r="H442" i="1" s="1"/>
  <c r="J440" i="1" s="1"/>
  <c r="K440" i="1" s="1"/>
  <c r="D434" i="1"/>
  <c r="H434" i="1" s="1"/>
  <c r="J432" i="1" s="1"/>
  <c r="K432" i="1" s="1"/>
  <c r="D416" i="1"/>
  <c r="H416" i="1" s="1"/>
  <c r="J414" i="1" s="1"/>
  <c r="K414" i="1" s="1"/>
  <c r="D396" i="1"/>
  <c r="H396" i="1" s="1"/>
  <c r="J394" i="1" s="1"/>
  <c r="K394" i="1" s="1"/>
  <c r="D388" i="1"/>
  <c r="H388" i="1" s="1"/>
  <c r="J386" i="1" s="1"/>
  <c r="K386" i="1" s="1"/>
  <c r="D380" i="1"/>
  <c r="H380" i="1" s="1"/>
  <c r="J378" i="1" s="1"/>
  <c r="K378" i="1" s="1"/>
  <c r="D376" i="1"/>
  <c r="H376" i="1" s="1"/>
  <c r="J374" i="1" s="1"/>
  <c r="K374" i="1" s="1"/>
  <c r="D374" i="1"/>
  <c r="H374" i="1" s="1"/>
  <c r="J372" i="1" s="1"/>
  <c r="K372" i="1" s="1"/>
  <c r="D370" i="1"/>
  <c r="H370" i="1" s="1"/>
  <c r="J368" i="1" s="1"/>
  <c r="K368" i="1" s="1"/>
  <c r="D342" i="1"/>
  <c r="H342" i="1" s="1"/>
  <c r="J340" i="1" s="1"/>
  <c r="K340" i="1" s="1"/>
  <c r="D338" i="1"/>
  <c r="H338" i="1" s="1"/>
  <c r="J336" i="1" s="1"/>
  <c r="K336" i="1" s="1"/>
  <c r="D327" i="1"/>
  <c r="H327" i="1" s="1"/>
  <c r="J325" i="1" s="1"/>
  <c r="K325" i="1" s="1"/>
  <c r="D316" i="1"/>
  <c r="H316" i="1" s="1"/>
  <c r="J314" i="1" s="1"/>
  <c r="K314" i="1" s="1"/>
  <c r="D307" i="1"/>
  <c r="H307" i="1" s="1"/>
  <c r="J305" i="1" s="1"/>
  <c r="K305" i="1" s="1"/>
  <c r="D288" i="1"/>
  <c r="H288" i="1" s="1"/>
  <c r="J286" i="1" s="1"/>
  <c r="K286" i="1" s="1"/>
  <c r="D244" i="1"/>
  <c r="H244" i="1" s="1"/>
  <c r="J242" i="1" s="1"/>
  <c r="K242" i="1" s="1"/>
  <c r="D239" i="1"/>
  <c r="H239" i="1" s="1"/>
  <c r="J237" i="1" s="1"/>
  <c r="K237" i="1" s="1"/>
  <c r="D238" i="1"/>
  <c r="H238" i="1" s="1"/>
  <c r="J236" i="1" s="1"/>
  <c r="K236" i="1" s="1"/>
  <c r="D233" i="1"/>
  <c r="H233" i="1" s="1"/>
  <c r="J231" i="1" s="1"/>
  <c r="K231" i="1" s="1"/>
  <c r="D230" i="1"/>
  <c r="H230" i="1" s="1"/>
  <c r="J228" i="1" s="1"/>
  <c r="K228" i="1" s="1"/>
  <c r="D209" i="1"/>
  <c r="H209" i="1" s="1"/>
  <c r="J207" i="1" s="1"/>
  <c r="K207" i="1" s="1"/>
  <c r="D206" i="1"/>
  <c r="H206" i="1" s="1"/>
  <c r="J204" i="1" s="1"/>
  <c r="K204" i="1" s="1"/>
  <c r="D198" i="1"/>
  <c r="H198" i="1" s="1"/>
  <c r="J196" i="1" s="1"/>
  <c r="K196" i="1" s="1"/>
  <c r="D178" i="1"/>
  <c r="H178" i="1" s="1"/>
  <c r="J176" i="1" s="1"/>
  <c r="K176" i="1" s="1"/>
  <c r="D162" i="1"/>
  <c r="H162" i="1" s="1"/>
  <c r="J160" i="1" s="1"/>
  <c r="K160" i="1" s="1"/>
  <c r="D157" i="1"/>
  <c r="H157" i="1" s="1"/>
  <c r="J155" i="1" s="1"/>
  <c r="K155" i="1" s="1"/>
  <c r="D151" i="1"/>
  <c r="H151" i="1" s="1"/>
  <c r="J149" i="1" s="1"/>
  <c r="K149" i="1" s="1"/>
  <c r="D150" i="1"/>
  <c r="H150" i="1" s="1"/>
  <c r="J148" i="1" s="1"/>
  <c r="K148" i="1" s="1"/>
  <c r="D149" i="1"/>
  <c r="H149" i="1" s="1"/>
  <c r="J147" i="1" s="1"/>
  <c r="K147" i="1" s="1"/>
  <c r="D148" i="1"/>
  <c r="H148" i="1" s="1"/>
  <c r="J146" i="1" s="1"/>
  <c r="K146" i="1" s="1"/>
  <c r="D142" i="1"/>
  <c r="H142" i="1" s="1"/>
  <c r="J140" i="1" s="1"/>
  <c r="K140" i="1" s="1"/>
  <c r="D139" i="1"/>
  <c r="H139" i="1" s="1"/>
  <c r="J137" i="1" s="1"/>
  <c r="K137" i="1" s="1"/>
  <c r="D137" i="1"/>
  <c r="H137" i="1" s="1"/>
  <c r="J135" i="1" s="1"/>
  <c r="K135" i="1" s="1"/>
  <c r="D127" i="1"/>
  <c r="H127" i="1" s="1"/>
  <c r="J125" i="1" s="1"/>
  <c r="K125" i="1" s="1"/>
  <c r="D121" i="1"/>
  <c r="H121" i="1" s="1"/>
  <c r="J119" i="1" s="1"/>
  <c r="K119" i="1" s="1"/>
  <c r="D108" i="1"/>
  <c r="H108" i="1" s="1"/>
  <c r="J106" i="1" s="1"/>
  <c r="K106" i="1" s="1"/>
  <c r="D106" i="1"/>
  <c r="H106" i="1" s="1"/>
  <c r="J104" i="1" s="1"/>
  <c r="K104" i="1" s="1"/>
  <c r="D78" i="1"/>
  <c r="H78" i="1" s="1"/>
  <c r="J76" i="1" s="1"/>
  <c r="K76" i="1" s="1"/>
  <c r="D77" i="1"/>
  <c r="H77" i="1" s="1"/>
  <c r="J75" i="1" s="1"/>
  <c r="K75" i="1" s="1"/>
  <c r="D74" i="1"/>
  <c r="H74" i="1" s="1"/>
  <c r="J72" i="1" s="1"/>
  <c r="K72" i="1" s="1"/>
  <c r="D66" i="1"/>
  <c r="H66" i="1" s="1"/>
  <c r="J64" i="1" s="1"/>
  <c r="K64" i="1" s="1"/>
  <c r="D64" i="1"/>
  <c r="H64" i="1" s="1"/>
  <c r="J62" i="1" s="1"/>
  <c r="K62" i="1" s="1"/>
  <c r="D49" i="1"/>
  <c r="H49" i="1" s="1"/>
  <c r="J47" i="1" s="1"/>
  <c r="K47" i="1" s="1"/>
  <c r="D46" i="1"/>
  <c r="H46" i="1" s="1"/>
  <c r="J44" i="1" s="1"/>
  <c r="K44" i="1" s="1"/>
  <c r="D45" i="1"/>
  <c r="H45" i="1" s="1"/>
  <c r="J43" i="1" s="1"/>
  <c r="K43" i="1" s="1"/>
  <c r="D44" i="1"/>
  <c r="H44" i="1" s="1"/>
  <c r="J42" i="1" s="1"/>
  <c r="K42" i="1" s="1"/>
  <c r="D38" i="1"/>
  <c r="H38" i="1" s="1"/>
  <c r="J36" i="1" s="1"/>
  <c r="K36" i="1" s="1"/>
  <c r="D19" i="1"/>
  <c r="H19" i="1" s="1"/>
  <c r="J17" i="1" s="1"/>
  <c r="K17" i="1" s="1"/>
  <c r="D12" i="1"/>
  <c r="H12" i="1" s="1"/>
  <c r="J10" i="1" l="1"/>
  <c r="K10" i="1" s="1"/>
  <c r="N8" i="2"/>
  <c r="N7" i="2"/>
  <c r="N6" i="2"/>
  <c r="N5" i="2"/>
  <c r="N4" i="2"/>
  <c r="G8" i="2" l="1"/>
  <c r="G7" i="2"/>
  <c r="G6" i="2"/>
  <c r="G5" i="2"/>
  <c r="G4" i="2"/>
  <c r="F28" i="2" l="1"/>
  <c r="F16" i="2"/>
  <c r="F20" i="2"/>
  <c r="F12" i="2"/>
</calcChain>
</file>

<file path=xl/sharedStrings.xml><?xml version="1.0" encoding="utf-8"?>
<sst xmlns="http://schemas.openxmlformats.org/spreadsheetml/2006/main" count="3772" uniqueCount="83">
  <si>
    <t>Da</t>
  </si>
  <si>
    <t>Day</t>
  </si>
  <si>
    <t>Date</t>
  </si>
  <si>
    <t>Time</t>
  </si>
  <si>
    <t>No Shows</t>
  </si>
  <si>
    <t>Demand</t>
  </si>
  <si>
    <t>Fri</t>
  </si>
  <si>
    <t>11am</t>
  </si>
  <si>
    <t>3pm</t>
  </si>
  <si>
    <t>PROBABILITY FOR NUMBER OF NO SHOWS</t>
  </si>
  <si>
    <t>7pm</t>
  </si>
  <si>
    <t>NO SHOWS</t>
  </si>
  <si>
    <t>COUNT</t>
  </si>
  <si>
    <t>PROBABILITY</t>
  </si>
  <si>
    <t>Sat</t>
  </si>
  <si>
    <t>Sun</t>
  </si>
  <si>
    <t>Mon</t>
  </si>
  <si>
    <t>Tues</t>
  </si>
  <si>
    <t>TOTAL</t>
  </si>
  <si>
    <t>Wed</t>
  </si>
  <si>
    <t>Cumulative Probability Distribution</t>
  </si>
  <si>
    <t xml:space="preserve">No Shows </t>
  </si>
  <si>
    <t xml:space="preserve">Probability </t>
  </si>
  <si>
    <t>&lt;0</t>
  </si>
  <si>
    <t>Thurs</t>
  </si>
  <si>
    <t>&lt;1</t>
  </si>
  <si>
    <t>&lt;2</t>
  </si>
  <si>
    <t>&lt;3</t>
  </si>
  <si>
    <t>&lt;4</t>
  </si>
  <si>
    <t>&lt;5</t>
  </si>
  <si>
    <t>&lt;6</t>
  </si>
  <si>
    <t>&lt;7</t>
  </si>
  <si>
    <t>&lt;8</t>
  </si>
  <si>
    <t>&lt;9</t>
  </si>
  <si>
    <t>&lt;10</t>
  </si>
  <si>
    <t>Vlookup Table</t>
  </si>
  <si>
    <t>Probability</t>
  </si>
  <si>
    <t>Flight</t>
  </si>
  <si>
    <t>Random  Prob Number</t>
  </si>
  <si>
    <t>No. of no shows</t>
  </si>
  <si>
    <t>Random Prob Number 2</t>
  </si>
  <si>
    <t xml:space="preserve">Demand </t>
  </si>
  <si>
    <t>Number of bookings</t>
  </si>
  <si>
    <t>Bumped</t>
  </si>
  <si>
    <t xml:space="preserve">Cost type </t>
  </si>
  <si>
    <t>Cost of bumped passenger(s)</t>
  </si>
  <si>
    <t>Profit</t>
  </si>
  <si>
    <t>PROFIT OUTPUT</t>
  </si>
  <si>
    <t>BUMPED PASS. OUTPUT</t>
  </si>
  <si>
    <r>
      <rPr>
        <b/>
        <sz val="20"/>
        <color theme="1"/>
        <rFont val="Calibri (Body)"/>
      </rPr>
      <t>Assumptions:</t>
    </r>
    <r>
      <rPr>
        <sz val="20"/>
        <color theme="1"/>
        <rFont val="Calibri"/>
        <family val="2"/>
        <scheme val="minor"/>
      </rPr>
      <t xml:space="preserve">
The demand for each flight follows a normal distribution, and the mean and standard deviation for each flight are as specified.
The cost of accommodating bumped passengers on the 11am and 3pm flights is €25, and the cost of accommodating bumped passengers on the 7pm flight is €200.
The overbooking strategies are as follows:
a. Overbook all flights by 10%.
b. Overbook all flights by 20%.
c. Overbook the 11am and 3pm flights by 5% and the 7pm flight by 15%.
d. Overbook the 11am and 3pm flights by 10% and the 7pm flight by 25%.
e. Overbook the 11am and 3pm flights by 20% and the 7pm flight by 50%.
</t>
    </r>
  </si>
  <si>
    <t>Fixed INPUTS</t>
  </si>
  <si>
    <t>Profit Statitics</t>
  </si>
  <si>
    <t>Bumped Passengers</t>
  </si>
  <si>
    <t>Plane Capacity</t>
  </si>
  <si>
    <t>Average</t>
  </si>
  <si>
    <t xml:space="preserve">Average </t>
  </si>
  <si>
    <t>Profit Per Booking</t>
  </si>
  <si>
    <t>Median</t>
  </si>
  <si>
    <t>Cost of Bumped 11am and 3pm</t>
  </si>
  <si>
    <t>St Dev</t>
  </si>
  <si>
    <t>Std Dev</t>
  </si>
  <si>
    <t>Cost of bumped 7pm</t>
  </si>
  <si>
    <t>Maximum</t>
  </si>
  <si>
    <t>Minimum</t>
  </si>
  <si>
    <t>Strategy</t>
  </si>
  <si>
    <t>No. Overbookings</t>
  </si>
  <si>
    <t>AVERAGE PRICE</t>
  </si>
  <si>
    <t>NUMBER OF OVERBOOKINGS</t>
  </si>
  <si>
    <t>Random Variables</t>
  </si>
  <si>
    <t>BUMP COST 11AM - 3PM</t>
  </si>
  <si>
    <t>Mean - 11AM</t>
  </si>
  <si>
    <t>SD - 11am</t>
  </si>
  <si>
    <t>Mean - 3PM</t>
  </si>
  <si>
    <t>SD - 3PM</t>
  </si>
  <si>
    <t>BUMP COST 7PM</t>
  </si>
  <si>
    <t>Mean - 7pm</t>
  </si>
  <si>
    <t>SD -  7pm</t>
  </si>
  <si>
    <r>
      <rPr>
        <b/>
        <sz val="20"/>
        <color theme="1"/>
        <rFont val="Calibri"/>
        <family val="2"/>
        <scheme val="minor"/>
      </rPr>
      <t xml:space="preserve">Limitations: </t>
    </r>
    <r>
      <rPr>
        <sz val="20"/>
        <color theme="1"/>
        <rFont val="Calibri"/>
        <family val="2"/>
        <scheme val="minor"/>
      </rPr>
      <t xml:space="preserve">
The demand distribution may not be accurate, as it is based on the airline's belief rather than actual data.
The cost of accommodating bumped passengers may not be accurate, as it is assumed to be fixed I.e some passgengers may demand more
The overbooking strategies  may not reflect the airline's actual policies - customer dissactifcation
The simulation does not take into account external factors that may affect demand, such as weather conditions or events in the destination city.
The simulation assumes that all passengers have the same willingness to be bumped, which may not be accurate.</t>
    </r>
  </si>
  <si>
    <t>Mean</t>
  </si>
  <si>
    <t>SD</t>
  </si>
  <si>
    <t>BUMP COST 11AM-3PM</t>
  </si>
  <si>
    <t>3PM</t>
  </si>
  <si>
    <r>
      <rPr>
        <b/>
        <sz val="20"/>
        <color theme="1"/>
        <rFont val="Calibri"/>
        <family val="2"/>
        <scheme val="minor"/>
      </rPr>
      <t>Improvements:</t>
    </r>
    <r>
      <rPr>
        <sz val="20"/>
        <color theme="1"/>
        <rFont val="Calibri"/>
        <family val="2"/>
        <scheme val="minor"/>
      </rPr>
      <t xml:space="preserve">
Use actual historical demand data to estimate the demand distribution.
Incorporate dynamic pricing to reflect changes in demand and supply and adjust the overbooking strategies accordingly 
Consider the impact of external factors on demand, such as weather conditions or events in the destination city.
Try to predict customer reactions to being bumped through surveys to predict future outcomes
Based on our analysis, the best overbooking strategy for the airline will depend on the losses between the cost of accommodating bumped passengers and the potential revenue from unoccupied seats. We can compare the profitability of each strategy using the simulation results and select the strategy that maximises profit. This tends to be to be the green area which are usually with low overbooking numbers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</si>
</sst>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Red]\-&quot;€&quot;#,##0"/>
  </numFmts>
  <fonts count="22" x14ac:knownFonts="1">
    <font>
      <sz val="12"/>
      <color theme="1"/>
      <name val="Calibri"/>
      <family val="2"/>
      <scheme val="minor"/>
    </font>
    <font>
      <b/>
      <sz val="12"/>
      <color theme="0"/>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2"/>
      <name val="Arial"/>
      <family val="2"/>
    </font>
    <font>
      <sz val="10"/>
      <name val="Arial"/>
      <family val="2"/>
    </font>
    <font>
      <b/>
      <sz val="12"/>
      <color theme="0"/>
      <name val="Arial"/>
      <family val="2"/>
    </font>
    <font>
      <sz val="16"/>
      <color theme="1"/>
      <name val="Calibri"/>
      <family val="2"/>
      <scheme val="minor"/>
    </font>
    <font>
      <sz val="18"/>
      <color theme="1"/>
      <name val="Calibri"/>
      <family val="2"/>
      <scheme val="minor"/>
    </font>
    <font>
      <b/>
      <sz val="18"/>
      <color theme="1"/>
      <name val="Calibri"/>
      <family val="2"/>
      <scheme val="minor"/>
    </font>
    <font>
      <sz val="16"/>
      <color theme="0"/>
      <name val="Calibri"/>
      <family val="2"/>
      <scheme val="minor"/>
    </font>
    <font>
      <b/>
      <sz val="16"/>
      <color theme="0"/>
      <name val="Calibri"/>
      <family val="2"/>
      <scheme val="minor"/>
    </font>
    <font>
      <sz val="12"/>
      <color theme="0"/>
      <name val="Calibri"/>
      <family val="2"/>
      <scheme val="minor"/>
    </font>
    <font>
      <b/>
      <sz val="18"/>
      <color theme="0"/>
      <name val="Calibri"/>
      <family val="2"/>
      <scheme val="minor"/>
    </font>
    <font>
      <b/>
      <sz val="22"/>
      <color theme="0"/>
      <name val="Calibri"/>
      <family val="2"/>
      <scheme val="minor"/>
    </font>
    <font>
      <sz val="20"/>
      <color theme="1"/>
      <name val="Calibri"/>
      <family val="2"/>
      <scheme val="minor"/>
    </font>
    <font>
      <b/>
      <sz val="20"/>
      <color theme="1"/>
      <name val="Calibri"/>
      <family val="2"/>
      <scheme val="minor"/>
    </font>
    <font>
      <sz val="22"/>
      <color theme="1"/>
      <name val="Calibri"/>
      <family val="2"/>
      <scheme val="minor"/>
    </font>
    <font>
      <b/>
      <sz val="22"/>
      <color theme="1"/>
      <name val="Calibri"/>
      <family val="2"/>
      <scheme val="minor"/>
    </font>
    <font>
      <sz val="18"/>
      <color theme="0"/>
      <name val="Calibri"/>
      <family val="2"/>
      <scheme val="minor"/>
    </font>
    <font>
      <b/>
      <sz val="20"/>
      <color theme="1"/>
      <name val="Calibri (Body)"/>
    </font>
  </fonts>
  <fills count="8">
    <fill>
      <patternFill patternType="none"/>
    </fill>
    <fill>
      <patternFill patternType="gray125"/>
    </fill>
    <fill>
      <patternFill patternType="solid">
        <fgColor rgb="FF00B0F0"/>
        <bgColor indexed="64"/>
      </patternFill>
    </fill>
    <fill>
      <patternFill patternType="solid">
        <fgColor theme="8"/>
        <bgColor indexed="64"/>
      </patternFill>
    </fill>
    <fill>
      <patternFill patternType="solid">
        <fgColor theme="0"/>
        <bgColor indexed="64"/>
      </patternFill>
    </fill>
    <fill>
      <patternFill patternType="solid">
        <fgColor theme="1"/>
        <bgColor indexed="64"/>
      </patternFill>
    </fill>
    <fill>
      <patternFill patternType="solid">
        <fgColor theme="8" tint="0.79998168889431442"/>
        <bgColor indexed="64"/>
      </patternFill>
    </fill>
    <fill>
      <patternFill patternType="solid">
        <fgColor theme="2" tint="-9.9978637043366805E-2"/>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103">
    <xf numFmtId="0" fontId="0" fillId="0" borderId="0" xfId="0"/>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14" fontId="0" fillId="0" borderId="0" xfId="0" applyNumberFormat="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6" fillId="0" borderId="4" xfId="0" applyFont="1" applyBorder="1" applyAlignment="1">
      <alignment horizontal="center"/>
    </xf>
    <xf numFmtId="0" fontId="7" fillId="5" borderId="4" xfId="0" applyFont="1" applyFill="1" applyBorder="1" applyAlignment="1">
      <alignment horizontal="center"/>
    </xf>
    <xf numFmtId="0" fontId="7" fillId="5" borderId="5" xfId="0" applyFont="1" applyFill="1" applyBorder="1" applyAlignment="1">
      <alignment horizontal="center"/>
    </xf>
    <xf numFmtId="0" fontId="1" fillId="5" borderId="4" xfId="0" applyFont="1" applyFill="1" applyBorder="1" applyAlignment="1">
      <alignment horizontal="center"/>
    </xf>
    <xf numFmtId="0" fontId="1" fillId="5" borderId="5" xfId="0" applyFont="1" applyFill="1" applyBorder="1" applyAlignment="1">
      <alignment horizontal="center"/>
    </xf>
    <xf numFmtId="0" fontId="1" fillId="5" borderId="0" xfId="0" applyFont="1" applyFill="1" applyAlignment="1">
      <alignment horizontal="center"/>
    </xf>
    <xf numFmtId="0" fontId="2" fillId="6" borderId="6" xfId="0" applyFont="1" applyFill="1" applyBorder="1" applyAlignment="1">
      <alignment horizontal="center"/>
    </xf>
    <xf numFmtId="0" fontId="2" fillId="6" borderId="7" xfId="0" applyFont="1" applyFill="1" applyBorder="1" applyAlignment="1">
      <alignment horizontal="center"/>
    </xf>
    <xf numFmtId="0" fontId="2" fillId="6" borderId="8" xfId="0" applyFont="1" applyFill="1" applyBorder="1" applyAlignment="1">
      <alignment horizontal="center"/>
    </xf>
    <xf numFmtId="0" fontId="0" fillId="6" borderId="6" xfId="0" applyFill="1" applyBorder="1" applyAlignment="1">
      <alignment horizontal="center"/>
    </xf>
    <xf numFmtId="0" fontId="0" fillId="6" borderId="8" xfId="0" applyFill="1" applyBorder="1" applyAlignment="1">
      <alignment horizontal="center"/>
    </xf>
    <xf numFmtId="0" fontId="6" fillId="6" borderId="6" xfId="0" applyFont="1" applyFill="1" applyBorder="1" applyAlignment="1">
      <alignment horizontal="center"/>
    </xf>
    <xf numFmtId="0" fontId="3" fillId="0" borderId="0" xfId="0" applyFont="1"/>
    <xf numFmtId="165" fontId="0" fillId="0" borderId="0" xfId="0" applyNumberFormat="1"/>
    <xf numFmtId="0" fontId="0" fillId="0" borderId="0" xfId="0" applyAlignment="1">
      <alignment shrinkToFit="1"/>
    </xf>
    <xf numFmtId="0" fontId="11" fillId="3" borderId="0" xfId="0" applyFont="1" applyFill="1" applyAlignment="1">
      <alignment horizontal="center"/>
    </xf>
    <xf numFmtId="0" fontId="8" fillId="0" borderId="0" xfId="0" applyFont="1"/>
    <xf numFmtId="0" fontId="12" fillId="3" borderId="0" xfId="0" applyFont="1" applyFill="1" applyAlignment="1">
      <alignment horizontal="center"/>
    </xf>
    <xf numFmtId="0" fontId="8" fillId="0" borderId="0" xfId="0" applyFont="1" applyAlignment="1">
      <alignment horizontal="center"/>
    </xf>
    <xf numFmtId="0" fontId="11" fillId="3" borderId="0" xfId="0" applyFont="1" applyFill="1"/>
    <xf numFmtId="0" fontId="8" fillId="3" borderId="0" xfId="0" applyFont="1" applyFill="1" applyAlignment="1">
      <alignment horizontal="center"/>
    </xf>
    <xf numFmtId="0" fontId="8" fillId="3" borderId="0" xfId="0" applyFont="1" applyFill="1"/>
    <xf numFmtId="0" fontId="15" fillId="3" borderId="10" xfId="0" applyFont="1" applyFill="1" applyBorder="1" applyAlignment="1">
      <alignment horizontal="center"/>
    </xf>
    <xf numFmtId="0" fontId="15" fillId="3" borderId="12" xfId="0" applyFont="1" applyFill="1" applyBorder="1" applyAlignment="1">
      <alignment horizontal="center"/>
    </xf>
    <xf numFmtId="0" fontId="9" fillId="0" borderId="0" xfId="0" applyFont="1"/>
    <xf numFmtId="0" fontId="19" fillId="0" borderId="13" xfId="0" applyFont="1" applyBorder="1" applyAlignment="1">
      <alignment horizontal="center" shrinkToFit="1"/>
    </xf>
    <xf numFmtId="0" fontId="18" fillId="0" borderId="14" xfId="0" applyFont="1" applyBorder="1" applyAlignment="1">
      <alignment horizontal="center"/>
    </xf>
    <xf numFmtId="164" fontId="18" fillId="0" borderId="14" xfId="0" applyNumberFormat="1" applyFont="1" applyBorder="1" applyAlignment="1">
      <alignment horizontal="center"/>
    </xf>
    <xf numFmtId="0" fontId="19" fillId="0" borderId="15" xfId="0" applyFont="1" applyBorder="1" applyAlignment="1">
      <alignment horizontal="center" shrinkToFit="1"/>
    </xf>
    <xf numFmtId="164" fontId="18" fillId="0" borderId="17" xfId="0" applyNumberFormat="1" applyFont="1" applyBorder="1" applyAlignment="1">
      <alignment horizontal="center"/>
    </xf>
    <xf numFmtId="0" fontId="18" fillId="0" borderId="0" xfId="0" applyFont="1" applyAlignment="1">
      <alignment horizontal="center"/>
    </xf>
    <xf numFmtId="0" fontId="19" fillId="0" borderId="15" xfId="0" applyFont="1" applyBorder="1" applyAlignment="1">
      <alignment horizontal="center"/>
    </xf>
    <xf numFmtId="0" fontId="18" fillId="0" borderId="17" xfId="0" applyFont="1" applyBorder="1" applyAlignment="1">
      <alignment horizontal="center"/>
    </xf>
    <xf numFmtId="0" fontId="19" fillId="0" borderId="13" xfId="0" applyFont="1" applyBorder="1" applyAlignment="1">
      <alignment horizontal="center"/>
    </xf>
    <xf numFmtId="0" fontId="15" fillId="3" borderId="11" xfId="0" applyFont="1" applyFill="1" applyBorder="1" applyAlignment="1">
      <alignment horizontal="center"/>
    </xf>
    <xf numFmtId="0" fontId="18" fillId="0" borderId="16" xfId="0" applyFont="1" applyBorder="1" applyAlignment="1">
      <alignment horizontal="center"/>
    </xf>
    <xf numFmtId="0" fontId="9" fillId="0" borderId="13" xfId="0" applyFont="1" applyBorder="1"/>
    <xf numFmtId="0" fontId="9" fillId="0" borderId="14" xfId="0" applyFont="1" applyBorder="1"/>
    <xf numFmtId="0" fontId="10" fillId="0" borderId="13" xfId="0" applyFont="1" applyBorder="1"/>
    <xf numFmtId="0" fontId="10" fillId="0" borderId="15" xfId="0" applyFont="1" applyBorder="1"/>
    <xf numFmtId="0" fontId="9" fillId="0" borderId="17" xfId="0" applyFont="1" applyBorder="1"/>
    <xf numFmtId="0" fontId="9" fillId="0" borderId="1" xfId="0" applyFont="1" applyBorder="1"/>
    <xf numFmtId="164" fontId="9" fillId="0" borderId="0" xfId="0" applyNumberFormat="1" applyFont="1"/>
    <xf numFmtId="0" fontId="10" fillId="0" borderId="0" xfId="0" applyFont="1"/>
    <xf numFmtId="0" fontId="10" fillId="0" borderId="5" xfId="0" applyFont="1" applyBorder="1"/>
    <xf numFmtId="164" fontId="10" fillId="0" borderId="0" xfId="0" applyNumberFormat="1" applyFont="1"/>
    <xf numFmtId="164" fontId="9" fillId="0" borderId="5" xfId="0" applyNumberFormat="1" applyFont="1" applyBorder="1"/>
    <xf numFmtId="0" fontId="9" fillId="0" borderId="7" xfId="0" applyFont="1" applyBorder="1"/>
    <xf numFmtId="0" fontId="9" fillId="0" borderId="8" xfId="0" applyFont="1" applyBorder="1"/>
    <xf numFmtId="0" fontId="10" fillId="0" borderId="1" xfId="0" applyFont="1" applyBorder="1"/>
    <xf numFmtId="0" fontId="10" fillId="0" borderId="4" xfId="0" applyFont="1" applyBorder="1"/>
    <xf numFmtId="164" fontId="10" fillId="0" borderId="7" xfId="0" applyNumberFormat="1" applyFont="1" applyBorder="1"/>
    <xf numFmtId="164" fontId="9" fillId="0" borderId="7" xfId="0" applyNumberFormat="1" applyFont="1" applyBorder="1"/>
    <xf numFmtId="164" fontId="9" fillId="0" borderId="8" xfId="0" applyNumberFormat="1" applyFont="1" applyBorder="1"/>
    <xf numFmtId="0" fontId="10" fillId="0" borderId="9" xfId="0" applyFont="1" applyBorder="1"/>
    <xf numFmtId="0" fontId="9" fillId="0" borderId="9" xfId="0" applyFont="1" applyBorder="1"/>
    <xf numFmtId="0" fontId="0" fillId="7" borderId="0" xfId="0" applyFill="1"/>
    <xf numFmtId="0" fontId="0" fillId="7" borderId="0" xfId="0" applyFill="1" applyAlignment="1">
      <alignment shrinkToFit="1"/>
    </xf>
    <xf numFmtId="165" fontId="0" fillId="7" borderId="0" xfId="0" applyNumberFormat="1" applyFill="1"/>
    <xf numFmtId="0" fontId="13" fillId="7" borderId="0" xfId="0" applyFont="1" applyFill="1"/>
    <xf numFmtId="0" fontId="9" fillId="0" borderId="18" xfId="0" applyFont="1" applyBorder="1" applyAlignment="1">
      <alignment shrinkToFit="1"/>
    </xf>
    <xf numFmtId="0" fontId="9" fillId="0" borderId="19" xfId="0" applyFont="1" applyBorder="1" applyAlignment="1">
      <alignment shrinkToFit="1"/>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5" fillId="3" borderId="1" xfId="0" applyFont="1" applyFill="1" applyBorder="1" applyAlignment="1">
      <alignment horizontal="center"/>
    </xf>
    <xf numFmtId="0" fontId="5" fillId="3" borderId="3" xfId="0" applyFont="1" applyFill="1" applyBorder="1" applyAlignment="1">
      <alignment horizontal="center"/>
    </xf>
    <xf numFmtId="0" fontId="14" fillId="3" borderId="4" xfId="0" applyFont="1" applyFill="1" applyBorder="1" applyAlignment="1">
      <alignment horizontal="center" wrapText="1"/>
    </xf>
    <xf numFmtId="0" fontId="14" fillId="3" borderId="6" xfId="0" applyFont="1" applyFill="1" applyBorder="1" applyAlignment="1">
      <alignment horizontal="center" wrapText="1"/>
    </xf>
    <xf numFmtId="0" fontId="14" fillId="3" borderId="4" xfId="0" applyFont="1" applyFill="1" applyBorder="1" applyAlignment="1">
      <alignment wrapText="1"/>
    </xf>
    <xf numFmtId="0" fontId="14" fillId="3" borderId="6" xfId="0" applyFont="1" applyFill="1" applyBorder="1" applyAlignment="1">
      <alignment wrapText="1"/>
    </xf>
    <xf numFmtId="0" fontId="14" fillId="3" borderId="4" xfId="0" applyFont="1" applyFill="1" applyBorder="1" applyAlignment="1">
      <alignment vertical="center" wrapText="1"/>
    </xf>
    <xf numFmtId="0" fontId="14" fillId="3" borderId="6" xfId="0" applyFont="1" applyFill="1" applyBorder="1" applyAlignment="1">
      <alignment vertical="center" wrapText="1"/>
    </xf>
    <xf numFmtId="0" fontId="20" fillId="3" borderId="10" xfId="0" applyFont="1" applyFill="1" applyBorder="1" applyAlignment="1">
      <alignment horizontal="center" shrinkToFit="1"/>
    </xf>
    <xf numFmtId="0" fontId="20" fillId="3" borderId="12" xfId="0" applyFont="1" applyFill="1" applyBorder="1" applyAlignment="1">
      <alignment horizontal="center" shrinkToFit="1"/>
    </xf>
    <xf numFmtId="0" fontId="15" fillId="3" borderId="10" xfId="0" applyFont="1" applyFill="1" applyBorder="1" applyAlignment="1">
      <alignment horizontal="center"/>
    </xf>
    <xf numFmtId="0" fontId="15" fillId="3" borderId="12" xfId="0" applyFont="1" applyFill="1" applyBorder="1" applyAlignment="1">
      <alignment horizontal="center"/>
    </xf>
    <xf numFmtId="0" fontId="9" fillId="6" borderId="13" xfId="0" applyFont="1" applyFill="1" applyBorder="1" applyAlignment="1">
      <alignment horizontal="center"/>
    </xf>
    <xf numFmtId="0" fontId="9" fillId="6" borderId="14" xfId="0" applyFont="1" applyFill="1" applyBorder="1" applyAlignment="1">
      <alignment horizontal="center"/>
    </xf>
    <xf numFmtId="0" fontId="14" fillId="3" borderId="4" xfId="0" applyFont="1" applyFill="1" applyBorder="1" applyAlignment="1">
      <alignment horizontal="center" vertical="top" wrapText="1"/>
    </xf>
    <xf numFmtId="0" fontId="14" fillId="3" borderId="6" xfId="0" applyFont="1" applyFill="1" applyBorder="1" applyAlignment="1">
      <alignment horizontal="center" vertical="top" wrapText="1"/>
    </xf>
    <xf numFmtId="0" fontId="20" fillId="3" borderId="2" xfId="0" applyFont="1" applyFill="1" applyBorder="1" applyAlignment="1">
      <alignment horizontal="center"/>
    </xf>
    <xf numFmtId="0" fontId="20" fillId="3" borderId="3" xfId="0" applyFont="1" applyFill="1" applyBorder="1" applyAlignment="1">
      <alignment horizontal="center"/>
    </xf>
    <xf numFmtId="0" fontId="20" fillId="3" borderId="0" xfId="0" applyFont="1" applyFill="1" applyAlignment="1">
      <alignment horizontal="center"/>
    </xf>
    <xf numFmtId="0" fontId="20" fillId="3" borderId="5" xfId="0" applyFont="1" applyFill="1" applyBorder="1" applyAlignment="1">
      <alignment horizontal="center"/>
    </xf>
    <xf numFmtId="0" fontId="20" fillId="3" borderId="10" xfId="0" applyFont="1" applyFill="1" applyBorder="1" applyAlignment="1">
      <alignment horizontal="center"/>
    </xf>
    <xf numFmtId="0" fontId="20" fillId="3" borderId="12" xfId="0" applyFont="1" applyFill="1" applyBorder="1" applyAlignment="1">
      <alignment horizontal="center"/>
    </xf>
    <xf numFmtId="0" fontId="16" fillId="4" borderId="0" xfId="0" applyFont="1" applyFill="1" applyAlignment="1">
      <alignment horizontal="left" vertical="center" wrapText="1"/>
    </xf>
    <xf numFmtId="0" fontId="16" fillId="4" borderId="0" xfId="0" applyFont="1" applyFill="1" applyAlignment="1">
      <alignment horizontal="left" vertical="center"/>
    </xf>
    <xf numFmtId="0" fontId="16" fillId="0" borderId="0" xfId="0" applyFont="1" applyAlignment="1">
      <alignment horizontal="left" vertical="center" wrapText="1"/>
    </xf>
    <xf numFmtId="0" fontId="16" fillId="0" borderId="0" xfId="0" applyFont="1" applyAlignment="1">
      <alignment horizontal="left" vertical="center"/>
    </xf>
    <xf numFmtId="0" fontId="16" fillId="0" borderId="0" xfId="0" applyFont="1" applyAlignment="1">
      <alignment horizontal="left" vertical="top" wrapText="1"/>
    </xf>
    <xf numFmtId="0" fontId="16" fillId="0" borderId="0" xfId="0" applyFont="1" applyAlignment="1">
      <alignment horizontal="left" vertical="top"/>
    </xf>
    <xf numFmtId="0" fontId="14" fillId="3" borderId="2" xfId="0" applyFont="1" applyFill="1" applyBorder="1" applyAlignment="1">
      <alignment horizontal="center"/>
    </xf>
    <xf numFmtId="0" fontId="14"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D7DFB-C6B0-2B4D-9DD0-61EA049007A2}">
  <dimension ref="A1:J1093"/>
  <sheetViews>
    <sheetView workbookViewId="0">
      <selection activeCell="B1" sqref="B1:F1093"/>
    </sheetView>
  </sheetViews>
  <sheetFormatPr baseColWidth="10" defaultColWidth="11" defaultRowHeight="16" x14ac:dyDescent="0.2"/>
  <cols>
    <col min="8" max="8" width="15.83203125" customWidth="1"/>
    <col min="9" max="9" width="14.5" customWidth="1"/>
    <col min="10" max="10" width="14.6640625" customWidth="1"/>
  </cols>
  <sheetData>
    <row r="1" spans="1:10" x14ac:dyDescent="0.2">
      <c r="A1" s="1" t="s">
        <v>0</v>
      </c>
      <c r="B1" s="2" t="s">
        <v>1</v>
      </c>
      <c r="C1" s="3" t="s">
        <v>2</v>
      </c>
      <c r="D1" s="3" t="s">
        <v>3</v>
      </c>
      <c r="E1" s="3" t="s">
        <v>4</v>
      </c>
      <c r="F1" s="3" t="s">
        <v>5</v>
      </c>
    </row>
    <row r="2" spans="1:10" ht="17" thickBot="1" x14ac:dyDescent="0.25">
      <c r="A2" s="1">
        <v>1</v>
      </c>
      <c r="B2" t="s">
        <v>6</v>
      </c>
      <c r="C2" s="4">
        <v>44197</v>
      </c>
      <c r="D2" s="5" t="s">
        <v>7</v>
      </c>
      <c r="E2" s="5">
        <v>1</v>
      </c>
      <c r="F2" s="5">
        <v>96</v>
      </c>
    </row>
    <row r="3" spans="1:10" x14ac:dyDescent="0.2">
      <c r="A3" s="1">
        <v>2</v>
      </c>
      <c r="B3" t="s">
        <v>6</v>
      </c>
      <c r="C3" s="4">
        <v>44197</v>
      </c>
      <c r="D3" s="5" t="s">
        <v>8</v>
      </c>
      <c r="E3" s="5">
        <v>1</v>
      </c>
      <c r="F3" s="5">
        <v>102</v>
      </c>
      <c r="H3" s="70" t="s">
        <v>9</v>
      </c>
      <c r="I3" s="71"/>
      <c r="J3" s="72"/>
    </row>
    <row r="4" spans="1:10" x14ac:dyDescent="0.2">
      <c r="A4" s="1">
        <v>3</v>
      </c>
      <c r="B4" t="s">
        <v>6</v>
      </c>
      <c r="C4" s="4">
        <v>44197</v>
      </c>
      <c r="D4" s="5" t="s">
        <v>10</v>
      </c>
      <c r="E4" s="5">
        <v>1</v>
      </c>
      <c r="F4" s="5">
        <v>107</v>
      </c>
      <c r="H4" s="11" t="s">
        <v>11</v>
      </c>
      <c r="I4" s="13" t="s">
        <v>12</v>
      </c>
      <c r="J4" s="12" t="s">
        <v>13</v>
      </c>
    </row>
    <row r="5" spans="1:10" x14ac:dyDescent="0.2">
      <c r="A5" s="1">
        <v>4</v>
      </c>
      <c r="B5" t="s">
        <v>14</v>
      </c>
      <c r="C5" s="4">
        <v>44198</v>
      </c>
      <c r="D5" s="5" t="s">
        <v>7</v>
      </c>
      <c r="E5" s="5">
        <v>3</v>
      </c>
      <c r="F5" s="5">
        <v>101</v>
      </c>
      <c r="H5" s="6">
        <v>0</v>
      </c>
      <c r="I5" s="5">
        <f>COUNTIF($E$2:$E$1093,H5)</f>
        <v>178</v>
      </c>
      <c r="J5" s="7">
        <f>I5/$I$15</f>
        <v>0.16300366300366301</v>
      </c>
    </row>
    <row r="6" spans="1:10" x14ac:dyDescent="0.2">
      <c r="A6" s="1">
        <v>5</v>
      </c>
      <c r="B6" t="s">
        <v>14</v>
      </c>
      <c r="C6" s="4">
        <v>44198</v>
      </c>
      <c r="D6" s="5" t="s">
        <v>8</v>
      </c>
      <c r="E6" s="5">
        <v>3</v>
      </c>
      <c r="F6" s="5">
        <v>108</v>
      </c>
      <c r="H6" s="6">
        <v>1</v>
      </c>
      <c r="I6" s="5">
        <f t="shared" ref="I6:I14" si="0">COUNTIF($E$2:$E$1093,H6)</f>
        <v>228</v>
      </c>
      <c r="J6" s="7">
        <f t="shared" ref="J6:J14" si="1">I6/$I$15</f>
        <v>0.2087912087912088</v>
      </c>
    </row>
    <row r="7" spans="1:10" x14ac:dyDescent="0.2">
      <c r="A7" s="1">
        <v>6</v>
      </c>
      <c r="B7" t="s">
        <v>14</v>
      </c>
      <c r="C7" s="4">
        <v>44198</v>
      </c>
      <c r="D7" s="5" t="s">
        <v>10</v>
      </c>
      <c r="E7" s="5">
        <v>1</v>
      </c>
      <c r="F7" s="5">
        <v>105</v>
      </c>
      <c r="H7" s="6">
        <v>2</v>
      </c>
      <c r="I7" s="5">
        <f t="shared" si="0"/>
        <v>252</v>
      </c>
      <c r="J7" s="7">
        <f t="shared" si="1"/>
        <v>0.23076923076923078</v>
      </c>
    </row>
    <row r="8" spans="1:10" x14ac:dyDescent="0.2">
      <c r="A8" s="1">
        <v>7</v>
      </c>
      <c r="B8" t="s">
        <v>15</v>
      </c>
      <c r="C8" s="4">
        <v>44199</v>
      </c>
      <c r="D8" s="5" t="s">
        <v>7</v>
      </c>
      <c r="E8" s="5">
        <v>5</v>
      </c>
      <c r="F8" s="5">
        <v>105</v>
      </c>
      <c r="H8" s="6">
        <v>3</v>
      </c>
      <c r="I8" s="5">
        <f t="shared" si="0"/>
        <v>198</v>
      </c>
      <c r="J8" s="7">
        <f t="shared" si="1"/>
        <v>0.18131868131868131</v>
      </c>
    </row>
    <row r="9" spans="1:10" x14ac:dyDescent="0.2">
      <c r="A9" s="1">
        <v>8</v>
      </c>
      <c r="B9" t="s">
        <v>15</v>
      </c>
      <c r="C9" s="4">
        <v>44199</v>
      </c>
      <c r="D9" s="5" t="s">
        <v>8</v>
      </c>
      <c r="E9" s="5">
        <v>3</v>
      </c>
      <c r="F9" s="5">
        <v>105</v>
      </c>
      <c r="H9" s="6">
        <v>4</v>
      </c>
      <c r="I9" s="5">
        <f t="shared" si="0"/>
        <v>110</v>
      </c>
      <c r="J9" s="7">
        <f t="shared" si="1"/>
        <v>0.10073260073260074</v>
      </c>
    </row>
    <row r="10" spans="1:10" x14ac:dyDescent="0.2">
      <c r="A10" s="1">
        <v>9</v>
      </c>
      <c r="B10" t="s">
        <v>15</v>
      </c>
      <c r="C10" s="4">
        <v>44199</v>
      </c>
      <c r="D10" s="5" t="s">
        <v>10</v>
      </c>
      <c r="E10" s="5">
        <v>0</v>
      </c>
      <c r="F10" s="5">
        <v>96</v>
      </c>
      <c r="H10" s="6">
        <v>5</v>
      </c>
      <c r="I10" s="5">
        <f t="shared" si="0"/>
        <v>51</v>
      </c>
      <c r="J10" s="7">
        <f t="shared" si="1"/>
        <v>4.6703296703296704E-2</v>
      </c>
    </row>
    <row r="11" spans="1:10" x14ac:dyDescent="0.2">
      <c r="A11" s="1">
        <v>10</v>
      </c>
      <c r="B11" t="s">
        <v>16</v>
      </c>
      <c r="C11" s="4">
        <v>44200</v>
      </c>
      <c r="D11" s="5" t="s">
        <v>7</v>
      </c>
      <c r="E11" s="5">
        <v>3</v>
      </c>
      <c r="F11" s="5">
        <v>94</v>
      </c>
      <c r="H11" s="6">
        <v>6</v>
      </c>
      <c r="I11" s="5">
        <f t="shared" si="0"/>
        <v>49</v>
      </c>
      <c r="J11" s="7">
        <f t="shared" si="1"/>
        <v>4.4871794871794872E-2</v>
      </c>
    </row>
    <row r="12" spans="1:10" x14ac:dyDescent="0.2">
      <c r="A12" s="1">
        <v>11</v>
      </c>
      <c r="B12" t="s">
        <v>16</v>
      </c>
      <c r="C12" s="4">
        <v>44200</v>
      </c>
      <c r="D12" s="5" t="s">
        <v>8</v>
      </c>
      <c r="E12" s="5">
        <v>5</v>
      </c>
      <c r="F12" s="5">
        <v>106</v>
      </c>
      <c r="H12" s="6">
        <v>7</v>
      </c>
      <c r="I12" s="5">
        <f t="shared" si="0"/>
        <v>20</v>
      </c>
      <c r="J12" s="7">
        <f t="shared" si="1"/>
        <v>1.8315018315018316E-2</v>
      </c>
    </row>
    <row r="13" spans="1:10" x14ac:dyDescent="0.2">
      <c r="A13" s="1">
        <v>12</v>
      </c>
      <c r="B13" t="s">
        <v>16</v>
      </c>
      <c r="C13" s="4">
        <v>44200</v>
      </c>
      <c r="D13" s="5" t="s">
        <v>10</v>
      </c>
      <c r="E13" s="5">
        <v>1</v>
      </c>
      <c r="F13" s="5">
        <v>102</v>
      </c>
      <c r="H13" s="6">
        <v>8</v>
      </c>
      <c r="I13" s="5">
        <f t="shared" si="0"/>
        <v>2</v>
      </c>
      <c r="J13" s="7">
        <f t="shared" si="1"/>
        <v>1.8315018315018315E-3</v>
      </c>
    </row>
    <row r="14" spans="1:10" x14ac:dyDescent="0.2">
      <c r="A14" s="1">
        <v>13</v>
      </c>
      <c r="B14" t="s">
        <v>17</v>
      </c>
      <c r="C14" s="4">
        <v>44201</v>
      </c>
      <c r="D14" s="5" t="s">
        <v>7</v>
      </c>
      <c r="E14" s="5">
        <v>2</v>
      </c>
      <c r="F14" s="5">
        <v>96</v>
      </c>
      <c r="H14" s="6">
        <v>9</v>
      </c>
      <c r="I14" s="5">
        <f t="shared" si="0"/>
        <v>4</v>
      </c>
      <c r="J14" s="7">
        <f t="shared" si="1"/>
        <v>3.663003663003663E-3</v>
      </c>
    </row>
    <row r="15" spans="1:10" ht="17" thickBot="1" x14ac:dyDescent="0.25">
      <c r="A15" s="1">
        <v>14</v>
      </c>
      <c r="B15" t="s">
        <v>17</v>
      </c>
      <c r="C15" s="4">
        <v>44201</v>
      </c>
      <c r="D15" s="5" t="s">
        <v>8</v>
      </c>
      <c r="E15" s="5">
        <v>0</v>
      </c>
      <c r="F15" s="5">
        <v>100</v>
      </c>
      <c r="H15" s="14" t="s">
        <v>18</v>
      </c>
      <c r="I15" s="15">
        <f>SUM(I5:I14)</f>
        <v>1092</v>
      </c>
      <c r="J15" s="16">
        <f>SUM(J5:J14)</f>
        <v>1</v>
      </c>
    </row>
    <row r="16" spans="1:10" ht="17" thickBot="1" x14ac:dyDescent="0.25">
      <c r="A16" s="1">
        <v>15</v>
      </c>
      <c r="B16" t="s">
        <v>17</v>
      </c>
      <c r="C16" s="4">
        <v>44201</v>
      </c>
      <c r="D16" s="5" t="s">
        <v>10</v>
      </c>
      <c r="E16" s="5">
        <v>2</v>
      </c>
      <c r="F16" s="5">
        <v>106</v>
      </c>
    </row>
    <row r="17" spans="1:9" x14ac:dyDescent="0.2">
      <c r="A17" s="1">
        <v>16</v>
      </c>
      <c r="B17" t="s">
        <v>19</v>
      </c>
      <c r="C17" s="4">
        <v>44202</v>
      </c>
      <c r="D17" s="5" t="s">
        <v>7</v>
      </c>
      <c r="E17" s="5">
        <v>3</v>
      </c>
      <c r="F17" s="5">
        <v>96</v>
      </c>
      <c r="H17" s="70" t="s">
        <v>20</v>
      </c>
      <c r="I17" s="72"/>
    </row>
    <row r="18" spans="1:9" x14ac:dyDescent="0.2">
      <c r="A18" s="1">
        <v>17</v>
      </c>
      <c r="B18" t="s">
        <v>19</v>
      </c>
      <c r="C18" s="4">
        <v>44202</v>
      </c>
      <c r="D18" s="5" t="s">
        <v>8</v>
      </c>
      <c r="E18" s="5">
        <v>4</v>
      </c>
      <c r="F18" s="5">
        <v>100</v>
      </c>
      <c r="H18" s="11" t="s">
        <v>21</v>
      </c>
      <c r="I18" s="12" t="s">
        <v>22</v>
      </c>
    </row>
    <row r="19" spans="1:9" x14ac:dyDescent="0.2">
      <c r="A19" s="1">
        <v>18</v>
      </c>
      <c r="B19" t="s">
        <v>19</v>
      </c>
      <c r="C19" s="4">
        <v>44202</v>
      </c>
      <c r="D19" s="5" t="s">
        <v>10</v>
      </c>
      <c r="E19" s="5">
        <v>1</v>
      </c>
      <c r="F19" s="5">
        <v>100</v>
      </c>
      <c r="H19" s="6" t="s">
        <v>23</v>
      </c>
      <c r="I19" s="7">
        <v>0</v>
      </c>
    </row>
    <row r="20" spans="1:9" x14ac:dyDescent="0.2">
      <c r="A20" s="1">
        <v>19</v>
      </c>
      <c r="B20" t="s">
        <v>24</v>
      </c>
      <c r="C20" s="4">
        <v>44203</v>
      </c>
      <c r="D20" s="5" t="s">
        <v>7</v>
      </c>
      <c r="E20" s="5">
        <v>9</v>
      </c>
      <c r="F20" s="5">
        <v>103</v>
      </c>
      <c r="H20" s="6" t="s">
        <v>25</v>
      </c>
      <c r="I20" s="7">
        <f>J5</f>
        <v>0.16300366300366301</v>
      </c>
    </row>
    <row r="21" spans="1:9" x14ac:dyDescent="0.2">
      <c r="A21" s="1">
        <v>20</v>
      </c>
      <c r="B21" t="s">
        <v>24</v>
      </c>
      <c r="C21" s="4">
        <v>44203</v>
      </c>
      <c r="D21" s="5" t="s">
        <v>8</v>
      </c>
      <c r="E21" s="5">
        <v>0</v>
      </c>
      <c r="F21" s="5">
        <v>102</v>
      </c>
      <c r="H21" s="6" t="s">
        <v>26</v>
      </c>
      <c r="I21" s="7">
        <f>J5+J6</f>
        <v>0.37179487179487181</v>
      </c>
    </row>
    <row r="22" spans="1:9" x14ac:dyDescent="0.2">
      <c r="A22" s="1">
        <v>21</v>
      </c>
      <c r="B22" t="s">
        <v>24</v>
      </c>
      <c r="C22" s="4">
        <v>44203</v>
      </c>
      <c r="D22" s="5" t="s">
        <v>10</v>
      </c>
      <c r="E22" s="5">
        <v>1</v>
      </c>
      <c r="F22" s="5">
        <v>105</v>
      </c>
      <c r="H22" s="6" t="s">
        <v>27</v>
      </c>
      <c r="I22" s="7">
        <f>J7+I21</f>
        <v>0.60256410256410264</v>
      </c>
    </row>
    <row r="23" spans="1:9" x14ac:dyDescent="0.2">
      <c r="A23" s="1">
        <v>22</v>
      </c>
      <c r="B23" t="s">
        <v>6</v>
      </c>
      <c r="C23" s="4">
        <v>44204</v>
      </c>
      <c r="D23" s="5" t="s">
        <v>7</v>
      </c>
      <c r="E23" s="5">
        <v>4</v>
      </c>
      <c r="F23" s="5">
        <v>105</v>
      </c>
      <c r="H23" s="6" t="s">
        <v>28</v>
      </c>
      <c r="I23" s="7">
        <f t="shared" ref="I23:I29" si="2">I22+J8</f>
        <v>0.78388278388278398</v>
      </c>
    </row>
    <row r="24" spans="1:9" x14ac:dyDescent="0.2">
      <c r="A24" s="1">
        <v>23</v>
      </c>
      <c r="B24" t="s">
        <v>6</v>
      </c>
      <c r="C24" s="4">
        <v>44204</v>
      </c>
      <c r="D24" s="5" t="s">
        <v>8</v>
      </c>
      <c r="E24" s="5">
        <v>1</v>
      </c>
      <c r="F24" s="5">
        <v>105</v>
      </c>
      <c r="H24" s="6" t="s">
        <v>29</v>
      </c>
      <c r="I24" s="7">
        <f t="shared" si="2"/>
        <v>0.88461538461538469</v>
      </c>
    </row>
    <row r="25" spans="1:9" x14ac:dyDescent="0.2">
      <c r="A25" s="1">
        <v>24</v>
      </c>
      <c r="B25" t="s">
        <v>6</v>
      </c>
      <c r="C25" s="4">
        <v>44204</v>
      </c>
      <c r="D25" s="5" t="s">
        <v>10</v>
      </c>
      <c r="E25" s="5">
        <v>1</v>
      </c>
      <c r="F25" s="5">
        <v>108</v>
      </c>
      <c r="H25" s="6" t="s">
        <v>30</v>
      </c>
      <c r="I25" s="7">
        <f t="shared" si="2"/>
        <v>0.93131868131868134</v>
      </c>
    </row>
    <row r="26" spans="1:9" x14ac:dyDescent="0.2">
      <c r="A26" s="1">
        <v>25</v>
      </c>
      <c r="B26" t="s">
        <v>14</v>
      </c>
      <c r="C26" s="4">
        <v>44205</v>
      </c>
      <c r="D26" s="5" t="s">
        <v>7</v>
      </c>
      <c r="E26" s="5">
        <v>3</v>
      </c>
      <c r="F26" s="5">
        <v>103</v>
      </c>
      <c r="H26" s="6" t="s">
        <v>31</v>
      </c>
      <c r="I26" s="7">
        <f t="shared" si="2"/>
        <v>0.97619047619047616</v>
      </c>
    </row>
    <row r="27" spans="1:9" x14ac:dyDescent="0.2">
      <c r="A27" s="1">
        <v>26</v>
      </c>
      <c r="B27" t="s">
        <v>14</v>
      </c>
      <c r="C27" s="4">
        <v>44205</v>
      </c>
      <c r="D27" s="5" t="s">
        <v>8</v>
      </c>
      <c r="E27" s="5">
        <v>2</v>
      </c>
      <c r="F27" s="5">
        <v>104</v>
      </c>
      <c r="H27" s="6" t="s">
        <v>32</v>
      </c>
      <c r="I27" s="7">
        <f t="shared" si="2"/>
        <v>0.99450549450549453</v>
      </c>
    </row>
    <row r="28" spans="1:9" x14ac:dyDescent="0.2">
      <c r="A28" s="1">
        <v>27</v>
      </c>
      <c r="B28" t="s">
        <v>14</v>
      </c>
      <c r="C28" s="4">
        <v>44205</v>
      </c>
      <c r="D28" s="5" t="s">
        <v>10</v>
      </c>
      <c r="E28" s="5">
        <v>2</v>
      </c>
      <c r="F28" s="5">
        <v>107</v>
      </c>
      <c r="H28" s="6" t="s">
        <v>33</v>
      </c>
      <c r="I28" s="7">
        <f t="shared" si="2"/>
        <v>0.99633699633699635</v>
      </c>
    </row>
    <row r="29" spans="1:9" ht="17" thickBot="1" x14ac:dyDescent="0.25">
      <c r="A29" s="1">
        <v>28</v>
      </c>
      <c r="B29" t="s">
        <v>15</v>
      </c>
      <c r="C29" s="4">
        <v>44206</v>
      </c>
      <c r="D29" s="5" t="s">
        <v>7</v>
      </c>
      <c r="E29" s="5">
        <v>6</v>
      </c>
      <c r="F29" s="5">
        <v>103</v>
      </c>
      <c r="H29" s="17" t="s">
        <v>34</v>
      </c>
      <c r="I29" s="18">
        <f t="shared" si="2"/>
        <v>1</v>
      </c>
    </row>
    <row r="30" spans="1:9" ht="17" thickBot="1" x14ac:dyDescent="0.25">
      <c r="A30" s="1">
        <v>29</v>
      </c>
      <c r="B30" t="s">
        <v>15</v>
      </c>
      <c r="C30" s="4">
        <v>44206</v>
      </c>
      <c r="D30" s="5" t="s">
        <v>8</v>
      </c>
      <c r="E30" s="5">
        <v>5</v>
      </c>
      <c r="F30" s="5">
        <v>106</v>
      </c>
    </row>
    <row r="31" spans="1:9" x14ac:dyDescent="0.2">
      <c r="A31" s="1">
        <v>30</v>
      </c>
      <c r="B31" t="s">
        <v>15</v>
      </c>
      <c r="C31" s="4">
        <v>44206</v>
      </c>
      <c r="D31" s="5" t="s">
        <v>10</v>
      </c>
      <c r="E31" s="5">
        <v>0</v>
      </c>
      <c r="F31" s="5">
        <v>116</v>
      </c>
      <c r="H31" s="73" t="s">
        <v>35</v>
      </c>
      <c r="I31" s="74"/>
    </row>
    <row r="32" spans="1:9" x14ac:dyDescent="0.2">
      <c r="A32" s="1">
        <v>31</v>
      </c>
      <c r="B32" t="s">
        <v>16</v>
      </c>
      <c r="C32" s="4">
        <v>44207</v>
      </c>
      <c r="D32" s="5" t="s">
        <v>7</v>
      </c>
      <c r="E32" s="5">
        <v>3</v>
      </c>
      <c r="F32" s="5">
        <v>101</v>
      </c>
      <c r="H32" s="9" t="s">
        <v>4</v>
      </c>
      <c r="I32" s="10" t="s">
        <v>36</v>
      </c>
    </row>
    <row r="33" spans="1:9" x14ac:dyDescent="0.2">
      <c r="A33" s="1">
        <v>32</v>
      </c>
      <c r="B33" t="s">
        <v>16</v>
      </c>
      <c r="C33" s="4">
        <v>44207</v>
      </c>
      <c r="D33" s="5" t="s">
        <v>8</v>
      </c>
      <c r="E33" s="5">
        <v>2</v>
      </c>
      <c r="F33" s="5">
        <v>98</v>
      </c>
      <c r="H33" s="8">
        <f t="shared" ref="H33:H43" si="3">I19</f>
        <v>0</v>
      </c>
      <c r="I33" s="7">
        <v>0</v>
      </c>
    </row>
    <row r="34" spans="1:9" x14ac:dyDescent="0.2">
      <c r="A34" s="1">
        <v>33</v>
      </c>
      <c r="B34" t="s">
        <v>16</v>
      </c>
      <c r="C34" s="4">
        <v>44207</v>
      </c>
      <c r="D34" s="5" t="s">
        <v>10</v>
      </c>
      <c r="E34" s="5">
        <v>0</v>
      </c>
      <c r="F34" s="5">
        <v>96</v>
      </c>
      <c r="H34" s="8">
        <f t="shared" si="3"/>
        <v>0.16300366300366301</v>
      </c>
      <c r="I34" s="7">
        <v>1</v>
      </c>
    </row>
    <row r="35" spans="1:9" x14ac:dyDescent="0.2">
      <c r="A35" s="1">
        <v>34</v>
      </c>
      <c r="B35" t="s">
        <v>17</v>
      </c>
      <c r="C35" s="4">
        <v>44208</v>
      </c>
      <c r="D35" s="5" t="s">
        <v>7</v>
      </c>
      <c r="E35" s="5">
        <v>6</v>
      </c>
      <c r="F35" s="5">
        <v>97</v>
      </c>
      <c r="H35" s="8">
        <f t="shared" si="3"/>
        <v>0.37179487179487181</v>
      </c>
      <c r="I35" s="7">
        <v>2</v>
      </c>
    </row>
    <row r="36" spans="1:9" x14ac:dyDescent="0.2">
      <c r="A36" s="1">
        <v>35</v>
      </c>
      <c r="B36" t="s">
        <v>17</v>
      </c>
      <c r="C36" s="4">
        <v>44208</v>
      </c>
      <c r="D36" s="5" t="s">
        <v>8</v>
      </c>
      <c r="E36" s="5">
        <v>3</v>
      </c>
      <c r="F36" s="5">
        <v>97</v>
      </c>
      <c r="H36" s="8">
        <f t="shared" si="3"/>
        <v>0.60256410256410264</v>
      </c>
      <c r="I36" s="7">
        <v>3</v>
      </c>
    </row>
    <row r="37" spans="1:9" x14ac:dyDescent="0.2">
      <c r="A37" s="1">
        <v>36</v>
      </c>
      <c r="B37" t="s">
        <v>17</v>
      </c>
      <c r="C37" s="4">
        <v>44208</v>
      </c>
      <c r="D37" s="5" t="s">
        <v>10</v>
      </c>
      <c r="E37" s="5">
        <v>2</v>
      </c>
      <c r="F37" s="5">
        <v>91</v>
      </c>
      <c r="H37" s="8">
        <f t="shared" si="3"/>
        <v>0.78388278388278398</v>
      </c>
      <c r="I37" s="7">
        <v>4</v>
      </c>
    </row>
    <row r="38" spans="1:9" x14ac:dyDescent="0.2">
      <c r="A38" s="1">
        <v>37</v>
      </c>
      <c r="B38" t="s">
        <v>19</v>
      </c>
      <c r="C38" s="4">
        <v>44209</v>
      </c>
      <c r="D38" s="5" t="s">
        <v>7</v>
      </c>
      <c r="E38" s="5">
        <v>2</v>
      </c>
      <c r="F38" s="5">
        <v>95</v>
      </c>
      <c r="H38" s="8">
        <f t="shared" si="3"/>
        <v>0.88461538461538469</v>
      </c>
      <c r="I38" s="7">
        <v>5</v>
      </c>
    </row>
    <row r="39" spans="1:9" x14ac:dyDescent="0.2">
      <c r="A39" s="1">
        <v>38</v>
      </c>
      <c r="B39" t="s">
        <v>19</v>
      </c>
      <c r="C39" s="4">
        <v>44209</v>
      </c>
      <c r="D39" s="5" t="s">
        <v>8</v>
      </c>
      <c r="E39" s="5">
        <v>1</v>
      </c>
      <c r="F39" s="5">
        <v>104</v>
      </c>
      <c r="H39" s="8">
        <f t="shared" si="3"/>
        <v>0.93131868131868134</v>
      </c>
      <c r="I39" s="7">
        <v>6</v>
      </c>
    </row>
    <row r="40" spans="1:9" x14ac:dyDescent="0.2">
      <c r="A40" s="1">
        <v>39</v>
      </c>
      <c r="B40" t="s">
        <v>19</v>
      </c>
      <c r="C40" s="4">
        <v>44209</v>
      </c>
      <c r="D40" s="5" t="s">
        <v>10</v>
      </c>
      <c r="E40" s="5">
        <v>0</v>
      </c>
      <c r="F40" s="5">
        <v>103</v>
      </c>
      <c r="H40" s="8">
        <f t="shared" si="3"/>
        <v>0.97619047619047616</v>
      </c>
      <c r="I40" s="7">
        <v>7</v>
      </c>
    </row>
    <row r="41" spans="1:9" x14ac:dyDescent="0.2">
      <c r="A41" s="1">
        <v>40</v>
      </c>
      <c r="B41" t="s">
        <v>24</v>
      </c>
      <c r="C41" s="4">
        <v>44210</v>
      </c>
      <c r="D41" s="5" t="s">
        <v>7</v>
      </c>
      <c r="E41" s="5">
        <v>6</v>
      </c>
      <c r="F41" s="5">
        <v>103</v>
      </c>
      <c r="H41" s="8">
        <f t="shared" si="3"/>
        <v>0.99450549450549453</v>
      </c>
      <c r="I41" s="7">
        <v>8</v>
      </c>
    </row>
    <row r="42" spans="1:9" x14ac:dyDescent="0.2">
      <c r="A42" s="1">
        <v>41</v>
      </c>
      <c r="B42" t="s">
        <v>24</v>
      </c>
      <c r="C42" s="4">
        <v>44210</v>
      </c>
      <c r="D42" s="5" t="s">
        <v>8</v>
      </c>
      <c r="E42" s="5">
        <v>5</v>
      </c>
      <c r="F42" s="5">
        <v>107</v>
      </c>
      <c r="H42" s="8">
        <f t="shared" si="3"/>
        <v>0.99633699633699635</v>
      </c>
      <c r="I42" s="7">
        <v>9</v>
      </c>
    </row>
    <row r="43" spans="1:9" ht="17" thickBot="1" x14ac:dyDescent="0.25">
      <c r="A43" s="1">
        <v>42</v>
      </c>
      <c r="B43" t="s">
        <v>24</v>
      </c>
      <c r="C43" s="4">
        <v>44210</v>
      </c>
      <c r="D43" s="5" t="s">
        <v>10</v>
      </c>
      <c r="E43" s="5">
        <v>2</v>
      </c>
      <c r="F43" s="5">
        <v>104</v>
      </c>
      <c r="H43" s="19">
        <f t="shared" si="3"/>
        <v>1</v>
      </c>
      <c r="I43" s="18">
        <v>10</v>
      </c>
    </row>
    <row r="44" spans="1:9" x14ac:dyDescent="0.2">
      <c r="A44" s="1">
        <v>43</v>
      </c>
      <c r="B44" t="s">
        <v>6</v>
      </c>
      <c r="C44" s="4">
        <v>44211</v>
      </c>
      <c r="D44" s="5" t="s">
        <v>7</v>
      </c>
      <c r="E44" s="5">
        <v>4</v>
      </c>
      <c r="F44" s="5">
        <v>105</v>
      </c>
    </row>
    <row r="45" spans="1:9" x14ac:dyDescent="0.2">
      <c r="A45" s="1">
        <v>44</v>
      </c>
      <c r="B45" t="s">
        <v>6</v>
      </c>
      <c r="C45" s="4">
        <v>44211</v>
      </c>
      <c r="D45" s="5" t="s">
        <v>8</v>
      </c>
      <c r="E45" s="5">
        <v>2</v>
      </c>
      <c r="F45" s="5">
        <v>105</v>
      </c>
    </row>
    <row r="46" spans="1:9" x14ac:dyDescent="0.2">
      <c r="A46" s="1">
        <v>45</v>
      </c>
      <c r="B46" t="s">
        <v>6</v>
      </c>
      <c r="C46" s="4">
        <v>44211</v>
      </c>
      <c r="D46" s="5" t="s">
        <v>10</v>
      </c>
      <c r="E46" s="5">
        <v>1</v>
      </c>
      <c r="F46" s="5">
        <v>105</v>
      </c>
    </row>
    <row r="47" spans="1:9" x14ac:dyDescent="0.2">
      <c r="A47" s="1">
        <v>46</v>
      </c>
      <c r="B47" t="s">
        <v>14</v>
      </c>
      <c r="C47" s="4">
        <v>44212</v>
      </c>
      <c r="D47" s="5" t="s">
        <v>7</v>
      </c>
      <c r="E47" s="5">
        <v>3</v>
      </c>
      <c r="F47" s="5">
        <v>99</v>
      </c>
    </row>
    <row r="48" spans="1:9" x14ac:dyDescent="0.2">
      <c r="A48" s="1">
        <v>47</v>
      </c>
      <c r="B48" t="s">
        <v>14</v>
      </c>
      <c r="C48" s="4">
        <v>44212</v>
      </c>
      <c r="D48" s="5" t="s">
        <v>8</v>
      </c>
      <c r="E48" s="5">
        <v>1</v>
      </c>
      <c r="F48" s="5">
        <v>96</v>
      </c>
    </row>
    <row r="49" spans="1:6" x14ac:dyDescent="0.2">
      <c r="A49" s="1">
        <v>48</v>
      </c>
      <c r="B49" t="s">
        <v>14</v>
      </c>
      <c r="C49" s="4">
        <v>44212</v>
      </c>
      <c r="D49" s="5" t="s">
        <v>10</v>
      </c>
      <c r="E49" s="5">
        <v>2</v>
      </c>
      <c r="F49" s="5">
        <v>99</v>
      </c>
    </row>
    <row r="50" spans="1:6" x14ac:dyDescent="0.2">
      <c r="A50" s="1">
        <v>49</v>
      </c>
      <c r="B50" t="s">
        <v>15</v>
      </c>
      <c r="C50" s="4">
        <v>44213</v>
      </c>
      <c r="D50" s="5" t="s">
        <v>7</v>
      </c>
      <c r="E50" s="5">
        <v>3</v>
      </c>
      <c r="F50" s="5">
        <v>106</v>
      </c>
    </row>
    <row r="51" spans="1:6" x14ac:dyDescent="0.2">
      <c r="A51" s="1">
        <v>50</v>
      </c>
      <c r="B51" t="s">
        <v>15</v>
      </c>
      <c r="C51" s="4">
        <v>44213</v>
      </c>
      <c r="D51" s="5" t="s">
        <v>8</v>
      </c>
      <c r="E51" s="5">
        <v>2</v>
      </c>
      <c r="F51" s="5">
        <v>115</v>
      </c>
    </row>
    <row r="52" spans="1:6" x14ac:dyDescent="0.2">
      <c r="A52" s="1">
        <v>51</v>
      </c>
      <c r="B52" t="s">
        <v>15</v>
      </c>
      <c r="C52" s="4">
        <v>44213</v>
      </c>
      <c r="D52" s="5" t="s">
        <v>10</v>
      </c>
      <c r="E52" s="5">
        <v>0</v>
      </c>
      <c r="F52" s="5">
        <v>108</v>
      </c>
    </row>
    <row r="53" spans="1:6" x14ac:dyDescent="0.2">
      <c r="A53" s="1">
        <v>52</v>
      </c>
      <c r="B53" t="s">
        <v>16</v>
      </c>
      <c r="C53" s="4">
        <v>44214</v>
      </c>
      <c r="D53" s="5" t="s">
        <v>7</v>
      </c>
      <c r="E53" s="5">
        <v>6</v>
      </c>
      <c r="F53" s="5">
        <v>96</v>
      </c>
    </row>
    <row r="54" spans="1:6" x14ac:dyDescent="0.2">
      <c r="A54" s="1">
        <v>53</v>
      </c>
      <c r="B54" t="s">
        <v>16</v>
      </c>
      <c r="C54" s="4">
        <v>44214</v>
      </c>
      <c r="D54" s="5" t="s">
        <v>8</v>
      </c>
      <c r="E54" s="5">
        <v>4</v>
      </c>
      <c r="F54" s="5">
        <v>105</v>
      </c>
    </row>
    <row r="55" spans="1:6" x14ac:dyDescent="0.2">
      <c r="A55" s="1">
        <v>54</v>
      </c>
      <c r="B55" t="s">
        <v>16</v>
      </c>
      <c r="C55" s="4">
        <v>44214</v>
      </c>
      <c r="D55" s="5" t="s">
        <v>10</v>
      </c>
      <c r="E55" s="5">
        <v>0</v>
      </c>
      <c r="F55" s="5">
        <v>102</v>
      </c>
    </row>
    <row r="56" spans="1:6" x14ac:dyDescent="0.2">
      <c r="A56" s="1">
        <v>55</v>
      </c>
      <c r="B56" t="s">
        <v>17</v>
      </c>
      <c r="C56" s="4">
        <v>44215</v>
      </c>
      <c r="D56" s="5" t="s">
        <v>7</v>
      </c>
      <c r="E56" s="5">
        <v>3</v>
      </c>
      <c r="F56" s="5">
        <v>99</v>
      </c>
    </row>
    <row r="57" spans="1:6" x14ac:dyDescent="0.2">
      <c r="A57" s="1">
        <v>56</v>
      </c>
      <c r="B57" t="s">
        <v>17</v>
      </c>
      <c r="C57" s="4">
        <v>44215</v>
      </c>
      <c r="D57" s="5" t="s">
        <v>8</v>
      </c>
      <c r="E57" s="5">
        <v>3</v>
      </c>
      <c r="F57" s="5">
        <v>105</v>
      </c>
    </row>
    <row r="58" spans="1:6" x14ac:dyDescent="0.2">
      <c r="A58" s="1">
        <v>57</v>
      </c>
      <c r="B58" t="s">
        <v>17</v>
      </c>
      <c r="C58" s="4">
        <v>44215</v>
      </c>
      <c r="D58" s="5" t="s">
        <v>10</v>
      </c>
      <c r="E58" s="5">
        <v>1</v>
      </c>
      <c r="F58" s="5">
        <v>104</v>
      </c>
    </row>
    <row r="59" spans="1:6" x14ac:dyDescent="0.2">
      <c r="A59" s="1">
        <v>58</v>
      </c>
      <c r="B59" t="s">
        <v>19</v>
      </c>
      <c r="C59" s="4">
        <v>44216</v>
      </c>
      <c r="D59" s="5" t="s">
        <v>7</v>
      </c>
      <c r="E59" s="5">
        <v>7</v>
      </c>
      <c r="F59" s="5">
        <v>99</v>
      </c>
    </row>
    <row r="60" spans="1:6" x14ac:dyDescent="0.2">
      <c r="A60" s="1">
        <v>59</v>
      </c>
      <c r="B60" t="s">
        <v>19</v>
      </c>
      <c r="C60" s="4">
        <v>44216</v>
      </c>
      <c r="D60" s="5" t="s">
        <v>8</v>
      </c>
      <c r="E60" s="5">
        <v>2</v>
      </c>
      <c r="F60" s="5">
        <v>90</v>
      </c>
    </row>
    <row r="61" spans="1:6" x14ac:dyDescent="0.2">
      <c r="A61" s="1">
        <v>60</v>
      </c>
      <c r="B61" t="s">
        <v>19</v>
      </c>
      <c r="C61" s="4">
        <v>44216</v>
      </c>
      <c r="D61" s="5" t="s">
        <v>10</v>
      </c>
      <c r="E61" s="5">
        <v>1</v>
      </c>
      <c r="F61" s="5">
        <v>103</v>
      </c>
    </row>
    <row r="62" spans="1:6" x14ac:dyDescent="0.2">
      <c r="A62" s="1">
        <v>61</v>
      </c>
      <c r="B62" t="s">
        <v>24</v>
      </c>
      <c r="C62" s="4">
        <v>44217</v>
      </c>
      <c r="D62" s="5" t="s">
        <v>7</v>
      </c>
      <c r="E62" s="5">
        <v>5</v>
      </c>
      <c r="F62" s="5">
        <v>99</v>
      </c>
    </row>
    <row r="63" spans="1:6" x14ac:dyDescent="0.2">
      <c r="A63" s="1">
        <v>62</v>
      </c>
      <c r="B63" t="s">
        <v>24</v>
      </c>
      <c r="C63" s="4">
        <v>44217</v>
      </c>
      <c r="D63" s="5" t="s">
        <v>8</v>
      </c>
      <c r="E63" s="5">
        <v>2</v>
      </c>
      <c r="F63" s="5">
        <v>109</v>
      </c>
    </row>
    <row r="64" spans="1:6" x14ac:dyDescent="0.2">
      <c r="A64" s="1">
        <v>63</v>
      </c>
      <c r="B64" t="s">
        <v>24</v>
      </c>
      <c r="C64" s="4">
        <v>44217</v>
      </c>
      <c r="D64" s="5" t="s">
        <v>10</v>
      </c>
      <c r="E64" s="5">
        <v>2</v>
      </c>
      <c r="F64" s="5">
        <v>107</v>
      </c>
    </row>
    <row r="65" spans="1:6" x14ac:dyDescent="0.2">
      <c r="A65" s="1">
        <v>64</v>
      </c>
      <c r="B65" t="s">
        <v>6</v>
      </c>
      <c r="C65" s="4">
        <v>44218</v>
      </c>
      <c r="D65" s="5" t="s">
        <v>7</v>
      </c>
      <c r="E65" s="5">
        <v>2</v>
      </c>
      <c r="F65" s="5">
        <v>96</v>
      </c>
    </row>
    <row r="66" spans="1:6" x14ac:dyDescent="0.2">
      <c r="A66" s="1">
        <v>65</v>
      </c>
      <c r="B66" t="s">
        <v>6</v>
      </c>
      <c r="C66" s="4">
        <v>44218</v>
      </c>
      <c r="D66" s="5" t="s">
        <v>8</v>
      </c>
      <c r="E66" s="5">
        <v>2</v>
      </c>
      <c r="F66" s="5">
        <v>107</v>
      </c>
    </row>
    <row r="67" spans="1:6" x14ac:dyDescent="0.2">
      <c r="A67" s="1">
        <v>66</v>
      </c>
      <c r="B67" t="s">
        <v>6</v>
      </c>
      <c r="C67" s="4">
        <v>44218</v>
      </c>
      <c r="D67" s="5" t="s">
        <v>10</v>
      </c>
      <c r="E67" s="5">
        <v>1</v>
      </c>
      <c r="F67" s="5">
        <v>110</v>
      </c>
    </row>
    <row r="68" spans="1:6" x14ac:dyDescent="0.2">
      <c r="A68" s="1">
        <v>67</v>
      </c>
      <c r="B68" t="s">
        <v>14</v>
      </c>
      <c r="C68" s="4">
        <v>44219</v>
      </c>
      <c r="D68" s="5" t="s">
        <v>7</v>
      </c>
      <c r="E68" s="5">
        <v>3</v>
      </c>
      <c r="F68" s="5">
        <v>102</v>
      </c>
    </row>
    <row r="69" spans="1:6" x14ac:dyDescent="0.2">
      <c r="A69" s="1">
        <v>68</v>
      </c>
      <c r="B69" t="s">
        <v>14</v>
      </c>
      <c r="C69" s="4">
        <v>44219</v>
      </c>
      <c r="D69" s="5" t="s">
        <v>8</v>
      </c>
      <c r="E69" s="5">
        <v>1</v>
      </c>
      <c r="F69" s="5">
        <v>112</v>
      </c>
    </row>
    <row r="70" spans="1:6" x14ac:dyDescent="0.2">
      <c r="A70" s="1">
        <v>69</v>
      </c>
      <c r="B70" t="s">
        <v>14</v>
      </c>
      <c r="C70" s="4">
        <v>44219</v>
      </c>
      <c r="D70" s="5" t="s">
        <v>10</v>
      </c>
      <c r="E70" s="5">
        <v>2</v>
      </c>
      <c r="F70" s="5">
        <v>113</v>
      </c>
    </row>
    <row r="71" spans="1:6" x14ac:dyDescent="0.2">
      <c r="A71" s="1">
        <v>70</v>
      </c>
      <c r="B71" t="s">
        <v>15</v>
      </c>
      <c r="C71" s="4">
        <v>44220</v>
      </c>
      <c r="D71" s="5" t="s">
        <v>7</v>
      </c>
      <c r="E71" s="5">
        <v>1</v>
      </c>
      <c r="F71" s="5">
        <v>111</v>
      </c>
    </row>
    <row r="72" spans="1:6" x14ac:dyDescent="0.2">
      <c r="A72" s="1">
        <v>71</v>
      </c>
      <c r="B72" t="s">
        <v>15</v>
      </c>
      <c r="C72" s="4">
        <v>44220</v>
      </c>
      <c r="D72" s="5" t="s">
        <v>8</v>
      </c>
      <c r="E72" s="5">
        <v>3</v>
      </c>
      <c r="F72" s="5">
        <v>105</v>
      </c>
    </row>
    <row r="73" spans="1:6" x14ac:dyDescent="0.2">
      <c r="A73" s="1">
        <v>72</v>
      </c>
      <c r="B73" t="s">
        <v>15</v>
      </c>
      <c r="C73" s="4">
        <v>44220</v>
      </c>
      <c r="D73" s="5" t="s">
        <v>10</v>
      </c>
      <c r="E73" s="5">
        <v>2</v>
      </c>
      <c r="F73" s="5">
        <v>107</v>
      </c>
    </row>
    <row r="74" spans="1:6" x14ac:dyDescent="0.2">
      <c r="A74" s="1">
        <v>73</v>
      </c>
      <c r="B74" t="s">
        <v>16</v>
      </c>
      <c r="C74" s="4">
        <v>44221</v>
      </c>
      <c r="D74" s="5" t="s">
        <v>7</v>
      </c>
      <c r="E74" s="5">
        <v>0</v>
      </c>
      <c r="F74" s="5">
        <v>107</v>
      </c>
    </row>
    <row r="75" spans="1:6" x14ac:dyDescent="0.2">
      <c r="A75" s="1">
        <v>74</v>
      </c>
      <c r="B75" t="s">
        <v>16</v>
      </c>
      <c r="C75" s="4">
        <v>44221</v>
      </c>
      <c r="D75" s="5" t="s">
        <v>8</v>
      </c>
      <c r="E75" s="5">
        <v>1</v>
      </c>
      <c r="F75" s="5">
        <v>96</v>
      </c>
    </row>
    <row r="76" spans="1:6" x14ac:dyDescent="0.2">
      <c r="A76" s="1">
        <v>75</v>
      </c>
      <c r="B76" t="s">
        <v>16</v>
      </c>
      <c r="C76" s="4">
        <v>44221</v>
      </c>
      <c r="D76" s="5" t="s">
        <v>10</v>
      </c>
      <c r="E76" s="5">
        <v>2</v>
      </c>
      <c r="F76" s="5">
        <v>111</v>
      </c>
    </row>
    <row r="77" spans="1:6" x14ac:dyDescent="0.2">
      <c r="A77" s="1">
        <v>76</v>
      </c>
      <c r="B77" t="s">
        <v>17</v>
      </c>
      <c r="C77" s="4">
        <v>44222</v>
      </c>
      <c r="D77" s="5" t="s">
        <v>7</v>
      </c>
      <c r="E77" s="5">
        <v>3</v>
      </c>
      <c r="F77" s="5">
        <v>101</v>
      </c>
    </row>
    <row r="78" spans="1:6" x14ac:dyDescent="0.2">
      <c r="A78" s="1">
        <v>77</v>
      </c>
      <c r="B78" t="s">
        <v>17</v>
      </c>
      <c r="C78" s="4">
        <v>44222</v>
      </c>
      <c r="D78" s="5" t="s">
        <v>8</v>
      </c>
      <c r="E78" s="5">
        <v>3</v>
      </c>
      <c r="F78" s="5">
        <v>97</v>
      </c>
    </row>
    <row r="79" spans="1:6" x14ac:dyDescent="0.2">
      <c r="A79" s="1">
        <v>78</v>
      </c>
      <c r="B79" t="s">
        <v>17</v>
      </c>
      <c r="C79" s="4">
        <v>44222</v>
      </c>
      <c r="D79" s="5" t="s">
        <v>10</v>
      </c>
      <c r="E79" s="5">
        <v>0</v>
      </c>
      <c r="F79" s="5">
        <v>109</v>
      </c>
    </row>
    <row r="80" spans="1:6" x14ac:dyDescent="0.2">
      <c r="A80" s="1">
        <v>79</v>
      </c>
      <c r="B80" t="s">
        <v>19</v>
      </c>
      <c r="C80" s="4">
        <v>44223</v>
      </c>
      <c r="D80" s="5" t="s">
        <v>7</v>
      </c>
      <c r="E80" s="5">
        <v>4</v>
      </c>
      <c r="F80" s="5">
        <v>99</v>
      </c>
    </row>
    <row r="81" spans="1:6" x14ac:dyDescent="0.2">
      <c r="A81" s="1">
        <v>80</v>
      </c>
      <c r="B81" t="s">
        <v>19</v>
      </c>
      <c r="C81" s="4">
        <v>44223</v>
      </c>
      <c r="D81" s="5" t="s">
        <v>8</v>
      </c>
      <c r="E81" s="5">
        <v>4</v>
      </c>
      <c r="F81" s="5">
        <v>98</v>
      </c>
    </row>
    <row r="82" spans="1:6" x14ac:dyDescent="0.2">
      <c r="A82" s="1">
        <v>81</v>
      </c>
      <c r="B82" t="s">
        <v>19</v>
      </c>
      <c r="C82" s="4">
        <v>44223</v>
      </c>
      <c r="D82" s="5" t="s">
        <v>10</v>
      </c>
      <c r="E82" s="5">
        <v>1</v>
      </c>
      <c r="F82" s="5">
        <v>104</v>
      </c>
    </row>
    <row r="83" spans="1:6" x14ac:dyDescent="0.2">
      <c r="A83" s="1">
        <v>82</v>
      </c>
      <c r="B83" t="s">
        <v>24</v>
      </c>
      <c r="C83" s="4">
        <v>44224</v>
      </c>
      <c r="D83" s="5" t="s">
        <v>7</v>
      </c>
      <c r="E83" s="5">
        <v>4</v>
      </c>
      <c r="F83" s="5">
        <v>95</v>
      </c>
    </row>
    <row r="84" spans="1:6" x14ac:dyDescent="0.2">
      <c r="A84" s="1">
        <v>83</v>
      </c>
      <c r="B84" t="s">
        <v>24</v>
      </c>
      <c r="C84" s="4">
        <v>44224</v>
      </c>
      <c r="D84" s="5" t="s">
        <v>8</v>
      </c>
      <c r="E84" s="5">
        <v>2</v>
      </c>
      <c r="F84" s="5">
        <v>105</v>
      </c>
    </row>
    <row r="85" spans="1:6" x14ac:dyDescent="0.2">
      <c r="A85" s="1">
        <v>84</v>
      </c>
      <c r="B85" t="s">
        <v>24</v>
      </c>
      <c r="C85" s="4">
        <v>44224</v>
      </c>
      <c r="D85" s="5" t="s">
        <v>10</v>
      </c>
      <c r="E85" s="5">
        <v>1</v>
      </c>
      <c r="F85" s="5">
        <v>103</v>
      </c>
    </row>
    <row r="86" spans="1:6" x14ac:dyDescent="0.2">
      <c r="A86" s="1">
        <v>85</v>
      </c>
      <c r="B86" t="s">
        <v>6</v>
      </c>
      <c r="C86" s="4">
        <v>44225</v>
      </c>
      <c r="D86" s="5" t="s">
        <v>7</v>
      </c>
      <c r="E86" s="5">
        <v>1</v>
      </c>
      <c r="F86" s="5">
        <v>107</v>
      </c>
    </row>
    <row r="87" spans="1:6" x14ac:dyDescent="0.2">
      <c r="A87" s="1">
        <v>86</v>
      </c>
      <c r="B87" t="s">
        <v>6</v>
      </c>
      <c r="C87" s="4">
        <v>44225</v>
      </c>
      <c r="D87" s="5" t="s">
        <v>8</v>
      </c>
      <c r="E87" s="5">
        <v>0</v>
      </c>
      <c r="F87" s="5">
        <v>106</v>
      </c>
    </row>
    <row r="88" spans="1:6" x14ac:dyDescent="0.2">
      <c r="A88" s="1">
        <v>87</v>
      </c>
      <c r="B88" t="s">
        <v>6</v>
      </c>
      <c r="C88" s="4">
        <v>44225</v>
      </c>
      <c r="D88" s="5" t="s">
        <v>10</v>
      </c>
      <c r="E88" s="5">
        <v>2</v>
      </c>
      <c r="F88" s="5">
        <v>108</v>
      </c>
    </row>
    <row r="89" spans="1:6" x14ac:dyDescent="0.2">
      <c r="A89" s="1">
        <v>88</v>
      </c>
      <c r="B89" t="s">
        <v>14</v>
      </c>
      <c r="C89" s="4">
        <v>44226</v>
      </c>
      <c r="D89" s="5" t="s">
        <v>7</v>
      </c>
      <c r="E89" s="5">
        <v>4</v>
      </c>
      <c r="F89" s="5">
        <v>100</v>
      </c>
    </row>
    <row r="90" spans="1:6" x14ac:dyDescent="0.2">
      <c r="A90" s="1">
        <v>89</v>
      </c>
      <c r="B90" t="s">
        <v>14</v>
      </c>
      <c r="C90" s="4">
        <v>44226</v>
      </c>
      <c r="D90" s="5" t="s">
        <v>8</v>
      </c>
      <c r="E90" s="5">
        <v>1</v>
      </c>
      <c r="F90" s="5">
        <v>109</v>
      </c>
    </row>
    <row r="91" spans="1:6" x14ac:dyDescent="0.2">
      <c r="A91" s="1">
        <v>90</v>
      </c>
      <c r="B91" t="s">
        <v>14</v>
      </c>
      <c r="C91" s="4">
        <v>44226</v>
      </c>
      <c r="D91" s="5" t="s">
        <v>10</v>
      </c>
      <c r="E91" s="5">
        <v>0</v>
      </c>
      <c r="F91" s="5">
        <v>107</v>
      </c>
    </row>
    <row r="92" spans="1:6" x14ac:dyDescent="0.2">
      <c r="A92" s="1">
        <v>91</v>
      </c>
      <c r="B92" t="s">
        <v>15</v>
      </c>
      <c r="C92" s="4">
        <v>44227</v>
      </c>
      <c r="D92" s="5" t="s">
        <v>7</v>
      </c>
      <c r="E92" s="5">
        <v>4</v>
      </c>
      <c r="F92" s="5">
        <v>100</v>
      </c>
    </row>
    <row r="93" spans="1:6" x14ac:dyDescent="0.2">
      <c r="A93" s="1">
        <v>92</v>
      </c>
      <c r="B93" t="s">
        <v>15</v>
      </c>
      <c r="C93" s="4">
        <v>44227</v>
      </c>
      <c r="D93" s="5" t="s">
        <v>8</v>
      </c>
      <c r="E93" s="5">
        <v>5</v>
      </c>
      <c r="F93" s="5">
        <v>101</v>
      </c>
    </row>
    <row r="94" spans="1:6" x14ac:dyDescent="0.2">
      <c r="A94" s="1">
        <v>93</v>
      </c>
      <c r="B94" t="s">
        <v>15</v>
      </c>
      <c r="C94" s="4">
        <v>44227</v>
      </c>
      <c r="D94" s="5" t="s">
        <v>10</v>
      </c>
      <c r="E94" s="5">
        <v>2</v>
      </c>
      <c r="F94" s="5">
        <v>110</v>
      </c>
    </row>
    <row r="95" spans="1:6" x14ac:dyDescent="0.2">
      <c r="A95" s="1">
        <v>94</v>
      </c>
      <c r="B95" t="s">
        <v>16</v>
      </c>
      <c r="C95" s="4">
        <v>44228</v>
      </c>
      <c r="D95" s="5" t="s">
        <v>7</v>
      </c>
      <c r="E95" s="5">
        <v>2</v>
      </c>
      <c r="F95" s="5">
        <v>102</v>
      </c>
    </row>
    <row r="96" spans="1:6" x14ac:dyDescent="0.2">
      <c r="A96" s="1">
        <v>95</v>
      </c>
      <c r="B96" t="s">
        <v>16</v>
      </c>
      <c r="C96" s="4">
        <v>44228</v>
      </c>
      <c r="D96" s="5" t="s">
        <v>8</v>
      </c>
      <c r="E96" s="5">
        <v>1</v>
      </c>
      <c r="F96" s="5">
        <v>105</v>
      </c>
    </row>
    <row r="97" spans="1:6" x14ac:dyDescent="0.2">
      <c r="A97" s="1">
        <v>96</v>
      </c>
      <c r="B97" t="s">
        <v>16</v>
      </c>
      <c r="C97" s="4">
        <v>44228</v>
      </c>
      <c r="D97" s="5" t="s">
        <v>10</v>
      </c>
      <c r="E97" s="5">
        <v>2</v>
      </c>
      <c r="F97" s="5">
        <v>97</v>
      </c>
    </row>
    <row r="98" spans="1:6" x14ac:dyDescent="0.2">
      <c r="A98" s="1">
        <v>97</v>
      </c>
      <c r="B98" t="s">
        <v>17</v>
      </c>
      <c r="C98" s="4">
        <v>44229</v>
      </c>
      <c r="D98" s="5" t="s">
        <v>7</v>
      </c>
      <c r="E98" s="5">
        <v>4</v>
      </c>
      <c r="F98" s="5">
        <v>91</v>
      </c>
    </row>
    <row r="99" spans="1:6" x14ac:dyDescent="0.2">
      <c r="A99" s="1">
        <v>98</v>
      </c>
      <c r="B99" t="s">
        <v>17</v>
      </c>
      <c r="C99" s="4">
        <v>44229</v>
      </c>
      <c r="D99" s="5" t="s">
        <v>8</v>
      </c>
      <c r="E99" s="5">
        <v>4</v>
      </c>
      <c r="F99" s="5">
        <v>101</v>
      </c>
    </row>
    <row r="100" spans="1:6" x14ac:dyDescent="0.2">
      <c r="A100" s="1">
        <v>99</v>
      </c>
      <c r="B100" t="s">
        <v>17</v>
      </c>
      <c r="C100" s="4">
        <v>44229</v>
      </c>
      <c r="D100" s="5" t="s">
        <v>10</v>
      </c>
      <c r="E100" s="5">
        <v>1</v>
      </c>
      <c r="F100" s="5">
        <v>100</v>
      </c>
    </row>
    <row r="101" spans="1:6" x14ac:dyDescent="0.2">
      <c r="A101" s="1">
        <v>100</v>
      </c>
      <c r="B101" t="s">
        <v>19</v>
      </c>
      <c r="C101" s="4">
        <v>44230</v>
      </c>
      <c r="D101" s="5" t="s">
        <v>7</v>
      </c>
      <c r="E101" s="5">
        <v>3</v>
      </c>
      <c r="F101" s="5">
        <v>100</v>
      </c>
    </row>
    <row r="102" spans="1:6" x14ac:dyDescent="0.2">
      <c r="A102" s="1">
        <v>101</v>
      </c>
      <c r="B102" t="s">
        <v>19</v>
      </c>
      <c r="C102" s="4">
        <v>44230</v>
      </c>
      <c r="D102" s="5" t="s">
        <v>8</v>
      </c>
      <c r="E102" s="5">
        <v>2</v>
      </c>
      <c r="F102" s="5">
        <v>104</v>
      </c>
    </row>
    <row r="103" spans="1:6" x14ac:dyDescent="0.2">
      <c r="A103" s="1">
        <v>102</v>
      </c>
      <c r="B103" t="s">
        <v>19</v>
      </c>
      <c r="C103" s="4">
        <v>44230</v>
      </c>
      <c r="D103" s="5" t="s">
        <v>10</v>
      </c>
      <c r="E103" s="5">
        <v>0</v>
      </c>
      <c r="F103" s="5">
        <v>101</v>
      </c>
    </row>
    <row r="104" spans="1:6" x14ac:dyDescent="0.2">
      <c r="A104" s="1">
        <v>103</v>
      </c>
      <c r="B104" t="s">
        <v>24</v>
      </c>
      <c r="C104" s="4">
        <v>44231</v>
      </c>
      <c r="D104" s="5" t="s">
        <v>7</v>
      </c>
      <c r="E104" s="5">
        <v>2</v>
      </c>
      <c r="F104" s="5">
        <v>102</v>
      </c>
    </row>
    <row r="105" spans="1:6" x14ac:dyDescent="0.2">
      <c r="A105" s="1">
        <v>104</v>
      </c>
      <c r="B105" t="s">
        <v>24</v>
      </c>
      <c r="C105" s="4">
        <v>44231</v>
      </c>
      <c r="D105" s="5" t="s">
        <v>8</v>
      </c>
      <c r="E105" s="5">
        <v>2</v>
      </c>
      <c r="F105" s="5">
        <v>100</v>
      </c>
    </row>
    <row r="106" spans="1:6" x14ac:dyDescent="0.2">
      <c r="A106" s="1">
        <v>105</v>
      </c>
      <c r="B106" t="s">
        <v>24</v>
      </c>
      <c r="C106" s="4">
        <v>44231</v>
      </c>
      <c r="D106" s="5" t="s">
        <v>10</v>
      </c>
      <c r="E106" s="5">
        <v>1</v>
      </c>
      <c r="F106" s="5">
        <v>110</v>
      </c>
    </row>
    <row r="107" spans="1:6" x14ac:dyDescent="0.2">
      <c r="A107" s="1">
        <v>106</v>
      </c>
      <c r="B107" t="s">
        <v>6</v>
      </c>
      <c r="C107" s="4">
        <v>44232</v>
      </c>
      <c r="D107" s="5" t="s">
        <v>7</v>
      </c>
      <c r="E107" s="5">
        <v>1</v>
      </c>
      <c r="F107" s="5">
        <v>103</v>
      </c>
    </row>
    <row r="108" spans="1:6" x14ac:dyDescent="0.2">
      <c r="A108" s="1">
        <v>107</v>
      </c>
      <c r="B108" t="s">
        <v>6</v>
      </c>
      <c r="C108" s="4">
        <v>44232</v>
      </c>
      <c r="D108" s="5" t="s">
        <v>8</v>
      </c>
      <c r="E108" s="5">
        <v>1</v>
      </c>
      <c r="F108" s="5">
        <v>104</v>
      </c>
    </row>
    <row r="109" spans="1:6" x14ac:dyDescent="0.2">
      <c r="A109" s="1">
        <v>108</v>
      </c>
      <c r="B109" t="s">
        <v>6</v>
      </c>
      <c r="C109" s="4">
        <v>44232</v>
      </c>
      <c r="D109" s="5" t="s">
        <v>10</v>
      </c>
      <c r="E109" s="5">
        <v>1</v>
      </c>
      <c r="F109" s="5">
        <v>103</v>
      </c>
    </row>
    <row r="110" spans="1:6" x14ac:dyDescent="0.2">
      <c r="A110" s="1">
        <v>109</v>
      </c>
      <c r="B110" t="s">
        <v>14</v>
      </c>
      <c r="C110" s="4">
        <v>44233</v>
      </c>
      <c r="D110" s="5" t="s">
        <v>7</v>
      </c>
      <c r="E110" s="5">
        <v>1</v>
      </c>
      <c r="F110" s="5">
        <v>111</v>
      </c>
    </row>
    <row r="111" spans="1:6" x14ac:dyDescent="0.2">
      <c r="A111" s="1">
        <v>110</v>
      </c>
      <c r="B111" t="s">
        <v>14</v>
      </c>
      <c r="C111" s="4">
        <v>44233</v>
      </c>
      <c r="D111" s="5" t="s">
        <v>8</v>
      </c>
      <c r="E111" s="5">
        <v>2</v>
      </c>
      <c r="F111" s="5">
        <v>104</v>
      </c>
    </row>
    <row r="112" spans="1:6" x14ac:dyDescent="0.2">
      <c r="A112" s="1">
        <v>111</v>
      </c>
      <c r="B112" t="s">
        <v>14</v>
      </c>
      <c r="C112" s="4">
        <v>44233</v>
      </c>
      <c r="D112" s="5" t="s">
        <v>10</v>
      </c>
      <c r="E112" s="5">
        <v>0</v>
      </c>
      <c r="F112" s="5">
        <v>95</v>
      </c>
    </row>
    <row r="113" spans="1:6" x14ac:dyDescent="0.2">
      <c r="A113" s="1">
        <v>112</v>
      </c>
      <c r="B113" t="s">
        <v>15</v>
      </c>
      <c r="C113" s="4">
        <v>44234</v>
      </c>
      <c r="D113" s="5" t="s">
        <v>7</v>
      </c>
      <c r="E113" s="5">
        <v>2</v>
      </c>
      <c r="F113" s="5">
        <v>105</v>
      </c>
    </row>
    <row r="114" spans="1:6" x14ac:dyDescent="0.2">
      <c r="A114" s="1">
        <v>113</v>
      </c>
      <c r="B114" t="s">
        <v>15</v>
      </c>
      <c r="C114" s="4">
        <v>44234</v>
      </c>
      <c r="D114" s="5" t="s">
        <v>8</v>
      </c>
      <c r="E114" s="5">
        <v>3</v>
      </c>
      <c r="F114" s="5">
        <v>107</v>
      </c>
    </row>
    <row r="115" spans="1:6" x14ac:dyDescent="0.2">
      <c r="A115" s="1">
        <v>114</v>
      </c>
      <c r="B115" t="s">
        <v>15</v>
      </c>
      <c r="C115" s="4">
        <v>44234</v>
      </c>
      <c r="D115" s="5" t="s">
        <v>10</v>
      </c>
      <c r="E115" s="5">
        <v>0</v>
      </c>
      <c r="F115" s="5">
        <v>111</v>
      </c>
    </row>
    <row r="116" spans="1:6" x14ac:dyDescent="0.2">
      <c r="A116" s="1">
        <v>115</v>
      </c>
      <c r="B116" t="s">
        <v>16</v>
      </c>
      <c r="C116" s="4">
        <v>44235</v>
      </c>
      <c r="D116" s="5" t="s">
        <v>7</v>
      </c>
      <c r="E116" s="5">
        <v>4</v>
      </c>
      <c r="F116" s="5">
        <v>104</v>
      </c>
    </row>
    <row r="117" spans="1:6" x14ac:dyDescent="0.2">
      <c r="A117" s="1">
        <v>116</v>
      </c>
      <c r="B117" t="s">
        <v>16</v>
      </c>
      <c r="C117" s="4">
        <v>44235</v>
      </c>
      <c r="D117" s="5" t="s">
        <v>8</v>
      </c>
      <c r="E117" s="5">
        <v>6</v>
      </c>
      <c r="F117" s="5">
        <v>105</v>
      </c>
    </row>
    <row r="118" spans="1:6" x14ac:dyDescent="0.2">
      <c r="A118" s="1">
        <v>117</v>
      </c>
      <c r="B118" t="s">
        <v>16</v>
      </c>
      <c r="C118" s="4">
        <v>44235</v>
      </c>
      <c r="D118" s="5" t="s">
        <v>10</v>
      </c>
      <c r="E118" s="5">
        <v>1</v>
      </c>
      <c r="F118" s="5">
        <v>104</v>
      </c>
    </row>
    <row r="119" spans="1:6" x14ac:dyDescent="0.2">
      <c r="A119" s="1">
        <v>118</v>
      </c>
      <c r="B119" t="s">
        <v>17</v>
      </c>
      <c r="C119" s="4">
        <v>44236</v>
      </c>
      <c r="D119" s="5" t="s">
        <v>7</v>
      </c>
      <c r="E119" s="5">
        <v>3</v>
      </c>
      <c r="F119" s="5">
        <v>110</v>
      </c>
    </row>
    <row r="120" spans="1:6" x14ac:dyDescent="0.2">
      <c r="A120" s="1">
        <v>119</v>
      </c>
      <c r="B120" t="s">
        <v>17</v>
      </c>
      <c r="C120" s="4">
        <v>44236</v>
      </c>
      <c r="D120" s="5" t="s">
        <v>8</v>
      </c>
      <c r="E120" s="5">
        <v>2</v>
      </c>
      <c r="F120" s="5">
        <v>100</v>
      </c>
    </row>
    <row r="121" spans="1:6" x14ac:dyDescent="0.2">
      <c r="A121" s="1">
        <v>120</v>
      </c>
      <c r="B121" t="s">
        <v>17</v>
      </c>
      <c r="C121" s="4">
        <v>44236</v>
      </c>
      <c r="D121" s="5" t="s">
        <v>10</v>
      </c>
      <c r="E121" s="5">
        <v>1</v>
      </c>
      <c r="F121" s="5">
        <v>105</v>
      </c>
    </row>
    <row r="122" spans="1:6" x14ac:dyDescent="0.2">
      <c r="A122" s="1">
        <v>121</v>
      </c>
      <c r="B122" t="s">
        <v>19</v>
      </c>
      <c r="C122" s="4">
        <v>44237</v>
      </c>
      <c r="D122" s="5" t="s">
        <v>7</v>
      </c>
      <c r="E122" s="5">
        <v>5</v>
      </c>
      <c r="F122" s="5">
        <v>98</v>
      </c>
    </row>
    <row r="123" spans="1:6" x14ac:dyDescent="0.2">
      <c r="A123" s="1">
        <v>122</v>
      </c>
      <c r="B123" t="s">
        <v>19</v>
      </c>
      <c r="C123" s="4">
        <v>44237</v>
      </c>
      <c r="D123" s="5" t="s">
        <v>8</v>
      </c>
      <c r="E123" s="5">
        <v>6</v>
      </c>
      <c r="F123" s="5">
        <v>101</v>
      </c>
    </row>
    <row r="124" spans="1:6" x14ac:dyDescent="0.2">
      <c r="A124" s="1">
        <v>123</v>
      </c>
      <c r="B124" t="s">
        <v>19</v>
      </c>
      <c r="C124" s="4">
        <v>44237</v>
      </c>
      <c r="D124" s="5" t="s">
        <v>10</v>
      </c>
      <c r="E124" s="5">
        <v>3</v>
      </c>
      <c r="F124" s="5">
        <v>99</v>
      </c>
    </row>
    <row r="125" spans="1:6" x14ac:dyDescent="0.2">
      <c r="A125" s="1">
        <v>124</v>
      </c>
      <c r="B125" t="s">
        <v>24</v>
      </c>
      <c r="C125" s="4">
        <v>44238</v>
      </c>
      <c r="D125" s="5" t="s">
        <v>7</v>
      </c>
      <c r="E125" s="5">
        <v>3</v>
      </c>
      <c r="F125" s="5">
        <v>103</v>
      </c>
    </row>
    <row r="126" spans="1:6" x14ac:dyDescent="0.2">
      <c r="A126" s="1">
        <v>125</v>
      </c>
      <c r="B126" t="s">
        <v>24</v>
      </c>
      <c r="C126" s="4">
        <v>44238</v>
      </c>
      <c r="D126" s="5" t="s">
        <v>8</v>
      </c>
      <c r="E126" s="5">
        <v>0</v>
      </c>
      <c r="F126" s="5">
        <v>97</v>
      </c>
    </row>
    <row r="127" spans="1:6" x14ac:dyDescent="0.2">
      <c r="A127" s="1">
        <v>126</v>
      </c>
      <c r="B127" t="s">
        <v>24</v>
      </c>
      <c r="C127" s="4">
        <v>44238</v>
      </c>
      <c r="D127" s="5" t="s">
        <v>10</v>
      </c>
      <c r="E127" s="5">
        <v>2</v>
      </c>
      <c r="F127" s="5">
        <v>100</v>
      </c>
    </row>
    <row r="128" spans="1:6" x14ac:dyDescent="0.2">
      <c r="A128" s="1">
        <v>127</v>
      </c>
      <c r="B128" t="s">
        <v>6</v>
      </c>
      <c r="C128" s="4">
        <v>44239</v>
      </c>
      <c r="D128" s="5" t="s">
        <v>7</v>
      </c>
      <c r="E128" s="5">
        <v>2</v>
      </c>
      <c r="F128" s="5">
        <v>103</v>
      </c>
    </row>
    <row r="129" spans="1:6" x14ac:dyDescent="0.2">
      <c r="A129" s="1">
        <v>128</v>
      </c>
      <c r="B129" t="s">
        <v>6</v>
      </c>
      <c r="C129" s="4">
        <v>44239</v>
      </c>
      <c r="D129" s="5" t="s">
        <v>8</v>
      </c>
      <c r="E129" s="5">
        <v>3</v>
      </c>
      <c r="F129" s="5">
        <v>97</v>
      </c>
    </row>
    <row r="130" spans="1:6" x14ac:dyDescent="0.2">
      <c r="A130" s="1">
        <v>129</v>
      </c>
      <c r="B130" t="s">
        <v>6</v>
      </c>
      <c r="C130" s="4">
        <v>44239</v>
      </c>
      <c r="D130" s="5" t="s">
        <v>10</v>
      </c>
      <c r="E130" s="5">
        <v>0</v>
      </c>
      <c r="F130" s="5">
        <v>114</v>
      </c>
    </row>
    <row r="131" spans="1:6" x14ac:dyDescent="0.2">
      <c r="A131" s="1">
        <v>130</v>
      </c>
      <c r="B131" t="s">
        <v>14</v>
      </c>
      <c r="C131" s="4">
        <v>44240</v>
      </c>
      <c r="D131" s="5" t="s">
        <v>7</v>
      </c>
      <c r="E131" s="5">
        <v>4</v>
      </c>
      <c r="F131" s="5">
        <v>97</v>
      </c>
    </row>
    <row r="132" spans="1:6" x14ac:dyDescent="0.2">
      <c r="A132" s="1">
        <v>131</v>
      </c>
      <c r="B132" t="s">
        <v>14</v>
      </c>
      <c r="C132" s="4">
        <v>44240</v>
      </c>
      <c r="D132" s="5" t="s">
        <v>8</v>
      </c>
      <c r="E132" s="5">
        <v>3</v>
      </c>
      <c r="F132" s="5">
        <v>100</v>
      </c>
    </row>
    <row r="133" spans="1:6" x14ac:dyDescent="0.2">
      <c r="A133" s="1">
        <v>132</v>
      </c>
      <c r="B133" t="s">
        <v>14</v>
      </c>
      <c r="C133" s="4">
        <v>44240</v>
      </c>
      <c r="D133" s="5" t="s">
        <v>10</v>
      </c>
      <c r="E133" s="5">
        <v>0</v>
      </c>
      <c r="F133" s="5">
        <v>98</v>
      </c>
    </row>
    <row r="134" spans="1:6" x14ac:dyDescent="0.2">
      <c r="A134" s="1">
        <v>133</v>
      </c>
      <c r="B134" t="s">
        <v>15</v>
      </c>
      <c r="C134" s="4">
        <v>44241</v>
      </c>
      <c r="D134" s="5" t="s">
        <v>7</v>
      </c>
      <c r="E134" s="5">
        <v>4</v>
      </c>
      <c r="F134" s="5">
        <v>106</v>
      </c>
    </row>
    <row r="135" spans="1:6" x14ac:dyDescent="0.2">
      <c r="A135" s="1">
        <v>134</v>
      </c>
      <c r="B135" t="s">
        <v>15</v>
      </c>
      <c r="C135" s="4">
        <v>44241</v>
      </c>
      <c r="D135" s="5" t="s">
        <v>8</v>
      </c>
      <c r="E135" s="5">
        <v>3</v>
      </c>
      <c r="F135" s="5">
        <v>100</v>
      </c>
    </row>
    <row r="136" spans="1:6" x14ac:dyDescent="0.2">
      <c r="A136" s="1">
        <v>135</v>
      </c>
      <c r="B136" t="s">
        <v>15</v>
      </c>
      <c r="C136" s="4">
        <v>44241</v>
      </c>
      <c r="D136" s="5" t="s">
        <v>10</v>
      </c>
      <c r="E136" s="5">
        <v>2</v>
      </c>
      <c r="F136" s="5">
        <v>113</v>
      </c>
    </row>
    <row r="137" spans="1:6" x14ac:dyDescent="0.2">
      <c r="A137" s="1">
        <v>136</v>
      </c>
      <c r="B137" t="s">
        <v>16</v>
      </c>
      <c r="C137" s="4">
        <v>44242</v>
      </c>
      <c r="D137" s="5" t="s">
        <v>7</v>
      </c>
      <c r="E137" s="5">
        <v>6</v>
      </c>
      <c r="F137" s="5">
        <v>109</v>
      </c>
    </row>
    <row r="138" spans="1:6" x14ac:dyDescent="0.2">
      <c r="A138" s="1">
        <v>137</v>
      </c>
      <c r="B138" t="s">
        <v>16</v>
      </c>
      <c r="C138" s="4">
        <v>44242</v>
      </c>
      <c r="D138" s="5" t="s">
        <v>8</v>
      </c>
      <c r="E138" s="5">
        <v>3</v>
      </c>
      <c r="F138" s="5">
        <v>102</v>
      </c>
    </row>
    <row r="139" spans="1:6" x14ac:dyDescent="0.2">
      <c r="A139" s="1">
        <v>138</v>
      </c>
      <c r="B139" t="s">
        <v>16</v>
      </c>
      <c r="C139" s="4">
        <v>44242</v>
      </c>
      <c r="D139" s="5" t="s">
        <v>10</v>
      </c>
      <c r="E139" s="5">
        <v>0</v>
      </c>
      <c r="F139" s="5">
        <v>100</v>
      </c>
    </row>
    <row r="140" spans="1:6" x14ac:dyDescent="0.2">
      <c r="A140" s="1">
        <v>139</v>
      </c>
      <c r="B140" t="s">
        <v>17</v>
      </c>
      <c r="C140" s="4">
        <v>44243</v>
      </c>
      <c r="D140" s="5" t="s">
        <v>7</v>
      </c>
      <c r="E140" s="5">
        <v>5</v>
      </c>
      <c r="F140" s="5">
        <v>94</v>
      </c>
    </row>
    <row r="141" spans="1:6" x14ac:dyDescent="0.2">
      <c r="A141" s="1">
        <v>140</v>
      </c>
      <c r="B141" t="s">
        <v>17</v>
      </c>
      <c r="C141" s="4">
        <v>44243</v>
      </c>
      <c r="D141" s="5" t="s">
        <v>8</v>
      </c>
      <c r="E141" s="5">
        <v>2</v>
      </c>
      <c r="F141" s="5">
        <v>102</v>
      </c>
    </row>
    <row r="142" spans="1:6" x14ac:dyDescent="0.2">
      <c r="A142" s="1">
        <v>141</v>
      </c>
      <c r="B142" t="s">
        <v>17</v>
      </c>
      <c r="C142" s="4">
        <v>44243</v>
      </c>
      <c r="D142" s="5" t="s">
        <v>10</v>
      </c>
      <c r="E142" s="5">
        <v>1</v>
      </c>
      <c r="F142" s="5">
        <v>94</v>
      </c>
    </row>
    <row r="143" spans="1:6" x14ac:dyDescent="0.2">
      <c r="A143" s="1">
        <v>142</v>
      </c>
      <c r="B143" t="s">
        <v>19</v>
      </c>
      <c r="C143" s="4">
        <v>44244</v>
      </c>
      <c r="D143" s="5" t="s">
        <v>7</v>
      </c>
      <c r="E143" s="5">
        <v>3</v>
      </c>
      <c r="F143" s="5">
        <v>89</v>
      </c>
    </row>
    <row r="144" spans="1:6" x14ac:dyDescent="0.2">
      <c r="A144" s="1">
        <v>143</v>
      </c>
      <c r="B144" t="s">
        <v>19</v>
      </c>
      <c r="C144" s="4">
        <v>44244</v>
      </c>
      <c r="D144" s="5" t="s">
        <v>8</v>
      </c>
      <c r="E144" s="5">
        <v>2</v>
      </c>
      <c r="F144" s="5">
        <v>97</v>
      </c>
    </row>
    <row r="145" spans="1:6" x14ac:dyDescent="0.2">
      <c r="A145" s="1">
        <v>144</v>
      </c>
      <c r="B145" t="s">
        <v>19</v>
      </c>
      <c r="C145" s="4">
        <v>44244</v>
      </c>
      <c r="D145" s="5" t="s">
        <v>10</v>
      </c>
      <c r="E145" s="5">
        <v>2</v>
      </c>
      <c r="F145" s="5">
        <v>100</v>
      </c>
    </row>
    <row r="146" spans="1:6" x14ac:dyDescent="0.2">
      <c r="A146" s="1">
        <v>145</v>
      </c>
      <c r="B146" t="s">
        <v>24</v>
      </c>
      <c r="C146" s="4">
        <v>44245</v>
      </c>
      <c r="D146" s="5" t="s">
        <v>7</v>
      </c>
      <c r="E146" s="5">
        <v>3</v>
      </c>
      <c r="F146" s="5">
        <v>107</v>
      </c>
    </row>
    <row r="147" spans="1:6" x14ac:dyDescent="0.2">
      <c r="A147" s="1">
        <v>146</v>
      </c>
      <c r="B147" t="s">
        <v>24</v>
      </c>
      <c r="C147" s="4">
        <v>44245</v>
      </c>
      <c r="D147" s="5" t="s">
        <v>8</v>
      </c>
      <c r="E147" s="5">
        <v>2</v>
      </c>
      <c r="F147" s="5">
        <v>102</v>
      </c>
    </row>
    <row r="148" spans="1:6" x14ac:dyDescent="0.2">
      <c r="A148" s="1">
        <v>147</v>
      </c>
      <c r="B148" t="s">
        <v>24</v>
      </c>
      <c r="C148" s="4">
        <v>44245</v>
      </c>
      <c r="D148" s="5" t="s">
        <v>10</v>
      </c>
      <c r="E148" s="5">
        <v>3</v>
      </c>
      <c r="F148" s="5">
        <v>103</v>
      </c>
    </row>
    <row r="149" spans="1:6" x14ac:dyDescent="0.2">
      <c r="A149" s="1">
        <v>148</v>
      </c>
      <c r="B149" t="s">
        <v>6</v>
      </c>
      <c r="C149" s="4">
        <v>44246</v>
      </c>
      <c r="D149" s="5" t="s">
        <v>7</v>
      </c>
      <c r="E149" s="5">
        <v>7</v>
      </c>
      <c r="F149" s="5">
        <v>97</v>
      </c>
    </row>
    <row r="150" spans="1:6" x14ac:dyDescent="0.2">
      <c r="A150" s="1">
        <v>149</v>
      </c>
      <c r="B150" t="s">
        <v>6</v>
      </c>
      <c r="C150" s="4">
        <v>44246</v>
      </c>
      <c r="D150" s="5" t="s">
        <v>8</v>
      </c>
      <c r="E150" s="5">
        <v>2</v>
      </c>
      <c r="F150" s="5">
        <v>107</v>
      </c>
    </row>
    <row r="151" spans="1:6" x14ac:dyDescent="0.2">
      <c r="A151" s="1">
        <v>150</v>
      </c>
      <c r="B151" t="s">
        <v>6</v>
      </c>
      <c r="C151" s="4">
        <v>44246</v>
      </c>
      <c r="D151" s="5" t="s">
        <v>10</v>
      </c>
      <c r="E151" s="5">
        <v>0</v>
      </c>
      <c r="F151" s="5">
        <v>92</v>
      </c>
    </row>
    <row r="152" spans="1:6" x14ac:dyDescent="0.2">
      <c r="A152" s="1">
        <v>151</v>
      </c>
      <c r="B152" t="s">
        <v>14</v>
      </c>
      <c r="C152" s="4">
        <v>44247</v>
      </c>
      <c r="D152" s="5" t="s">
        <v>7</v>
      </c>
      <c r="E152" s="5">
        <v>6</v>
      </c>
      <c r="F152" s="5">
        <v>107</v>
      </c>
    </row>
    <row r="153" spans="1:6" x14ac:dyDescent="0.2">
      <c r="A153" s="1">
        <v>152</v>
      </c>
      <c r="B153" t="s">
        <v>14</v>
      </c>
      <c r="C153" s="4">
        <v>44247</v>
      </c>
      <c r="D153" s="5" t="s">
        <v>8</v>
      </c>
      <c r="E153" s="5">
        <v>2</v>
      </c>
      <c r="F153" s="5">
        <v>109</v>
      </c>
    </row>
    <row r="154" spans="1:6" x14ac:dyDescent="0.2">
      <c r="A154" s="1">
        <v>153</v>
      </c>
      <c r="B154" t="s">
        <v>14</v>
      </c>
      <c r="C154" s="4">
        <v>44247</v>
      </c>
      <c r="D154" s="5" t="s">
        <v>10</v>
      </c>
      <c r="E154" s="5">
        <v>0</v>
      </c>
      <c r="F154" s="5">
        <v>106</v>
      </c>
    </row>
    <row r="155" spans="1:6" x14ac:dyDescent="0.2">
      <c r="A155" s="1">
        <v>154</v>
      </c>
      <c r="B155" t="s">
        <v>15</v>
      </c>
      <c r="C155" s="4">
        <v>44248</v>
      </c>
      <c r="D155" s="5" t="s">
        <v>7</v>
      </c>
      <c r="E155" s="5">
        <v>4</v>
      </c>
      <c r="F155" s="5">
        <v>101</v>
      </c>
    </row>
    <row r="156" spans="1:6" x14ac:dyDescent="0.2">
      <c r="A156" s="1">
        <v>155</v>
      </c>
      <c r="B156" t="s">
        <v>15</v>
      </c>
      <c r="C156" s="4">
        <v>44248</v>
      </c>
      <c r="D156" s="5" t="s">
        <v>8</v>
      </c>
      <c r="E156" s="5">
        <v>3</v>
      </c>
      <c r="F156" s="5">
        <v>96</v>
      </c>
    </row>
    <row r="157" spans="1:6" x14ac:dyDescent="0.2">
      <c r="A157" s="1">
        <v>156</v>
      </c>
      <c r="B157" t="s">
        <v>15</v>
      </c>
      <c r="C157" s="4">
        <v>44248</v>
      </c>
      <c r="D157" s="5" t="s">
        <v>10</v>
      </c>
      <c r="E157" s="5">
        <v>1</v>
      </c>
      <c r="F157" s="5">
        <v>111</v>
      </c>
    </row>
    <row r="158" spans="1:6" x14ac:dyDescent="0.2">
      <c r="A158" s="1">
        <v>157</v>
      </c>
      <c r="B158" t="s">
        <v>16</v>
      </c>
      <c r="C158" s="4">
        <v>44249</v>
      </c>
      <c r="D158" s="5" t="s">
        <v>7</v>
      </c>
      <c r="E158" s="5">
        <v>2</v>
      </c>
      <c r="F158" s="5">
        <v>103</v>
      </c>
    </row>
    <row r="159" spans="1:6" x14ac:dyDescent="0.2">
      <c r="A159" s="1">
        <v>158</v>
      </c>
      <c r="B159" t="s">
        <v>16</v>
      </c>
      <c r="C159" s="4">
        <v>44249</v>
      </c>
      <c r="D159" s="5" t="s">
        <v>8</v>
      </c>
      <c r="E159" s="5">
        <v>4</v>
      </c>
      <c r="F159" s="5">
        <v>104</v>
      </c>
    </row>
    <row r="160" spans="1:6" x14ac:dyDescent="0.2">
      <c r="A160" s="1">
        <v>159</v>
      </c>
      <c r="B160" t="s">
        <v>16</v>
      </c>
      <c r="C160" s="4">
        <v>44249</v>
      </c>
      <c r="D160" s="5" t="s">
        <v>10</v>
      </c>
      <c r="E160" s="5">
        <v>2</v>
      </c>
      <c r="F160" s="5">
        <v>103</v>
      </c>
    </row>
    <row r="161" spans="1:6" x14ac:dyDescent="0.2">
      <c r="A161" s="1">
        <v>160</v>
      </c>
      <c r="B161" t="s">
        <v>17</v>
      </c>
      <c r="C161" s="4">
        <v>44250</v>
      </c>
      <c r="D161" s="5" t="s">
        <v>7</v>
      </c>
      <c r="E161" s="5">
        <v>3</v>
      </c>
      <c r="F161" s="5">
        <v>103</v>
      </c>
    </row>
    <row r="162" spans="1:6" x14ac:dyDescent="0.2">
      <c r="A162" s="1">
        <v>161</v>
      </c>
      <c r="B162" t="s">
        <v>17</v>
      </c>
      <c r="C162" s="4">
        <v>44250</v>
      </c>
      <c r="D162" s="5" t="s">
        <v>8</v>
      </c>
      <c r="E162" s="5">
        <v>1</v>
      </c>
      <c r="F162" s="5">
        <v>102</v>
      </c>
    </row>
    <row r="163" spans="1:6" x14ac:dyDescent="0.2">
      <c r="A163" s="1">
        <v>162</v>
      </c>
      <c r="B163" t="s">
        <v>17</v>
      </c>
      <c r="C163" s="4">
        <v>44250</v>
      </c>
      <c r="D163" s="5" t="s">
        <v>10</v>
      </c>
      <c r="E163" s="5">
        <v>1</v>
      </c>
      <c r="F163" s="5">
        <v>101</v>
      </c>
    </row>
    <row r="164" spans="1:6" x14ac:dyDescent="0.2">
      <c r="A164" s="1">
        <v>163</v>
      </c>
      <c r="B164" t="s">
        <v>19</v>
      </c>
      <c r="C164" s="4">
        <v>44251</v>
      </c>
      <c r="D164" s="5" t="s">
        <v>7</v>
      </c>
      <c r="E164" s="5">
        <v>3</v>
      </c>
      <c r="F164" s="5">
        <v>94</v>
      </c>
    </row>
    <row r="165" spans="1:6" x14ac:dyDescent="0.2">
      <c r="A165" s="1">
        <v>164</v>
      </c>
      <c r="B165" t="s">
        <v>19</v>
      </c>
      <c r="C165" s="4">
        <v>44251</v>
      </c>
      <c r="D165" s="5" t="s">
        <v>8</v>
      </c>
      <c r="E165" s="5">
        <v>7</v>
      </c>
      <c r="F165" s="5">
        <v>100</v>
      </c>
    </row>
    <row r="166" spans="1:6" x14ac:dyDescent="0.2">
      <c r="A166" s="1">
        <v>165</v>
      </c>
      <c r="B166" t="s">
        <v>19</v>
      </c>
      <c r="C166" s="4">
        <v>44251</v>
      </c>
      <c r="D166" s="5" t="s">
        <v>10</v>
      </c>
      <c r="E166" s="5">
        <v>0</v>
      </c>
      <c r="F166" s="5">
        <v>102</v>
      </c>
    </row>
    <row r="167" spans="1:6" x14ac:dyDescent="0.2">
      <c r="A167" s="1">
        <v>166</v>
      </c>
      <c r="B167" t="s">
        <v>24</v>
      </c>
      <c r="C167" s="4">
        <v>44252</v>
      </c>
      <c r="D167" s="5" t="s">
        <v>7</v>
      </c>
      <c r="E167" s="5">
        <v>6</v>
      </c>
      <c r="F167" s="5">
        <v>109</v>
      </c>
    </row>
    <row r="168" spans="1:6" x14ac:dyDescent="0.2">
      <c r="A168" s="1">
        <v>167</v>
      </c>
      <c r="B168" t="s">
        <v>24</v>
      </c>
      <c r="C168" s="4">
        <v>44252</v>
      </c>
      <c r="D168" s="5" t="s">
        <v>8</v>
      </c>
      <c r="E168" s="5">
        <v>0</v>
      </c>
      <c r="F168" s="5">
        <v>103</v>
      </c>
    </row>
    <row r="169" spans="1:6" x14ac:dyDescent="0.2">
      <c r="A169" s="1">
        <v>168</v>
      </c>
      <c r="B169" t="s">
        <v>24</v>
      </c>
      <c r="C169" s="4">
        <v>44252</v>
      </c>
      <c r="D169" s="5" t="s">
        <v>10</v>
      </c>
      <c r="E169" s="5">
        <v>0</v>
      </c>
      <c r="F169" s="5">
        <v>106</v>
      </c>
    </row>
    <row r="170" spans="1:6" x14ac:dyDescent="0.2">
      <c r="A170" s="1">
        <v>169</v>
      </c>
      <c r="B170" t="s">
        <v>6</v>
      </c>
      <c r="C170" s="4">
        <v>44253</v>
      </c>
      <c r="D170" s="5" t="s">
        <v>7</v>
      </c>
      <c r="E170" s="5">
        <v>6</v>
      </c>
      <c r="F170" s="5">
        <v>104</v>
      </c>
    </row>
    <row r="171" spans="1:6" x14ac:dyDescent="0.2">
      <c r="A171" s="1">
        <v>170</v>
      </c>
      <c r="B171" t="s">
        <v>6</v>
      </c>
      <c r="C171" s="4">
        <v>44253</v>
      </c>
      <c r="D171" s="5" t="s">
        <v>8</v>
      </c>
      <c r="E171" s="5">
        <v>2</v>
      </c>
      <c r="F171" s="5">
        <v>101</v>
      </c>
    </row>
    <row r="172" spans="1:6" x14ac:dyDescent="0.2">
      <c r="A172" s="1">
        <v>171</v>
      </c>
      <c r="B172" t="s">
        <v>6</v>
      </c>
      <c r="C172" s="4">
        <v>44253</v>
      </c>
      <c r="D172" s="5" t="s">
        <v>10</v>
      </c>
      <c r="E172" s="5">
        <v>1</v>
      </c>
      <c r="F172" s="5">
        <v>98</v>
      </c>
    </row>
    <row r="173" spans="1:6" x14ac:dyDescent="0.2">
      <c r="A173" s="1">
        <v>172</v>
      </c>
      <c r="B173" t="s">
        <v>14</v>
      </c>
      <c r="C173" s="4">
        <v>44254</v>
      </c>
      <c r="D173" s="5" t="s">
        <v>7</v>
      </c>
      <c r="E173" s="5">
        <v>1</v>
      </c>
      <c r="F173" s="5">
        <v>108</v>
      </c>
    </row>
    <row r="174" spans="1:6" x14ac:dyDescent="0.2">
      <c r="A174" s="1">
        <v>173</v>
      </c>
      <c r="B174" t="s">
        <v>14</v>
      </c>
      <c r="C174" s="4">
        <v>44254</v>
      </c>
      <c r="D174" s="5" t="s">
        <v>8</v>
      </c>
      <c r="E174" s="5">
        <v>3</v>
      </c>
      <c r="F174" s="5">
        <v>110</v>
      </c>
    </row>
    <row r="175" spans="1:6" x14ac:dyDescent="0.2">
      <c r="A175" s="1">
        <v>174</v>
      </c>
      <c r="B175" t="s">
        <v>14</v>
      </c>
      <c r="C175" s="4">
        <v>44254</v>
      </c>
      <c r="D175" s="5" t="s">
        <v>10</v>
      </c>
      <c r="E175" s="5">
        <v>0</v>
      </c>
      <c r="F175" s="5">
        <v>116</v>
      </c>
    </row>
    <row r="176" spans="1:6" x14ac:dyDescent="0.2">
      <c r="A176" s="1">
        <v>175</v>
      </c>
      <c r="B176" t="s">
        <v>15</v>
      </c>
      <c r="C176" s="4">
        <v>44255</v>
      </c>
      <c r="D176" s="5" t="s">
        <v>7</v>
      </c>
      <c r="E176" s="5">
        <v>4</v>
      </c>
      <c r="F176" s="5">
        <v>104</v>
      </c>
    </row>
    <row r="177" spans="1:6" x14ac:dyDescent="0.2">
      <c r="A177" s="1">
        <v>176</v>
      </c>
      <c r="B177" t="s">
        <v>15</v>
      </c>
      <c r="C177" s="4">
        <v>44255</v>
      </c>
      <c r="D177" s="5" t="s">
        <v>8</v>
      </c>
      <c r="E177" s="5">
        <v>3</v>
      </c>
      <c r="F177" s="5">
        <v>105</v>
      </c>
    </row>
    <row r="178" spans="1:6" x14ac:dyDescent="0.2">
      <c r="A178" s="1">
        <v>177</v>
      </c>
      <c r="B178" t="s">
        <v>15</v>
      </c>
      <c r="C178" s="4">
        <v>44255</v>
      </c>
      <c r="D178" s="5" t="s">
        <v>10</v>
      </c>
      <c r="E178" s="5">
        <v>0</v>
      </c>
      <c r="F178" s="5">
        <v>103</v>
      </c>
    </row>
    <row r="179" spans="1:6" x14ac:dyDescent="0.2">
      <c r="A179" s="1">
        <v>178</v>
      </c>
      <c r="B179" t="s">
        <v>16</v>
      </c>
      <c r="C179" s="4">
        <v>44256</v>
      </c>
      <c r="D179" s="5" t="s">
        <v>7</v>
      </c>
      <c r="E179" s="5">
        <v>6</v>
      </c>
      <c r="F179" s="5">
        <v>96</v>
      </c>
    </row>
    <row r="180" spans="1:6" x14ac:dyDescent="0.2">
      <c r="A180" s="1">
        <v>179</v>
      </c>
      <c r="B180" t="s">
        <v>16</v>
      </c>
      <c r="C180" s="4">
        <v>44256</v>
      </c>
      <c r="D180" s="5" t="s">
        <v>8</v>
      </c>
      <c r="E180" s="5">
        <v>4</v>
      </c>
      <c r="F180" s="5">
        <v>107</v>
      </c>
    </row>
    <row r="181" spans="1:6" x14ac:dyDescent="0.2">
      <c r="A181" s="1">
        <v>180</v>
      </c>
      <c r="B181" t="s">
        <v>16</v>
      </c>
      <c r="C181" s="4">
        <v>44256</v>
      </c>
      <c r="D181" s="5" t="s">
        <v>10</v>
      </c>
      <c r="E181" s="5">
        <v>0</v>
      </c>
      <c r="F181" s="5">
        <v>108</v>
      </c>
    </row>
    <row r="182" spans="1:6" x14ac:dyDescent="0.2">
      <c r="A182" s="1">
        <v>181</v>
      </c>
      <c r="B182" t="s">
        <v>17</v>
      </c>
      <c r="C182" s="4">
        <v>44257</v>
      </c>
      <c r="D182" s="5" t="s">
        <v>7</v>
      </c>
      <c r="E182" s="5">
        <v>0</v>
      </c>
      <c r="F182" s="5">
        <v>90</v>
      </c>
    </row>
    <row r="183" spans="1:6" x14ac:dyDescent="0.2">
      <c r="A183" s="1">
        <v>182</v>
      </c>
      <c r="B183" t="s">
        <v>17</v>
      </c>
      <c r="C183" s="4">
        <v>44257</v>
      </c>
      <c r="D183" s="5" t="s">
        <v>8</v>
      </c>
      <c r="E183" s="5">
        <v>4</v>
      </c>
      <c r="F183" s="5">
        <v>107</v>
      </c>
    </row>
    <row r="184" spans="1:6" x14ac:dyDescent="0.2">
      <c r="A184" s="1">
        <v>183</v>
      </c>
      <c r="B184" t="s">
        <v>17</v>
      </c>
      <c r="C184" s="4">
        <v>44257</v>
      </c>
      <c r="D184" s="5" t="s">
        <v>10</v>
      </c>
      <c r="E184" s="5">
        <v>2</v>
      </c>
      <c r="F184" s="5">
        <v>105</v>
      </c>
    </row>
    <row r="185" spans="1:6" x14ac:dyDescent="0.2">
      <c r="A185" s="1">
        <v>184</v>
      </c>
      <c r="B185" t="s">
        <v>19</v>
      </c>
      <c r="C185" s="4">
        <v>44258</v>
      </c>
      <c r="D185" s="5" t="s">
        <v>7</v>
      </c>
      <c r="E185" s="5">
        <v>1</v>
      </c>
      <c r="F185" s="5">
        <v>98</v>
      </c>
    </row>
    <row r="186" spans="1:6" x14ac:dyDescent="0.2">
      <c r="A186" s="1">
        <v>185</v>
      </c>
      <c r="B186" t="s">
        <v>19</v>
      </c>
      <c r="C186" s="4">
        <v>44258</v>
      </c>
      <c r="D186" s="5" t="s">
        <v>8</v>
      </c>
      <c r="E186" s="5">
        <v>2</v>
      </c>
      <c r="F186" s="5">
        <v>95</v>
      </c>
    </row>
    <row r="187" spans="1:6" x14ac:dyDescent="0.2">
      <c r="A187" s="1">
        <v>186</v>
      </c>
      <c r="B187" t="s">
        <v>19</v>
      </c>
      <c r="C187" s="4">
        <v>44258</v>
      </c>
      <c r="D187" s="5" t="s">
        <v>10</v>
      </c>
      <c r="E187" s="5">
        <v>0</v>
      </c>
      <c r="F187" s="5">
        <v>108</v>
      </c>
    </row>
    <row r="188" spans="1:6" x14ac:dyDescent="0.2">
      <c r="A188" s="1">
        <v>187</v>
      </c>
      <c r="B188" t="s">
        <v>24</v>
      </c>
      <c r="C188" s="4">
        <v>44259</v>
      </c>
      <c r="D188" s="5" t="s">
        <v>7</v>
      </c>
      <c r="E188" s="5">
        <v>4</v>
      </c>
      <c r="F188" s="5">
        <v>103</v>
      </c>
    </row>
    <row r="189" spans="1:6" x14ac:dyDescent="0.2">
      <c r="A189" s="1">
        <v>188</v>
      </c>
      <c r="B189" t="s">
        <v>24</v>
      </c>
      <c r="C189" s="4">
        <v>44259</v>
      </c>
      <c r="D189" s="5" t="s">
        <v>8</v>
      </c>
      <c r="E189" s="5">
        <v>2</v>
      </c>
      <c r="F189" s="5">
        <v>95</v>
      </c>
    </row>
    <row r="190" spans="1:6" x14ac:dyDescent="0.2">
      <c r="A190" s="1">
        <v>189</v>
      </c>
      <c r="B190" t="s">
        <v>24</v>
      </c>
      <c r="C190" s="4">
        <v>44259</v>
      </c>
      <c r="D190" s="5" t="s">
        <v>10</v>
      </c>
      <c r="E190" s="5">
        <v>0</v>
      </c>
      <c r="F190" s="5">
        <v>100</v>
      </c>
    </row>
    <row r="191" spans="1:6" x14ac:dyDescent="0.2">
      <c r="A191" s="1">
        <v>190</v>
      </c>
      <c r="B191" t="s">
        <v>6</v>
      </c>
      <c r="C191" s="4">
        <v>44260</v>
      </c>
      <c r="D191" s="5" t="s">
        <v>7</v>
      </c>
      <c r="E191" s="5">
        <v>5</v>
      </c>
      <c r="F191" s="5">
        <v>89</v>
      </c>
    </row>
    <row r="192" spans="1:6" x14ac:dyDescent="0.2">
      <c r="A192" s="1">
        <v>191</v>
      </c>
      <c r="B192" t="s">
        <v>6</v>
      </c>
      <c r="C192" s="4">
        <v>44260</v>
      </c>
      <c r="D192" s="5" t="s">
        <v>8</v>
      </c>
      <c r="E192" s="5">
        <v>4</v>
      </c>
      <c r="F192" s="5">
        <v>106</v>
      </c>
    </row>
    <row r="193" spans="1:6" x14ac:dyDescent="0.2">
      <c r="A193" s="1">
        <v>192</v>
      </c>
      <c r="B193" t="s">
        <v>6</v>
      </c>
      <c r="C193" s="4">
        <v>44260</v>
      </c>
      <c r="D193" s="5" t="s">
        <v>10</v>
      </c>
      <c r="E193" s="5">
        <v>1</v>
      </c>
      <c r="F193" s="5">
        <v>103</v>
      </c>
    </row>
    <row r="194" spans="1:6" x14ac:dyDescent="0.2">
      <c r="A194" s="1">
        <v>193</v>
      </c>
      <c r="B194" t="s">
        <v>14</v>
      </c>
      <c r="C194" s="4">
        <v>44261</v>
      </c>
      <c r="D194" s="5" t="s">
        <v>7</v>
      </c>
      <c r="E194" s="5">
        <v>3</v>
      </c>
      <c r="F194" s="5">
        <v>95</v>
      </c>
    </row>
    <row r="195" spans="1:6" x14ac:dyDescent="0.2">
      <c r="A195" s="1">
        <v>194</v>
      </c>
      <c r="B195" t="s">
        <v>14</v>
      </c>
      <c r="C195" s="4">
        <v>44261</v>
      </c>
      <c r="D195" s="5" t="s">
        <v>8</v>
      </c>
      <c r="E195" s="5">
        <v>3</v>
      </c>
      <c r="F195" s="5">
        <v>110</v>
      </c>
    </row>
    <row r="196" spans="1:6" x14ac:dyDescent="0.2">
      <c r="A196" s="1">
        <v>195</v>
      </c>
      <c r="B196" t="s">
        <v>14</v>
      </c>
      <c r="C196" s="4">
        <v>44261</v>
      </c>
      <c r="D196" s="5" t="s">
        <v>10</v>
      </c>
      <c r="E196" s="5">
        <v>3</v>
      </c>
      <c r="F196" s="5">
        <v>108</v>
      </c>
    </row>
    <row r="197" spans="1:6" x14ac:dyDescent="0.2">
      <c r="A197" s="1">
        <v>196</v>
      </c>
      <c r="B197" t="s">
        <v>15</v>
      </c>
      <c r="C197" s="4">
        <v>44262</v>
      </c>
      <c r="D197" s="5" t="s">
        <v>7</v>
      </c>
      <c r="E197" s="5">
        <v>2</v>
      </c>
      <c r="F197" s="5">
        <v>103</v>
      </c>
    </row>
    <row r="198" spans="1:6" x14ac:dyDescent="0.2">
      <c r="A198" s="1">
        <v>197</v>
      </c>
      <c r="B198" t="s">
        <v>15</v>
      </c>
      <c r="C198" s="4">
        <v>44262</v>
      </c>
      <c r="D198" s="5" t="s">
        <v>8</v>
      </c>
      <c r="E198" s="5">
        <v>0</v>
      </c>
      <c r="F198" s="5">
        <v>103</v>
      </c>
    </row>
    <row r="199" spans="1:6" x14ac:dyDescent="0.2">
      <c r="A199" s="1">
        <v>198</v>
      </c>
      <c r="B199" t="s">
        <v>15</v>
      </c>
      <c r="C199" s="4">
        <v>44262</v>
      </c>
      <c r="D199" s="5" t="s">
        <v>10</v>
      </c>
      <c r="E199" s="5">
        <v>1</v>
      </c>
      <c r="F199" s="5">
        <v>103</v>
      </c>
    </row>
    <row r="200" spans="1:6" x14ac:dyDescent="0.2">
      <c r="A200" s="1">
        <v>199</v>
      </c>
      <c r="B200" t="s">
        <v>16</v>
      </c>
      <c r="C200" s="4">
        <v>44263</v>
      </c>
      <c r="D200" s="5" t="s">
        <v>7</v>
      </c>
      <c r="E200" s="5">
        <v>2</v>
      </c>
      <c r="F200" s="5">
        <v>96</v>
      </c>
    </row>
    <row r="201" spans="1:6" x14ac:dyDescent="0.2">
      <c r="A201" s="1">
        <v>200</v>
      </c>
      <c r="B201" t="s">
        <v>16</v>
      </c>
      <c r="C201" s="4">
        <v>44263</v>
      </c>
      <c r="D201" s="5" t="s">
        <v>8</v>
      </c>
      <c r="E201" s="5">
        <v>0</v>
      </c>
      <c r="F201" s="5">
        <v>97</v>
      </c>
    </row>
    <row r="202" spans="1:6" x14ac:dyDescent="0.2">
      <c r="A202" s="1">
        <v>201</v>
      </c>
      <c r="B202" t="s">
        <v>16</v>
      </c>
      <c r="C202" s="4">
        <v>44263</v>
      </c>
      <c r="D202" s="5" t="s">
        <v>10</v>
      </c>
      <c r="E202" s="5">
        <v>2</v>
      </c>
      <c r="F202" s="5">
        <v>104</v>
      </c>
    </row>
    <row r="203" spans="1:6" x14ac:dyDescent="0.2">
      <c r="A203" s="1">
        <v>202</v>
      </c>
      <c r="B203" t="s">
        <v>17</v>
      </c>
      <c r="C203" s="4">
        <v>44264</v>
      </c>
      <c r="D203" s="5" t="s">
        <v>7</v>
      </c>
      <c r="E203" s="5">
        <v>6</v>
      </c>
      <c r="F203" s="5">
        <v>103</v>
      </c>
    </row>
    <row r="204" spans="1:6" x14ac:dyDescent="0.2">
      <c r="A204" s="1">
        <v>203</v>
      </c>
      <c r="B204" t="s">
        <v>17</v>
      </c>
      <c r="C204" s="4">
        <v>44264</v>
      </c>
      <c r="D204" s="5" t="s">
        <v>8</v>
      </c>
      <c r="E204" s="5">
        <v>2</v>
      </c>
      <c r="F204" s="5">
        <v>103</v>
      </c>
    </row>
    <row r="205" spans="1:6" x14ac:dyDescent="0.2">
      <c r="A205" s="1">
        <v>204</v>
      </c>
      <c r="B205" t="s">
        <v>17</v>
      </c>
      <c r="C205" s="4">
        <v>44264</v>
      </c>
      <c r="D205" s="5" t="s">
        <v>10</v>
      </c>
      <c r="E205" s="5">
        <v>0</v>
      </c>
      <c r="F205" s="5">
        <v>108</v>
      </c>
    </row>
    <row r="206" spans="1:6" x14ac:dyDescent="0.2">
      <c r="A206" s="1">
        <v>205</v>
      </c>
      <c r="B206" t="s">
        <v>19</v>
      </c>
      <c r="C206" s="4">
        <v>44265</v>
      </c>
      <c r="D206" s="5" t="s">
        <v>7</v>
      </c>
      <c r="E206" s="5">
        <v>7</v>
      </c>
      <c r="F206" s="5">
        <v>101</v>
      </c>
    </row>
    <row r="207" spans="1:6" x14ac:dyDescent="0.2">
      <c r="A207" s="1">
        <v>206</v>
      </c>
      <c r="B207" t="s">
        <v>19</v>
      </c>
      <c r="C207" s="4">
        <v>44265</v>
      </c>
      <c r="D207" s="5" t="s">
        <v>8</v>
      </c>
      <c r="E207" s="5">
        <v>3</v>
      </c>
      <c r="F207" s="5">
        <v>107</v>
      </c>
    </row>
    <row r="208" spans="1:6" x14ac:dyDescent="0.2">
      <c r="A208" s="1">
        <v>207</v>
      </c>
      <c r="B208" t="s">
        <v>19</v>
      </c>
      <c r="C208" s="4">
        <v>44265</v>
      </c>
      <c r="D208" s="5" t="s">
        <v>10</v>
      </c>
      <c r="E208" s="5">
        <v>1</v>
      </c>
      <c r="F208" s="5">
        <v>104</v>
      </c>
    </row>
    <row r="209" spans="1:6" x14ac:dyDescent="0.2">
      <c r="A209" s="1">
        <v>208</v>
      </c>
      <c r="B209" t="s">
        <v>24</v>
      </c>
      <c r="C209" s="4">
        <v>44266</v>
      </c>
      <c r="D209" s="5" t="s">
        <v>7</v>
      </c>
      <c r="E209" s="5">
        <v>3</v>
      </c>
      <c r="F209" s="5">
        <v>102</v>
      </c>
    </row>
    <row r="210" spans="1:6" x14ac:dyDescent="0.2">
      <c r="A210" s="1">
        <v>209</v>
      </c>
      <c r="B210" t="s">
        <v>24</v>
      </c>
      <c r="C210" s="4">
        <v>44266</v>
      </c>
      <c r="D210" s="5" t="s">
        <v>8</v>
      </c>
      <c r="E210" s="5">
        <v>0</v>
      </c>
      <c r="F210" s="5">
        <v>108</v>
      </c>
    </row>
    <row r="211" spans="1:6" x14ac:dyDescent="0.2">
      <c r="A211" s="1">
        <v>210</v>
      </c>
      <c r="B211" t="s">
        <v>24</v>
      </c>
      <c r="C211" s="4">
        <v>44266</v>
      </c>
      <c r="D211" s="5" t="s">
        <v>10</v>
      </c>
      <c r="E211" s="5">
        <v>1</v>
      </c>
      <c r="F211" s="5">
        <v>110</v>
      </c>
    </row>
    <row r="212" spans="1:6" x14ac:dyDescent="0.2">
      <c r="A212" s="1">
        <v>211</v>
      </c>
      <c r="B212" t="s">
        <v>6</v>
      </c>
      <c r="C212" s="4">
        <v>44267</v>
      </c>
      <c r="D212" s="5" t="s">
        <v>7</v>
      </c>
      <c r="E212" s="5">
        <v>1</v>
      </c>
      <c r="F212" s="5">
        <v>105</v>
      </c>
    </row>
    <row r="213" spans="1:6" x14ac:dyDescent="0.2">
      <c r="A213" s="1">
        <v>212</v>
      </c>
      <c r="B213" t="s">
        <v>6</v>
      </c>
      <c r="C213" s="4">
        <v>44267</v>
      </c>
      <c r="D213" s="5" t="s">
        <v>8</v>
      </c>
      <c r="E213" s="5">
        <v>3</v>
      </c>
      <c r="F213" s="5">
        <v>101</v>
      </c>
    </row>
    <row r="214" spans="1:6" x14ac:dyDescent="0.2">
      <c r="A214" s="1">
        <v>213</v>
      </c>
      <c r="B214" t="s">
        <v>6</v>
      </c>
      <c r="C214" s="4">
        <v>44267</v>
      </c>
      <c r="D214" s="5" t="s">
        <v>10</v>
      </c>
      <c r="E214" s="5">
        <v>0</v>
      </c>
      <c r="F214" s="5">
        <v>109</v>
      </c>
    </row>
    <row r="215" spans="1:6" x14ac:dyDescent="0.2">
      <c r="A215" s="1">
        <v>214</v>
      </c>
      <c r="B215" t="s">
        <v>14</v>
      </c>
      <c r="C215" s="4">
        <v>44268</v>
      </c>
      <c r="D215" s="5" t="s">
        <v>7</v>
      </c>
      <c r="E215" s="5">
        <v>6</v>
      </c>
      <c r="F215" s="5">
        <v>92</v>
      </c>
    </row>
    <row r="216" spans="1:6" x14ac:dyDescent="0.2">
      <c r="A216" s="1">
        <v>215</v>
      </c>
      <c r="B216" t="s">
        <v>14</v>
      </c>
      <c r="C216" s="4">
        <v>44268</v>
      </c>
      <c r="D216" s="5" t="s">
        <v>8</v>
      </c>
      <c r="E216" s="5">
        <v>2</v>
      </c>
      <c r="F216" s="5">
        <v>111</v>
      </c>
    </row>
    <row r="217" spans="1:6" x14ac:dyDescent="0.2">
      <c r="A217" s="1">
        <v>216</v>
      </c>
      <c r="B217" t="s">
        <v>14</v>
      </c>
      <c r="C217" s="4">
        <v>44268</v>
      </c>
      <c r="D217" s="5" t="s">
        <v>10</v>
      </c>
      <c r="E217" s="5">
        <v>0</v>
      </c>
      <c r="F217" s="5">
        <v>102</v>
      </c>
    </row>
    <row r="218" spans="1:6" x14ac:dyDescent="0.2">
      <c r="A218" s="1">
        <v>217</v>
      </c>
      <c r="B218" t="s">
        <v>15</v>
      </c>
      <c r="C218" s="4">
        <v>44269</v>
      </c>
      <c r="D218" s="5" t="s">
        <v>7</v>
      </c>
      <c r="E218" s="5">
        <v>2</v>
      </c>
      <c r="F218" s="5">
        <v>104</v>
      </c>
    </row>
    <row r="219" spans="1:6" x14ac:dyDescent="0.2">
      <c r="A219" s="1">
        <v>218</v>
      </c>
      <c r="B219" t="s">
        <v>15</v>
      </c>
      <c r="C219" s="4">
        <v>44269</v>
      </c>
      <c r="D219" s="5" t="s">
        <v>8</v>
      </c>
      <c r="E219" s="5">
        <v>4</v>
      </c>
      <c r="F219" s="5">
        <v>100</v>
      </c>
    </row>
    <row r="220" spans="1:6" x14ac:dyDescent="0.2">
      <c r="A220" s="1">
        <v>219</v>
      </c>
      <c r="B220" t="s">
        <v>15</v>
      </c>
      <c r="C220" s="4">
        <v>44269</v>
      </c>
      <c r="D220" s="5" t="s">
        <v>10</v>
      </c>
      <c r="E220" s="5">
        <v>1</v>
      </c>
      <c r="F220" s="5">
        <v>102</v>
      </c>
    </row>
    <row r="221" spans="1:6" x14ac:dyDescent="0.2">
      <c r="A221" s="1">
        <v>220</v>
      </c>
      <c r="B221" t="s">
        <v>16</v>
      </c>
      <c r="C221" s="4">
        <v>44270</v>
      </c>
      <c r="D221" s="5" t="s">
        <v>7</v>
      </c>
      <c r="E221" s="5">
        <v>4</v>
      </c>
      <c r="F221" s="5">
        <v>102</v>
      </c>
    </row>
    <row r="222" spans="1:6" x14ac:dyDescent="0.2">
      <c r="A222" s="1">
        <v>221</v>
      </c>
      <c r="B222" t="s">
        <v>16</v>
      </c>
      <c r="C222" s="4">
        <v>44270</v>
      </c>
      <c r="D222" s="5" t="s">
        <v>8</v>
      </c>
      <c r="E222" s="5">
        <v>2</v>
      </c>
      <c r="F222" s="5">
        <v>104</v>
      </c>
    </row>
    <row r="223" spans="1:6" x14ac:dyDescent="0.2">
      <c r="A223" s="1">
        <v>222</v>
      </c>
      <c r="B223" t="s">
        <v>16</v>
      </c>
      <c r="C223" s="4">
        <v>44270</v>
      </c>
      <c r="D223" s="5" t="s">
        <v>10</v>
      </c>
      <c r="E223" s="5">
        <v>1</v>
      </c>
      <c r="F223" s="5">
        <v>103</v>
      </c>
    </row>
    <row r="224" spans="1:6" x14ac:dyDescent="0.2">
      <c r="A224" s="1">
        <v>223</v>
      </c>
      <c r="B224" t="s">
        <v>17</v>
      </c>
      <c r="C224" s="4">
        <v>44271</v>
      </c>
      <c r="D224" s="5" t="s">
        <v>7</v>
      </c>
      <c r="E224" s="5">
        <v>3</v>
      </c>
      <c r="F224" s="5">
        <v>97</v>
      </c>
    </row>
    <row r="225" spans="1:6" x14ac:dyDescent="0.2">
      <c r="A225" s="1">
        <v>224</v>
      </c>
      <c r="B225" t="s">
        <v>17</v>
      </c>
      <c r="C225" s="4">
        <v>44271</v>
      </c>
      <c r="D225" s="5" t="s">
        <v>8</v>
      </c>
      <c r="E225" s="5">
        <v>2</v>
      </c>
      <c r="F225" s="5">
        <v>97</v>
      </c>
    </row>
    <row r="226" spans="1:6" x14ac:dyDescent="0.2">
      <c r="A226" s="1">
        <v>225</v>
      </c>
      <c r="B226" t="s">
        <v>17</v>
      </c>
      <c r="C226" s="4">
        <v>44271</v>
      </c>
      <c r="D226" s="5" t="s">
        <v>10</v>
      </c>
      <c r="E226" s="5">
        <v>1</v>
      </c>
      <c r="F226" s="5">
        <v>105</v>
      </c>
    </row>
    <row r="227" spans="1:6" x14ac:dyDescent="0.2">
      <c r="A227" s="1">
        <v>226</v>
      </c>
      <c r="B227" t="s">
        <v>19</v>
      </c>
      <c r="C227" s="4">
        <v>44272</v>
      </c>
      <c r="D227" s="5" t="s">
        <v>7</v>
      </c>
      <c r="E227" s="5">
        <v>4</v>
      </c>
      <c r="F227" s="5">
        <v>100</v>
      </c>
    </row>
    <row r="228" spans="1:6" x14ac:dyDescent="0.2">
      <c r="A228" s="1">
        <v>227</v>
      </c>
      <c r="B228" t="s">
        <v>19</v>
      </c>
      <c r="C228" s="4">
        <v>44272</v>
      </c>
      <c r="D228" s="5" t="s">
        <v>8</v>
      </c>
      <c r="E228" s="5">
        <v>1</v>
      </c>
      <c r="F228" s="5">
        <v>112</v>
      </c>
    </row>
    <row r="229" spans="1:6" x14ac:dyDescent="0.2">
      <c r="A229" s="1">
        <v>228</v>
      </c>
      <c r="B229" t="s">
        <v>19</v>
      </c>
      <c r="C229" s="4">
        <v>44272</v>
      </c>
      <c r="D229" s="5" t="s">
        <v>10</v>
      </c>
      <c r="E229" s="5">
        <v>0</v>
      </c>
      <c r="F229" s="5">
        <v>99</v>
      </c>
    </row>
    <row r="230" spans="1:6" x14ac:dyDescent="0.2">
      <c r="A230" s="1">
        <v>229</v>
      </c>
      <c r="B230" t="s">
        <v>24</v>
      </c>
      <c r="C230" s="4">
        <v>44273</v>
      </c>
      <c r="D230" s="5" t="s">
        <v>7</v>
      </c>
      <c r="E230" s="5">
        <v>6</v>
      </c>
      <c r="F230" s="5">
        <v>105</v>
      </c>
    </row>
    <row r="231" spans="1:6" x14ac:dyDescent="0.2">
      <c r="A231" s="1">
        <v>230</v>
      </c>
      <c r="B231" t="s">
        <v>24</v>
      </c>
      <c r="C231" s="4">
        <v>44273</v>
      </c>
      <c r="D231" s="5" t="s">
        <v>8</v>
      </c>
      <c r="E231" s="5">
        <v>3</v>
      </c>
      <c r="F231" s="5">
        <v>107</v>
      </c>
    </row>
    <row r="232" spans="1:6" x14ac:dyDescent="0.2">
      <c r="A232" s="1">
        <v>231</v>
      </c>
      <c r="B232" t="s">
        <v>24</v>
      </c>
      <c r="C232" s="4">
        <v>44273</v>
      </c>
      <c r="D232" s="5" t="s">
        <v>10</v>
      </c>
      <c r="E232" s="5">
        <v>2</v>
      </c>
      <c r="F232" s="5">
        <v>110</v>
      </c>
    </row>
    <row r="233" spans="1:6" x14ac:dyDescent="0.2">
      <c r="A233" s="1">
        <v>232</v>
      </c>
      <c r="B233" t="s">
        <v>6</v>
      </c>
      <c r="C233" s="4">
        <v>44274</v>
      </c>
      <c r="D233" s="5" t="s">
        <v>7</v>
      </c>
      <c r="E233" s="5">
        <v>3</v>
      </c>
      <c r="F233" s="5">
        <v>105</v>
      </c>
    </row>
    <row r="234" spans="1:6" x14ac:dyDescent="0.2">
      <c r="A234" s="1">
        <v>233</v>
      </c>
      <c r="B234" t="s">
        <v>6</v>
      </c>
      <c r="C234" s="4">
        <v>44274</v>
      </c>
      <c r="D234" s="5" t="s">
        <v>8</v>
      </c>
      <c r="E234" s="5">
        <v>4</v>
      </c>
      <c r="F234" s="5">
        <v>100</v>
      </c>
    </row>
    <row r="235" spans="1:6" x14ac:dyDescent="0.2">
      <c r="A235" s="1">
        <v>234</v>
      </c>
      <c r="B235" t="s">
        <v>6</v>
      </c>
      <c r="C235" s="4">
        <v>44274</v>
      </c>
      <c r="D235" s="5" t="s">
        <v>10</v>
      </c>
      <c r="E235" s="5">
        <v>0</v>
      </c>
      <c r="F235" s="5">
        <v>111</v>
      </c>
    </row>
    <row r="236" spans="1:6" x14ac:dyDescent="0.2">
      <c r="A236" s="1">
        <v>235</v>
      </c>
      <c r="B236" t="s">
        <v>14</v>
      </c>
      <c r="C236" s="4">
        <v>44275</v>
      </c>
      <c r="D236" s="5" t="s">
        <v>7</v>
      </c>
      <c r="E236" s="5">
        <v>6</v>
      </c>
      <c r="F236" s="5">
        <v>96</v>
      </c>
    </row>
    <row r="237" spans="1:6" x14ac:dyDescent="0.2">
      <c r="A237" s="1">
        <v>236</v>
      </c>
      <c r="B237" t="s">
        <v>14</v>
      </c>
      <c r="C237" s="4">
        <v>44275</v>
      </c>
      <c r="D237" s="5" t="s">
        <v>8</v>
      </c>
      <c r="E237" s="5">
        <v>1</v>
      </c>
      <c r="F237" s="5">
        <v>106</v>
      </c>
    </row>
    <row r="238" spans="1:6" x14ac:dyDescent="0.2">
      <c r="A238" s="1">
        <v>237</v>
      </c>
      <c r="B238" t="s">
        <v>14</v>
      </c>
      <c r="C238" s="4">
        <v>44275</v>
      </c>
      <c r="D238" s="5" t="s">
        <v>10</v>
      </c>
      <c r="E238" s="5">
        <v>2</v>
      </c>
      <c r="F238" s="5">
        <v>100</v>
      </c>
    </row>
    <row r="239" spans="1:6" x14ac:dyDescent="0.2">
      <c r="A239" s="1">
        <v>238</v>
      </c>
      <c r="B239" t="s">
        <v>15</v>
      </c>
      <c r="C239" s="4">
        <v>44276</v>
      </c>
      <c r="D239" s="5" t="s">
        <v>7</v>
      </c>
      <c r="E239" s="5">
        <v>4</v>
      </c>
      <c r="F239" s="5">
        <v>112</v>
      </c>
    </row>
    <row r="240" spans="1:6" x14ac:dyDescent="0.2">
      <c r="A240" s="1">
        <v>239</v>
      </c>
      <c r="B240" t="s">
        <v>15</v>
      </c>
      <c r="C240" s="4">
        <v>44276</v>
      </c>
      <c r="D240" s="5" t="s">
        <v>8</v>
      </c>
      <c r="E240" s="5">
        <v>2</v>
      </c>
      <c r="F240" s="5">
        <v>114</v>
      </c>
    </row>
    <row r="241" spans="1:6" x14ac:dyDescent="0.2">
      <c r="A241" s="1">
        <v>240</v>
      </c>
      <c r="B241" t="s">
        <v>15</v>
      </c>
      <c r="C241" s="4">
        <v>44276</v>
      </c>
      <c r="D241" s="5" t="s">
        <v>10</v>
      </c>
      <c r="E241" s="5">
        <v>4</v>
      </c>
      <c r="F241" s="5">
        <v>111</v>
      </c>
    </row>
    <row r="242" spans="1:6" x14ac:dyDescent="0.2">
      <c r="A242" s="1">
        <v>241</v>
      </c>
      <c r="B242" t="s">
        <v>16</v>
      </c>
      <c r="C242" s="4">
        <v>44277</v>
      </c>
      <c r="D242" s="5" t="s">
        <v>7</v>
      </c>
      <c r="E242" s="5">
        <v>5</v>
      </c>
      <c r="F242" s="5">
        <v>97</v>
      </c>
    </row>
    <row r="243" spans="1:6" x14ac:dyDescent="0.2">
      <c r="A243" s="1">
        <v>242</v>
      </c>
      <c r="B243" t="s">
        <v>16</v>
      </c>
      <c r="C243" s="4">
        <v>44277</v>
      </c>
      <c r="D243" s="5" t="s">
        <v>8</v>
      </c>
      <c r="E243" s="5">
        <v>2</v>
      </c>
      <c r="F243" s="5">
        <v>100</v>
      </c>
    </row>
    <row r="244" spans="1:6" x14ac:dyDescent="0.2">
      <c r="A244" s="1">
        <v>243</v>
      </c>
      <c r="B244" t="s">
        <v>16</v>
      </c>
      <c r="C244" s="4">
        <v>44277</v>
      </c>
      <c r="D244" s="5" t="s">
        <v>10</v>
      </c>
      <c r="E244" s="5">
        <v>1</v>
      </c>
      <c r="F244" s="5">
        <v>108</v>
      </c>
    </row>
    <row r="245" spans="1:6" x14ac:dyDescent="0.2">
      <c r="A245" s="1">
        <v>244</v>
      </c>
      <c r="B245" t="s">
        <v>17</v>
      </c>
      <c r="C245" s="4">
        <v>44278</v>
      </c>
      <c r="D245" s="5" t="s">
        <v>7</v>
      </c>
      <c r="E245" s="5">
        <v>3</v>
      </c>
      <c r="F245" s="5">
        <v>90</v>
      </c>
    </row>
    <row r="246" spans="1:6" x14ac:dyDescent="0.2">
      <c r="A246" s="1">
        <v>245</v>
      </c>
      <c r="B246" t="s">
        <v>17</v>
      </c>
      <c r="C246" s="4">
        <v>44278</v>
      </c>
      <c r="D246" s="5" t="s">
        <v>8</v>
      </c>
      <c r="E246" s="5">
        <v>1</v>
      </c>
      <c r="F246" s="5">
        <v>102</v>
      </c>
    </row>
    <row r="247" spans="1:6" x14ac:dyDescent="0.2">
      <c r="A247" s="1">
        <v>246</v>
      </c>
      <c r="B247" t="s">
        <v>17</v>
      </c>
      <c r="C247" s="4">
        <v>44278</v>
      </c>
      <c r="D247" s="5" t="s">
        <v>10</v>
      </c>
      <c r="E247" s="5">
        <v>2</v>
      </c>
      <c r="F247" s="5">
        <v>103</v>
      </c>
    </row>
    <row r="248" spans="1:6" x14ac:dyDescent="0.2">
      <c r="A248" s="1">
        <v>247</v>
      </c>
      <c r="B248" t="s">
        <v>19</v>
      </c>
      <c r="C248" s="4">
        <v>44279</v>
      </c>
      <c r="D248" s="5" t="s">
        <v>7</v>
      </c>
      <c r="E248" s="5">
        <v>6</v>
      </c>
      <c r="F248" s="5">
        <v>101</v>
      </c>
    </row>
    <row r="249" spans="1:6" x14ac:dyDescent="0.2">
      <c r="A249" s="1">
        <v>248</v>
      </c>
      <c r="B249" t="s">
        <v>19</v>
      </c>
      <c r="C249" s="4">
        <v>44279</v>
      </c>
      <c r="D249" s="5" t="s">
        <v>8</v>
      </c>
      <c r="E249" s="5">
        <v>3</v>
      </c>
      <c r="F249" s="5">
        <v>92</v>
      </c>
    </row>
    <row r="250" spans="1:6" x14ac:dyDescent="0.2">
      <c r="A250" s="1">
        <v>249</v>
      </c>
      <c r="B250" t="s">
        <v>19</v>
      </c>
      <c r="C250" s="4">
        <v>44279</v>
      </c>
      <c r="D250" s="5" t="s">
        <v>10</v>
      </c>
      <c r="E250" s="5">
        <v>2</v>
      </c>
      <c r="F250" s="5">
        <v>99</v>
      </c>
    </row>
    <row r="251" spans="1:6" x14ac:dyDescent="0.2">
      <c r="A251" s="1">
        <v>250</v>
      </c>
      <c r="B251" t="s">
        <v>24</v>
      </c>
      <c r="C251" s="4">
        <v>44280</v>
      </c>
      <c r="D251" s="5" t="s">
        <v>7</v>
      </c>
      <c r="E251" s="5">
        <v>3</v>
      </c>
      <c r="F251" s="5">
        <v>111</v>
      </c>
    </row>
    <row r="252" spans="1:6" x14ac:dyDescent="0.2">
      <c r="A252" s="1">
        <v>251</v>
      </c>
      <c r="B252" t="s">
        <v>24</v>
      </c>
      <c r="C252" s="4">
        <v>44280</v>
      </c>
      <c r="D252" s="5" t="s">
        <v>8</v>
      </c>
      <c r="E252" s="5">
        <v>1</v>
      </c>
      <c r="F252" s="5">
        <v>105</v>
      </c>
    </row>
    <row r="253" spans="1:6" x14ac:dyDescent="0.2">
      <c r="A253" s="1">
        <v>252</v>
      </c>
      <c r="B253" t="s">
        <v>24</v>
      </c>
      <c r="C253" s="4">
        <v>44280</v>
      </c>
      <c r="D253" s="5" t="s">
        <v>10</v>
      </c>
      <c r="E253" s="5">
        <v>1</v>
      </c>
      <c r="F253" s="5">
        <v>96</v>
      </c>
    </row>
    <row r="254" spans="1:6" x14ac:dyDescent="0.2">
      <c r="A254" s="1">
        <v>253</v>
      </c>
      <c r="B254" t="s">
        <v>6</v>
      </c>
      <c r="C254" s="4">
        <v>44281</v>
      </c>
      <c r="D254" s="5" t="s">
        <v>7</v>
      </c>
      <c r="E254" s="5">
        <v>4</v>
      </c>
      <c r="F254" s="5">
        <v>115</v>
      </c>
    </row>
    <row r="255" spans="1:6" x14ac:dyDescent="0.2">
      <c r="A255" s="1">
        <v>254</v>
      </c>
      <c r="B255" t="s">
        <v>6</v>
      </c>
      <c r="C255" s="4">
        <v>44281</v>
      </c>
      <c r="D255" s="5" t="s">
        <v>8</v>
      </c>
      <c r="E255" s="5">
        <v>2</v>
      </c>
      <c r="F255" s="5">
        <v>99</v>
      </c>
    </row>
    <row r="256" spans="1:6" x14ac:dyDescent="0.2">
      <c r="A256" s="1">
        <v>255</v>
      </c>
      <c r="B256" t="s">
        <v>6</v>
      </c>
      <c r="C256" s="4">
        <v>44281</v>
      </c>
      <c r="D256" s="5" t="s">
        <v>10</v>
      </c>
      <c r="E256" s="5">
        <v>0</v>
      </c>
      <c r="F256" s="5">
        <v>102</v>
      </c>
    </row>
    <row r="257" spans="1:6" x14ac:dyDescent="0.2">
      <c r="A257" s="1">
        <v>256</v>
      </c>
      <c r="B257" t="s">
        <v>14</v>
      </c>
      <c r="C257" s="4">
        <v>44282</v>
      </c>
      <c r="D257" s="5" t="s">
        <v>7</v>
      </c>
      <c r="E257" s="5">
        <v>2</v>
      </c>
      <c r="F257" s="5">
        <v>105</v>
      </c>
    </row>
    <row r="258" spans="1:6" x14ac:dyDescent="0.2">
      <c r="A258" s="1">
        <v>257</v>
      </c>
      <c r="B258" t="s">
        <v>14</v>
      </c>
      <c r="C258" s="4">
        <v>44282</v>
      </c>
      <c r="D258" s="5" t="s">
        <v>8</v>
      </c>
      <c r="E258" s="5">
        <v>3</v>
      </c>
      <c r="F258" s="5">
        <v>99</v>
      </c>
    </row>
    <row r="259" spans="1:6" x14ac:dyDescent="0.2">
      <c r="A259" s="1">
        <v>258</v>
      </c>
      <c r="B259" t="s">
        <v>14</v>
      </c>
      <c r="C259" s="4">
        <v>44282</v>
      </c>
      <c r="D259" s="5" t="s">
        <v>10</v>
      </c>
      <c r="E259" s="5">
        <v>1</v>
      </c>
      <c r="F259" s="5">
        <v>111</v>
      </c>
    </row>
    <row r="260" spans="1:6" x14ac:dyDescent="0.2">
      <c r="A260" s="1">
        <v>259</v>
      </c>
      <c r="B260" t="s">
        <v>15</v>
      </c>
      <c r="C260" s="4">
        <v>44283</v>
      </c>
      <c r="D260" s="5" t="s">
        <v>7</v>
      </c>
      <c r="E260" s="5">
        <v>2</v>
      </c>
      <c r="F260" s="5">
        <v>102</v>
      </c>
    </row>
    <row r="261" spans="1:6" x14ac:dyDescent="0.2">
      <c r="A261" s="1">
        <v>260</v>
      </c>
      <c r="B261" t="s">
        <v>15</v>
      </c>
      <c r="C261" s="4">
        <v>44283</v>
      </c>
      <c r="D261" s="5" t="s">
        <v>8</v>
      </c>
      <c r="E261" s="5">
        <v>6</v>
      </c>
      <c r="F261" s="5">
        <v>112</v>
      </c>
    </row>
    <row r="262" spans="1:6" x14ac:dyDescent="0.2">
      <c r="A262" s="1">
        <v>261</v>
      </c>
      <c r="B262" t="s">
        <v>15</v>
      </c>
      <c r="C262" s="4">
        <v>44283</v>
      </c>
      <c r="D262" s="5" t="s">
        <v>10</v>
      </c>
      <c r="E262" s="5">
        <v>2</v>
      </c>
      <c r="F262" s="5">
        <v>108</v>
      </c>
    </row>
    <row r="263" spans="1:6" x14ac:dyDescent="0.2">
      <c r="A263" s="1">
        <v>262</v>
      </c>
      <c r="B263" t="s">
        <v>16</v>
      </c>
      <c r="C263" s="4">
        <v>44284</v>
      </c>
      <c r="D263" s="5" t="s">
        <v>7</v>
      </c>
      <c r="E263" s="5">
        <v>5</v>
      </c>
      <c r="F263" s="5">
        <v>98</v>
      </c>
    </row>
    <row r="264" spans="1:6" x14ac:dyDescent="0.2">
      <c r="A264" s="1">
        <v>263</v>
      </c>
      <c r="B264" t="s">
        <v>16</v>
      </c>
      <c r="C264" s="4">
        <v>44284</v>
      </c>
      <c r="D264" s="5" t="s">
        <v>8</v>
      </c>
      <c r="E264" s="5">
        <v>2</v>
      </c>
      <c r="F264" s="5">
        <v>93</v>
      </c>
    </row>
    <row r="265" spans="1:6" x14ac:dyDescent="0.2">
      <c r="A265" s="1">
        <v>264</v>
      </c>
      <c r="B265" t="s">
        <v>16</v>
      </c>
      <c r="C265" s="4">
        <v>44284</v>
      </c>
      <c r="D265" s="5" t="s">
        <v>10</v>
      </c>
      <c r="E265" s="5">
        <v>0</v>
      </c>
      <c r="F265" s="5">
        <v>103</v>
      </c>
    </row>
    <row r="266" spans="1:6" x14ac:dyDescent="0.2">
      <c r="A266" s="1">
        <v>265</v>
      </c>
      <c r="B266" t="s">
        <v>17</v>
      </c>
      <c r="C266" s="4">
        <v>44285</v>
      </c>
      <c r="D266" s="5" t="s">
        <v>7</v>
      </c>
      <c r="E266" s="5">
        <v>3</v>
      </c>
      <c r="F266" s="5">
        <v>95</v>
      </c>
    </row>
    <row r="267" spans="1:6" x14ac:dyDescent="0.2">
      <c r="A267" s="1">
        <v>266</v>
      </c>
      <c r="B267" t="s">
        <v>17</v>
      </c>
      <c r="C267" s="4">
        <v>44285</v>
      </c>
      <c r="D267" s="5" t="s">
        <v>8</v>
      </c>
      <c r="E267" s="5">
        <v>2</v>
      </c>
      <c r="F267" s="5">
        <v>96</v>
      </c>
    </row>
    <row r="268" spans="1:6" x14ac:dyDescent="0.2">
      <c r="A268" s="1">
        <v>267</v>
      </c>
      <c r="B268" t="s">
        <v>17</v>
      </c>
      <c r="C268" s="4">
        <v>44285</v>
      </c>
      <c r="D268" s="5" t="s">
        <v>10</v>
      </c>
      <c r="E268" s="5">
        <v>0</v>
      </c>
      <c r="F268" s="5">
        <v>102</v>
      </c>
    </row>
    <row r="269" spans="1:6" x14ac:dyDescent="0.2">
      <c r="A269" s="1">
        <v>268</v>
      </c>
      <c r="B269" t="s">
        <v>19</v>
      </c>
      <c r="C269" s="4">
        <v>44286</v>
      </c>
      <c r="D269" s="5" t="s">
        <v>7</v>
      </c>
      <c r="E269" s="5">
        <v>4</v>
      </c>
      <c r="F269" s="5">
        <v>96</v>
      </c>
    </row>
    <row r="270" spans="1:6" x14ac:dyDescent="0.2">
      <c r="A270" s="1">
        <v>269</v>
      </c>
      <c r="B270" t="s">
        <v>19</v>
      </c>
      <c r="C270" s="4">
        <v>44286</v>
      </c>
      <c r="D270" s="5" t="s">
        <v>8</v>
      </c>
      <c r="E270" s="5">
        <v>6</v>
      </c>
      <c r="F270" s="5">
        <v>107</v>
      </c>
    </row>
    <row r="271" spans="1:6" x14ac:dyDescent="0.2">
      <c r="A271" s="1">
        <v>270</v>
      </c>
      <c r="B271" t="s">
        <v>19</v>
      </c>
      <c r="C271" s="4">
        <v>44286</v>
      </c>
      <c r="D271" s="5" t="s">
        <v>10</v>
      </c>
      <c r="E271" s="5">
        <v>1</v>
      </c>
      <c r="F271" s="5">
        <v>107</v>
      </c>
    </row>
    <row r="272" spans="1:6" x14ac:dyDescent="0.2">
      <c r="A272" s="1">
        <v>271</v>
      </c>
      <c r="B272" t="s">
        <v>24</v>
      </c>
      <c r="C272" s="4">
        <v>44287</v>
      </c>
      <c r="D272" s="5" t="s">
        <v>7</v>
      </c>
      <c r="E272" s="5">
        <v>3</v>
      </c>
      <c r="F272" s="5">
        <v>95</v>
      </c>
    </row>
    <row r="273" spans="1:6" x14ac:dyDescent="0.2">
      <c r="A273" s="1">
        <v>272</v>
      </c>
      <c r="B273" t="s">
        <v>24</v>
      </c>
      <c r="C273" s="4">
        <v>44287</v>
      </c>
      <c r="D273" s="5" t="s">
        <v>8</v>
      </c>
      <c r="E273" s="5">
        <v>3</v>
      </c>
      <c r="F273" s="5">
        <v>103</v>
      </c>
    </row>
    <row r="274" spans="1:6" x14ac:dyDescent="0.2">
      <c r="A274" s="1">
        <v>273</v>
      </c>
      <c r="B274" t="s">
        <v>24</v>
      </c>
      <c r="C274" s="4">
        <v>44287</v>
      </c>
      <c r="D274" s="5" t="s">
        <v>10</v>
      </c>
      <c r="E274" s="5">
        <v>1</v>
      </c>
      <c r="F274" s="5">
        <v>103</v>
      </c>
    </row>
    <row r="275" spans="1:6" x14ac:dyDescent="0.2">
      <c r="A275" s="1">
        <v>274</v>
      </c>
      <c r="B275" t="s">
        <v>6</v>
      </c>
      <c r="C275" s="4">
        <v>44288</v>
      </c>
      <c r="D275" s="5" t="s">
        <v>7</v>
      </c>
      <c r="E275" s="5">
        <v>2</v>
      </c>
      <c r="F275" s="5">
        <v>92</v>
      </c>
    </row>
    <row r="276" spans="1:6" x14ac:dyDescent="0.2">
      <c r="A276" s="1">
        <v>275</v>
      </c>
      <c r="B276" t="s">
        <v>6</v>
      </c>
      <c r="C276" s="4">
        <v>44288</v>
      </c>
      <c r="D276" s="5" t="s">
        <v>8</v>
      </c>
      <c r="E276" s="5">
        <v>0</v>
      </c>
      <c r="F276" s="5">
        <v>101</v>
      </c>
    </row>
    <row r="277" spans="1:6" x14ac:dyDescent="0.2">
      <c r="A277" s="1">
        <v>276</v>
      </c>
      <c r="B277" t="s">
        <v>6</v>
      </c>
      <c r="C277" s="4">
        <v>44288</v>
      </c>
      <c r="D277" s="5" t="s">
        <v>10</v>
      </c>
      <c r="E277" s="5">
        <v>1</v>
      </c>
      <c r="F277" s="5">
        <v>109</v>
      </c>
    </row>
    <row r="278" spans="1:6" x14ac:dyDescent="0.2">
      <c r="A278" s="1">
        <v>277</v>
      </c>
      <c r="B278" t="s">
        <v>14</v>
      </c>
      <c r="C278" s="4">
        <v>44289</v>
      </c>
      <c r="D278" s="5" t="s">
        <v>7</v>
      </c>
      <c r="E278" s="5">
        <v>2</v>
      </c>
      <c r="F278" s="5">
        <v>117</v>
      </c>
    </row>
    <row r="279" spans="1:6" x14ac:dyDescent="0.2">
      <c r="A279" s="1">
        <v>278</v>
      </c>
      <c r="B279" t="s">
        <v>14</v>
      </c>
      <c r="C279" s="4">
        <v>44289</v>
      </c>
      <c r="D279" s="5" t="s">
        <v>8</v>
      </c>
      <c r="E279" s="5">
        <v>6</v>
      </c>
      <c r="F279" s="5">
        <v>106</v>
      </c>
    </row>
    <row r="280" spans="1:6" x14ac:dyDescent="0.2">
      <c r="A280" s="1">
        <v>279</v>
      </c>
      <c r="B280" t="s">
        <v>14</v>
      </c>
      <c r="C280" s="4">
        <v>44289</v>
      </c>
      <c r="D280" s="5" t="s">
        <v>10</v>
      </c>
      <c r="E280" s="5">
        <v>0</v>
      </c>
      <c r="F280" s="5">
        <v>100</v>
      </c>
    </row>
    <row r="281" spans="1:6" x14ac:dyDescent="0.2">
      <c r="A281" s="1">
        <v>280</v>
      </c>
      <c r="B281" t="s">
        <v>15</v>
      </c>
      <c r="C281" s="4">
        <v>44290</v>
      </c>
      <c r="D281" s="5" t="s">
        <v>7</v>
      </c>
      <c r="E281" s="5">
        <v>9</v>
      </c>
      <c r="F281" s="5">
        <v>112</v>
      </c>
    </row>
    <row r="282" spans="1:6" x14ac:dyDescent="0.2">
      <c r="A282" s="1">
        <v>281</v>
      </c>
      <c r="B282" t="s">
        <v>15</v>
      </c>
      <c r="C282" s="4">
        <v>44290</v>
      </c>
      <c r="D282" s="5" t="s">
        <v>8</v>
      </c>
      <c r="E282" s="5">
        <v>5</v>
      </c>
      <c r="F282" s="5">
        <v>107</v>
      </c>
    </row>
    <row r="283" spans="1:6" x14ac:dyDescent="0.2">
      <c r="A283" s="1">
        <v>282</v>
      </c>
      <c r="B283" t="s">
        <v>15</v>
      </c>
      <c r="C283" s="4">
        <v>44290</v>
      </c>
      <c r="D283" s="5" t="s">
        <v>10</v>
      </c>
      <c r="E283" s="5">
        <v>3</v>
      </c>
      <c r="F283" s="5">
        <v>110</v>
      </c>
    </row>
    <row r="284" spans="1:6" x14ac:dyDescent="0.2">
      <c r="A284" s="1">
        <v>283</v>
      </c>
      <c r="B284" t="s">
        <v>16</v>
      </c>
      <c r="C284" s="4">
        <v>44291</v>
      </c>
      <c r="D284" s="5" t="s">
        <v>7</v>
      </c>
      <c r="E284" s="5">
        <v>7</v>
      </c>
      <c r="F284" s="5">
        <v>105</v>
      </c>
    </row>
    <row r="285" spans="1:6" x14ac:dyDescent="0.2">
      <c r="A285" s="1">
        <v>284</v>
      </c>
      <c r="B285" t="s">
        <v>16</v>
      </c>
      <c r="C285" s="4">
        <v>44291</v>
      </c>
      <c r="D285" s="5" t="s">
        <v>8</v>
      </c>
      <c r="E285" s="5">
        <v>0</v>
      </c>
      <c r="F285" s="5">
        <v>97</v>
      </c>
    </row>
    <row r="286" spans="1:6" x14ac:dyDescent="0.2">
      <c r="A286" s="1">
        <v>285</v>
      </c>
      <c r="B286" t="s">
        <v>16</v>
      </c>
      <c r="C286" s="4">
        <v>44291</v>
      </c>
      <c r="D286" s="5" t="s">
        <v>10</v>
      </c>
      <c r="E286" s="5">
        <v>1</v>
      </c>
      <c r="F286" s="5">
        <v>106</v>
      </c>
    </row>
    <row r="287" spans="1:6" x14ac:dyDescent="0.2">
      <c r="A287" s="1">
        <v>286</v>
      </c>
      <c r="B287" t="s">
        <v>17</v>
      </c>
      <c r="C287" s="4">
        <v>44292</v>
      </c>
      <c r="D287" s="5" t="s">
        <v>7</v>
      </c>
      <c r="E287" s="5">
        <v>7</v>
      </c>
      <c r="F287" s="5">
        <v>100</v>
      </c>
    </row>
    <row r="288" spans="1:6" x14ac:dyDescent="0.2">
      <c r="A288" s="1">
        <v>287</v>
      </c>
      <c r="B288" t="s">
        <v>17</v>
      </c>
      <c r="C288" s="4">
        <v>44292</v>
      </c>
      <c r="D288" s="5" t="s">
        <v>8</v>
      </c>
      <c r="E288" s="5">
        <v>3</v>
      </c>
      <c r="F288" s="5">
        <v>98</v>
      </c>
    </row>
    <row r="289" spans="1:6" x14ac:dyDescent="0.2">
      <c r="A289" s="1">
        <v>288</v>
      </c>
      <c r="B289" t="s">
        <v>17</v>
      </c>
      <c r="C289" s="4">
        <v>44292</v>
      </c>
      <c r="D289" s="5" t="s">
        <v>10</v>
      </c>
      <c r="E289" s="5">
        <v>1</v>
      </c>
      <c r="F289" s="5">
        <v>105</v>
      </c>
    </row>
    <row r="290" spans="1:6" x14ac:dyDescent="0.2">
      <c r="A290" s="1">
        <v>289</v>
      </c>
      <c r="B290" t="s">
        <v>19</v>
      </c>
      <c r="C290" s="4">
        <v>44293</v>
      </c>
      <c r="D290" s="5" t="s">
        <v>7</v>
      </c>
      <c r="E290" s="5">
        <v>3</v>
      </c>
      <c r="F290" s="5">
        <v>96</v>
      </c>
    </row>
    <row r="291" spans="1:6" x14ac:dyDescent="0.2">
      <c r="A291" s="1">
        <v>290</v>
      </c>
      <c r="B291" t="s">
        <v>19</v>
      </c>
      <c r="C291" s="4">
        <v>44293</v>
      </c>
      <c r="D291" s="5" t="s">
        <v>8</v>
      </c>
      <c r="E291" s="5">
        <v>4</v>
      </c>
      <c r="F291" s="5">
        <v>104</v>
      </c>
    </row>
    <row r="292" spans="1:6" x14ac:dyDescent="0.2">
      <c r="A292" s="1">
        <v>291</v>
      </c>
      <c r="B292" t="s">
        <v>19</v>
      </c>
      <c r="C292" s="4">
        <v>44293</v>
      </c>
      <c r="D292" s="5" t="s">
        <v>10</v>
      </c>
      <c r="E292" s="5">
        <v>0</v>
      </c>
      <c r="F292" s="5">
        <v>105</v>
      </c>
    </row>
    <row r="293" spans="1:6" x14ac:dyDescent="0.2">
      <c r="A293" s="1">
        <v>292</v>
      </c>
      <c r="B293" t="s">
        <v>24</v>
      </c>
      <c r="C293" s="4">
        <v>44294</v>
      </c>
      <c r="D293" s="5" t="s">
        <v>7</v>
      </c>
      <c r="E293" s="5">
        <v>5</v>
      </c>
      <c r="F293" s="5">
        <v>106</v>
      </c>
    </row>
    <row r="294" spans="1:6" x14ac:dyDescent="0.2">
      <c r="A294" s="1">
        <v>293</v>
      </c>
      <c r="B294" t="s">
        <v>24</v>
      </c>
      <c r="C294" s="4">
        <v>44294</v>
      </c>
      <c r="D294" s="5" t="s">
        <v>8</v>
      </c>
      <c r="E294" s="5">
        <v>3</v>
      </c>
      <c r="F294" s="5">
        <v>111</v>
      </c>
    </row>
    <row r="295" spans="1:6" x14ac:dyDescent="0.2">
      <c r="A295" s="1">
        <v>294</v>
      </c>
      <c r="B295" t="s">
        <v>24</v>
      </c>
      <c r="C295" s="4">
        <v>44294</v>
      </c>
      <c r="D295" s="5" t="s">
        <v>10</v>
      </c>
      <c r="E295" s="5">
        <v>2</v>
      </c>
      <c r="F295" s="5">
        <v>107</v>
      </c>
    </row>
    <row r="296" spans="1:6" x14ac:dyDescent="0.2">
      <c r="A296" s="1">
        <v>295</v>
      </c>
      <c r="B296" t="s">
        <v>6</v>
      </c>
      <c r="C296" s="4">
        <v>44295</v>
      </c>
      <c r="D296" s="5" t="s">
        <v>7</v>
      </c>
      <c r="E296" s="5">
        <v>9</v>
      </c>
      <c r="F296" s="5">
        <v>105</v>
      </c>
    </row>
    <row r="297" spans="1:6" x14ac:dyDescent="0.2">
      <c r="A297" s="1">
        <v>296</v>
      </c>
      <c r="B297" t="s">
        <v>6</v>
      </c>
      <c r="C297" s="4">
        <v>44295</v>
      </c>
      <c r="D297" s="5" t="s">
        <v>8</v>
      </c>
      <c r="E297" s="5">
        <v>1</v>
      </c>
      <c r="F297" s="5">
        <v>101</v>
      </c>
    </row>
    <row r="298" spans="1:6" x14ac:dyDescent="0.2">
      <c r="A298" s="1">
        <v>297</v>
      </c>
      <c r="B298" t="s">
        <v>6</v>
      </c>
      <c r="C298" s="4">
        <v>44295</v>
      </c>
      <c r="D298" s="5" t="s">
        <v>10</v>
      </c>
      <c r="E298" s="5">
        <v>0</v>
      </c>
      <c r="F298" s="5">
        <v>108</v>
      </c>
    </row>
    <row r="299" spans="1:6" x14ac:dyDescent="0.2">
      <c r="A299" s="1">
        <v>298</v>
      </c>
      <c r="B299" t="s">
        <v>14</v>
      </c>
      <c r="C299" s="4">
        <v>44296</v>
      </c>
      <c r="D299" s="5" t="s">
        <v>7</v>
      </c>
      <c r="E299" s="5">
        <v>1</v>
      </c>
      <c r="F299" s="5">
        <v>89</v>
      </c>
    </row>
    <row r="300" spans="1:6" x14ac:dyDescent="0.2">
      <c r="A300" s="1">
        <v>299</v>
      </c>
      <c r="B300" t="s">
        <v>14</v>
      </c>
      <c r="C300" s="4">
        <v>44296</v>
      </c>
      <c r="D300" s="5" t="s">
        <v>8</v>
      </c>
      <c r="E300" s="5">
        <v>2</v>
      </c>
      <c r="F300" s="5">
        <v>102</v>
      </c>
    </row>
    <row r="301" spans="1:6" x14ac:dyDescent="0.2">
      <c r="A301" s="1">
        <v>300</v>
      </c>
      <c r="B301" t="s">
        <v>14</v>
      </c>
      <c r="C301" s="4">
        <v>44296</v>
      </c>
      <c r="D301" s="5" t="s">
        <v>10</v>
      </c>
      <c r="E301" s="5">
        <v>0</v>
      </c>
      <c r="F301" s="5">
        <v>108</v>
      </c>
    </row>
    <row r="302" spans="1:6" x14ac:dyDescent="0.2">
      <c r="A302" s="1">
        <v>301</v>
      </c>
      <c r="B302" t="s">
        <v>15</v>
      </c>
      <c r="C302" s="4">
        <v>44297</v>
      </c>
      <c r="D302" s="5" t="s">
        <v>7</v>
      </c>
      <c r="E302" s="5">
        <v>4</v>
      </c>
      <c r="F302" s="5">
        <v>101</v>
      </c>
    </row>
    <row r="303" spans="1:6" x14ac:dyDescent="0.2">
      <c r="A303" s="1">
        <v>302</v>
      </c>
      <c r="B303" t="s">
        <v>15</v>
      </c>
      <c r="C303" s="4">
        <v>44297</v>
      </c>
      <c r="D303" s="5" t="s">
        <v>8</v>
      </c>
      <c r="E303" s="5">
        <v>2</v>
      </c>
      <c r="F303" s="5">
        <v>103</v>
      </c>
    </row>
    <row r="304" spans="1:6" x14ac:dyDescent="0.2">
      <c r="A304" s="1">
        <v>303</v>
      </c>
      <c r="B304" t="s">
        <v>15</v>
      </c>
      <c r="C304" s="4">
        <v>44297</v>
      </c>
      <c r="D304" s="5" t="s">
        <v>10</v>
      </c>
      <c r="E304" s="5">
        <v>0</v>
      </c>
      <c r="F304" s="5">
        <v>98</v>
      </c>
    </row>
    <row r="305" spans="1:6" x14ac:dyDescent="0.2">
      <c r="A305" s="1">
        <v>304</v>
      </c>
      <c r="B305" t="s">
        <v>16</v>
      </c>
      <c r="C305" s="4">
        <v>44298</v>
      </c>
      <c r="D305" s="5" t="s">
        <v>7</v>
      </c>
      <c r="E305" s="5">
        <v>4</v>
      </c>
      <c r="F305" s="5">
        <v>99</v>
      </c>
    </row>
    <row r="306" spans="1:6" x14ac:dyDescent="0.2">
      <c r="A306" s="1">
        <v>305</v>
      </c>
      <c r="B306" t="s">
        <v>16</v>
      </c>
      <c r="C306" s="4">
        <v>44298</v>
      </c>
      <c r="D306" s="5" t="s">
        <v>8</v>
      </c>
      <c r="E306" s="5">
        <v>0</v>
      </c>
      <c r="F306" s="5">
        <v>103</v>
      </c>
    </row>
    <row r="307" spans="1:6" x14ac:dyDescent="0.2">
      <c r="A307" s="1">
        <v>306</v>
      </c>
      <c r="B307" t="s">
        <v>16</v>
      </c>
      <c r="C307" s="4">
        <v>44298</v>
      </c>
      <c r="D307" s="5" t="s">
        <v>10</v>
      </c>
      <c r="E307" s="5">
        <v>1</v>
      </c>
      <c r="F307" s="5">
        <v>107</v>
      </c>
    </row>
    <row r="308" spans="1:6" x14ac:dyDescent="0.2">
      <c r="A308" s="1">
        <v>307</v>
      </c>
      <c r="B308" t="s">
        <v>17</v>
      </c>
      <c r="C308" s="4">
        <v>44299</v>
      </c>
      <c r="D308" s="5" t="s">
        <v>7</v>
      </c>
      <c r="E308" s="5">
        <v>3</v>
      </c>
      <c r="F308" s="5">
        <v>97</v>
      </c>
    </row>
    <row r="309" spans="1:6" x14ac:dyDescent="0.2">
      <c r="A309" s="1">
        <v>308</v>
      </c>
      <c r="B309" t="s">
        <v>17</v>
      </c>
      <c r="C309" s="4">
        <v>44299</v>
      </c>
      <c r="D309" s="5" t="s">
        <v>8</v>
      </c>
      <c r="E309" s="5">
        <v>1</v>
      </c>
      <c r="F309" s="5">
        <v>96</v>
      </c>
    </row>
    <row r="310" spans="1:6" x14ac:dyDescent="0.2">
      <c r="A310" s="1">
        <v>309</v>
      </c>
      <c r="B310" t="s">
        <v>17</v>
      </c>
      <c r="C310" s="4">
        <v>44299</v>
      </c>
      <c r="D310" s="5" t="s">
        <v>10</v>
      </c>
      <c r="E310" s="5">
        <v>0</v>
      </c>
      <c r="F310" s="5">
        <v>105</v>
      </c>
    </row>
    <row r="311" spans="1:6" x14ac:dyDescent="0.2">
      <c r="A311" s="1">
        <v>310</v>
      </c>
      <c r="B311" t="s">
        <v>19</v>
      </c>
      <c r="C311" s="4">
        <v>44300</v>
      </c>
      <c r="D311" s="5" t="s">
        <v>7</v>
      </c>
      <c r="E311" s="5">
        <v>2</v>
      </c>
      <c r="F311" s="5">
        <v>108</v>
      </c>
    </row>
    <row r="312" spans="1:6" x14ac:dyDescent="0.2">
      <c r="A312" s="1">
        <v>311</v>
      </c>
      <c r="B312" t="s">
        <v>19</v>
      </c>
      <c r="C312" s="4">
        <v>44300</v>
      </c>
      <c r="D312" s="5" t="s">
        <v>8</v>
      </c>
      <c r="E312" s="5">
        <v>2</v>
      </c>
      <c r="F312" s="5">
        <v>100</v>
      </c>
    </row>
    <row r="313" spans="1:6" x14ac:dyDescent="0.2">
      <c r="A313" s="1">
        <v>312</v>
      </c>
      <c r="B313" t="s">
        <v>19</v>
      </c>
      <c r="C313" s="4">
        <v>44300</v>
      </c>
      <c r="D313" s="5" t="s">
        <v>10</v>
      </c>
      <c r="E313" s="5">
        <v>1</v>
      </c>
      <c r="F313" s="5">
        <v>103</v>
      </c>
    </row>
    <row r="314" spans="1:6" x14ac:dyDescent="0.2">
      <c r="A314" s="1">
        <v>313</v>
      </c>
      <c r="B314" t="s">
        <v>24</v>
      </c>
      <c r="C314" s="4">
        <v>44301</v>
      </c>
      <c r="D314" s="5" t="s">
        <v>7</v>
      </c>
      <c r="E314" s="5">
        <v>4</v>
      </c>
      <c r="F314" s="5">
        <v>88</v>
      </c>
    </row>
    <row r="315" spans="1:6" x14ac:dyDescent="0.2">
      <c r="A315" s="1">
        <v>314</v>
      </c>
      <c r="B315" t="s">
        <v>24</v>
      </c>
      <c r="C315" s="4">
        <v>44301</v>
      </c>
      <c r="D315" s="5" t="s">
        <v>8</v>
      </c>
      <c r="E315" s="5">
        <v>1</v>
      </c>
      <c r="F315" s="5">
        <v>107</v>
      </c>
    </row>
    <row r="316" spans="1:6" x14ac:dyDescent="0.2">
      <c r="A316" s="1">
        <v>315</v>
      </c>
      <c r="B316" t="s">
        <v>24</v>
      </c>
      <c r="C316" s="4">
        <v>44301</v>
      </c>
      <c r="D316" s="5" t="s">
        <v>10</v>
      </c>
      <c r="E316" s="5">
        <v>0</v>
      </c>
      <c r="F316" s="5">
        <v>112</v>
      </c>
    </row>
    <row r="317" spans="1:6" x14ac:dyDescent="0.2">
      <c r="A317" s="1">
        <v>316</v>
      </c>
      <c r="B317" t="s">
        <v>6</v>
      </c>
      <c r="C317" s="4">
        <v>44302</v>
      </c>
      <c r="D317" s="5" t="s">
        <v>7</v>
      </c>
      <c r="E317" s="5">
        <v>3</v>
      </c>
      <c r="F317" s="5">
        <v>100</v>
      </c>
    </row>
    <row r="318" spans="1:6" x14ac:dyDescent="0.2">
      <c r="A318" s="1">
        <v>317</v>
      </c>
      <c r="B318" t="s">
        <v>6</v>
      </c>
      <c r="C318" s="4">
        <v>44302</v>
      </c>
      <c r="D318" s="5" t="s">
        <v>8</v>
      </c>
      <c r="E318" s="5">
        <v>3</v>
      </c>
      <c r="F318" s="5">
        <v>99</v>
      </c>
    </row>
    <row r="319" spans="1:6" x14ac:dyDescent="0.2">
      <c r="A319" s="1">
        <v>318</v>
      </c>
      <c r="B319" t="s">
        <v>6</v>
      </c>
      <c r="C319" s="4">
        <v>44302</v>
      </c>
      <c r="D319" s="5" t="s">
        <v>10</v>
      </c>
      <c r="E319" s="5">
        <v>3</v>
      </c>
      <c r="F319" s="5">
        <v>109</v>
      </c>
    </row>
    <row r="320" spans="1:6" x14ac:dyDescent="0.2">
      <c r="A320" s="1">
        <v>319</v>
      </c>
      <c r="B320" t="s">
        <v>14</v>
      </c>
      <c r="C320" s="4">
        <v>44303</v>
      </c>
      <c r="D320" s="5" t="s">
        <v>7</v>
      </c>
      <c r="E320" s="5">
        <v>5</v>
      </c>
      <c r="F320" s="5">
        <v>100</v>
      </c>
    </row>
    <row r="321" spans="1:6" x14ac:dyDescent="0.2">
      <c r="A321" s="1">
        <v>320</v>
      </c>
      <c r="B321" t="s">
        <v>14</v>
      </c>
      <c r="C321" s="4">
        <v>44303</v>
      </c>
      <c r="D321" s="5" t="s">
        <v>8</v>
      </c>
      <c r="E321" s="5">
        <v>0</v>
      </c>
      <c r="F321" s="5">
        <v>101</v>
      </c>
    </row>
    <row r="322" spans="1:6" x14ac:dyDescent="0.2">
      <c r="A322" s="1">
        <v>321</v>
      </c>
      <c r="B322" t="s">
        <v>14</v>
      </c>
      <c r="C322" s="4">
        <v>44303</v>
      </c>
      <c r="D322" s="5" t="s">
        <v>10</v>
      </c>
      <c r="E322" s="5">
        <v>1</v>
      </c>
      <c r="F322" s="5">
        <v>104</v>
      </c>
    </row>
    <row r="323" spans="1:6" x14ac:dyDescent="0.2">
      <c r="A323" s="1">
        <v>322</v>
      </c>
      <c r="B323" t="s">
        <v>15</v>
      </c>
      <c r="C323" s="4">
        <v>44304</v>
      </c>
      <c r="D323" s="5" t="s">
        <v>7</v>
      </c>
      <c r="E323" s="5">
        <v>5</v>
      </c>
      <c r="F323" s="5">
        <v>91</v>
      </c>
    </row>
    <row r="324" spans="1:6" x14ac:dyDescent="0.2">
      <c r="A324" s="1">
        <v>323</v>
      </c>
      <c r="B324" t="s">
        <v>15</v>
      </c>
      <c r="C324" s="4">
        <v>44304</v>
      </c>
      <c r="D324" s="5" t="s">
        <v>8</v>
      </c>
      <c r="E324" s="5">
        <v>4</v>
      </c>
      <c r="F324" s="5">
        <v>97</v>
      </c>
    </row>
    <row r="325" spans="1:6" x14ac:dyDescent="0.2">
      <c r="A325" s="1">
        <v>324</v>
      </c>
      <c r="B325" t="s">
        <v>15</v>
      </c>
      <c r="C325" s="4">
        <v>44304</v>
      </c>
      <c r="D325" s="5" t="s">
        <v>10</v>
      </c>
      <c r="E325" s="5">
        <v>0</v>
      </c>
      <c r="F325" s="5">
        <v>104</v>
      </c>
    </row>
    <row r="326" spans="1:6" x14ac:dyDescent="0.2">
      <c r="A326" s="1">
        <v>325</v>
      </c>
      <c r="B326" t="s">
        <v>16</v>
      </c>
      <c r="C326" s="4">
        <v>44305</v>
      </c>
      <c r="D326" s="5" t="s">
        <v>7</v>
      </c>
      <c r="E326" s="5">
        <v>2</v>
      </c>
      <c r="F326" s="5">
        <v>102</v>
      </c>
    </row>
    <row r="327" spans="1:6" x14ac:dyDescent="0.2">
      <c r="A327" s="1">
        <v>326</v>
      </c>
      <c r="B327" t="s">
        <v>16</v>
      </c>
      <c r="C327" s="4">
        <v>44305</v>
      </c>
      <c r="D327" s="5" t="s">
        <v>8</v>
      </c>
      <c r="E327" s="5">
        <v>4</v>
      </c>
      <c r="F327" s="5">
        <v>101</v>
      </c>
    </row>
    <row r="328" spans="1:6" x14ac:dyDescent="0.2">
      <c r="A328" s="1">
        <v>327</v>
      </c>
      <c r="B328" t="s">
        <v>16</v>
      </c>
      <c r="C328" s="4">
        <v>44305</v>
      </c>
      <c r="D328" s="5" t="s">
        <v>10</v>
      </c>
      <c r="E328" s="5">
        <v>0</v>
      </c>
      <c r="F328" s="5">
        <v>108</v>
      </c>
    </row>
    <row r="329" spans="1:6" x14ac:dyDescent="0.2">
      <c r="A329" s="1">
        <v>328</v>
      </c>
      <c r="B329" t="s">
        <v>17</v>
      </c>
      <c r="C329" s="4">
        <v>44306</v>
      </c>
      <c r="D329" s="5" t="s">
        <v>7</v>
      </c>
      <c r="E329" s="5">
        <v>5</v>
      </c>
      <c r="F329" s="5">
        <v>99</v>
      </c>
    </row>
    <row r="330" spans="1:6" x14ac:dyDescent="0.2">
      <c r="A330" s="1">
        <v>329</v>
      </c>
      <c r="B330" t="s">
        <v>17</v>
      </c>
      <c r="C330" s="4">
        <v>44306</v>
      </c>
      <c r="D330" s="5" t="s">
        <v>8</v>
      </c>
      <c r="E330" s="5">
        <v>2</v>
      </c>
      <c r="F330" s="5">
        <v>103</v>
      </c>
    </row>
    <row r="331" spans="1:6" x14ac:dyDescent="0.2">
      <c r="A331" s="1">
        <v>330</v>
      </c>
      <c r="B331" t="s">
        <v>17</v>
      </c>
      <c r="C331" s="4">
        <v>44306</v>
      </c>
      <c r="D331" s="5" t="s">
        <v>10</v>
      </c>
      <c r="E331" s="5">
        <v>0</v>
      </c>
      <c r="F331" s="5">
        <v>100</v>
      </c>
    </row>
    <row r="332" spans="1:6" x14ac:dyDescent="0.2">
      <c r="A332" s="1">
        <v>331</v>
      </c>
      <c r="B332" t="s">
        <v>19</v>
      </c>
      <c r="C332" s="4">
        <v>44307</v>
      </c>
      <c r="D332" s="5" t="s">
        <v>7</v>
      </c>
      <c r="E332" s="5">
        <v>4</v>
      </c>
      <c r="F332" s="5">
        <v>95</v>
      </c>
    </row>
    <row r="333" spans="1:6" x14ac:dyDescent="0.2">
      <c r="A333" s="1">
        <v>332</v>
      </c>
      <c r="B333" t="s">
        <v>19</v>
      </c>
      <c r="C333" s="4">
        <v>44307</v>
      </c>
      <c r="D333" s="5" t="s">
        <v>8</v>
      </c>
      <c r="E333" s="5">
        <v>3</v>
      </c>
      <c r="F333" s="5">
        <v>103</v>
      </c>
    </row>
    <row r="334" spans="1:6" x14ac:dyDescent="0.2">
      <c r="A334" s="1">
        <v>333</v>
      </c>
      <c r="B334" t="s">
        <v>19</v>
      </c>
      <c r="C334" s="4">
        <v>44307</v>
      </c>
      <c r="D334" s="5" t="s">
        <v>10</v>
      </c>
      <c r="E334" s="5">
        <v>2</v>
      </c>
      <c r="F334" s="5">
        <v>104</v>
      </c>
    </row>
    <row r="335" spans="1:6" x14ac:dyDescent="0.2">
      <c r="A335" s="1">
        <v>334</v>
      </c>
      <c r="B335" t="s">
        <v>24</v>
      </c>
      <c r="C335" s="4">
        <v>44308</v>
      </c>
      <c r="D335" s="5" t="s">
        <v>7</v>
      </c>
      <c r="E335" s="5">
        <v>4</v>
      </c>
      <c r="F335" s="5">
        <v>97</v>
      </c>
    </row>
    <row r="336" spans="1:6" x14ac:dyDescent="0.2">
      <c r="A336" s="1">
        <v>335</v>
      </c>
      <c r="B336" t="s">
        <v>24</v>
      </c>
      <c r="C336" s="4">
        <v>44308</v>
      </c>
      <c r="D336" s="5" t="s">
        <v>8</v>
      </c>
      <c r="E336" s="5">
        <v>1</v>
      </c>
      <c r="F336" s="5">
        <v>101</v>
      </c>
    </row>
    <row r="337" spans="1:6" x14ac:dyDescent="0.2">
      <c r="A337" s="1">
        <v>336</v>
      </c>
      <c r="B337" t="s">
        <v>24</v>
      </c>
      <c r="C337" s="4">
        <v>44308</v>
      </c>
      <c r="D337" s="5" t="s">
        <v>10</v>
      </c>
      <c r="E337" s="5">
        <v>1</v>
      </c>
      <c r="F337" s="5">
        <v>101</v>
      </c>
    </row>
    <row r="338" spans="1:6" x14ac:dyDescent="0.2">
      <c r="A338" s="1">
        <v>337</v>
      </c>
      <c r="B338" t="s">
        <v>6</v>
      </c>
      <c r="C338" s="4">
        <v>44309</v>
      </c>
      <c r="D338" s="5" t="s">
        <v>7</v>
      </c>
      <c r="E338" s="5">
        <v>2</v>
      </c>
      <c r="F338" s="5">
        <v>106</v>
      </c>
    </row>
    <row r="339" spans="1:6" x14ac:dyDescent="0.2">
      <c r="A339" s="1">
        <v>338</v>
      </c>
      <c r="B339" t="s">
        <v>6</v>
      </c>
      <c r="C339" s="4">
        <v>44309</v>
      </c>
      <c r="D339" s="5" t="s">
        <v>8</v>
      </c>
      <c r="E339" s="5">
        <v>1</v>
      </c>
      <c r="F339" s="5">
        <v>108</v>
      </c>
    </row>
    <row r="340" spans="1:6" x14ac:dyDescent="0.2">
      <c r="A340" s="1">
        <v>339</v>
      </c>
      <c r="B340" t="s">
        <v>6</v>
      </c>
      <c r="C340" s="4">
        <v>44309</v>
      </c>
      <c r="D340" s="5" t="s">
        <v>10</v>
      </c>
      <c r="E340" s="5">
        <v>2</v>
      </c>
      <c r="F340" s="5">
        <v>103</v>
      </c>
    </row>
    <row r="341" spans="1:6" x14ac:dyDescent="0.2">
      <c r="A341" s="1">
        <v>340</v>
      </c>
      <c r="B341" t="s">
        <v>14</v>
      </c>
      <c r="C341" s="4">
        <v>44310</v>
      </c>
      <c r="D341" s="5" t="s">
        <v>7</v>
      </c>
      <c r="E341" s="5">
        <v>3</v>
      </c>
      <c r="F341" s="5">
        <v>105</v>
      </c>
    </row>
    <row r="342" spans="1:6" x14ac:dyDescent="0.2">
      <c r="A342" s="1">
        <v>341</v>
      </c>
      <c r="B342" t="s">
        <v>14</v>
      </c>
      <c r="C342" s="4">
        <v>44310</v>
      </c>
      <c r="D342" s="5" t="s">
        <v>8</v>
      </c>
      <c r="E342" s="5">
        <v>1</v>
      </c>
      <c r="F342" s="5">
        <v>99</v>
      </c>
    </row>
    <row r="343" spans="1:6" x14ac:dyDescent="0.2">
      <c r="A343" s="1">
        <v>342</v>
      </c>
      <c r="B343" t="s">
        <v>14</v>
      </c>
      <c r="C343" s="4">
        <v>44310</v>
      </c>
      <c r="D343" s="5" t="s">
        <v>10</v>
      </c>
      <c r="E343" s="5">
        <v>1</v>
      </c>
      <c r="F343" s="5">
        <v>106</v>
      </c>
    </row>
    <row r="344" spans="1:6" x14ac:dyDescent="0.2">
      <c r="A344" s="1">
        <v>343</v>
      </c>
      <c r="B344" t="s">
        <v>15</v>
      </c>
      <c r="C344" s="4">
        <v>44311</v>
      </c>
      <c r="D344" s="5" t="s">
        <v>7</v>
      </c>
      <c r="E344" s="5">
        <v>5</v>
      </c>
      <c r="F344" s="5">
        <v>94</v>
      </c>
    </row>
    <row r="345" spans="1:6" x14ac:dyDescent="0.2">
      <c r="A345" s="1">
        <v>344</v>
      </c>
      <c r="B345" t="s">
        <v>15</v>
      </c>
      <c r="C345" s="4">
        <v>44311</v>
      </c>
      <c r="D345" s="5" t="s">
        <v>8</v>
      </c>
      <c r="E345" s="5">
        <v>2</v>
      </c>
      <c r="F345" s="5">
        <v>104</v>
      </c>
    </row>
    <row r="346" spans="1:6" x14ac:dyDescent="0.2">
      <c r="A346" s="1">
        <v>345</v>
      </c>
      <c r="B346" t="s">
        <v>15</v>
      </c>
      <c r="C346" s="4">
        <v>44311</v>
      </c>
      <c r="D346" s="5" t="s">
        <v>10</v>
      </c>
      <c r="E346" s="5">
        <v>0</v>
      </c>
      <c r="F346" s="5">
        <v>107</v>
      </c>
    </row>
    <row r="347" spans="1:6" x14ac:dyDescent="0.2">
      <c r="A347" s="1">
        <v>346</v>
      </c>
      <c r="B347" t="s">
        <v>16</v>
      </c>
      <c r="C347" s="4">
        <v>44312</v>
      </c>
      <c r="D347" s="5" t="s">
        <v>7</v>
      </c>
      <c r="E347" s="5">
        <v>1</v>
      </c>
      <c r="F347" s="5">
        <v>106</v>
      </c>
    </row>
    <row r="348" spans="1:6" x14ac:dyDescent="0.2">
      <c r="A348" s="1">
        <v>347</v>
      </c>
      <c r="B348" t="s">
        <v>16</v>
      </c>
      <c r="C348" s="4">
        <v>44312</v>
      </c>
      <c r="D348" s="5" t="s">
        <v>8</v>
      </c>
      <c r="E348" s="5">
        <v>2</v>
      </c>
      <c r="F348" s="5">
        <v>100</v>
      </c>
    </row>
    <row r="349" spans="1:6" x14ac:dyDescent="0.2">
      <c r="A349" s="1">
        <v>348</v>
      </c>
      <c r="B349" t="s">
        <v>16</v>
      </c>
      <c r="C349" s="4">
        <v>44312</v>
      </c>
      <c r="D349" s="5" t="s">
        <v>10</v>
      </c>
      <c r="E349" s="5">
        <v>2</v>
      </c>
      <c r="F349" s="5">
        <v>106</v>
      </c>
    </row>
    <row r="350" spans="1:6" x14ac:dyDescent="0.2">
      <c r="A350" s="1">
        <v>349</v>
      </c>
      <c r="B350" t="s">
        <v>17</v>
      </c>
      <c r="C350" s="4">
        <v>44313</v>
      </c>
      <c r="D350" s="5" t="s">
        <v>7</v>
      </c>
      <c r="E350" s="5">
        <v>3</v>
      </c>
      <c r="F350" s="5">
        <v>101</v>
      </c>
    </row>
    <row r="351" spans="1:6" x14ac:dyDescent="0.2">
      <c r="A351" s="1">
        <v>350</v>
      </c>
      <c r="B351" t="s">
        <v>17</v>
      </c>
      <c r="C351" s="4">
        <v>44313</v>
      </c>
      <c r="D351" s="5" t="s">
        <v>8</v>
      </c>
      <c r="E351" s="5">
        <v>3</v>
      </c>
      <c r="F351" s="5">
        <v>99</v>
      </c>
    </row>
    <row r="352" spans="1:6" x14ac:dyDescent="0.2">
      <c r="A352" s="1">
        <v>351</v>
      </c>
      <c r="B352" t="s">
        <v>17</v>
      </c>
      <c r="C352" s="4">
        <v>44313</v>
      </c>
      <c r="D352" s="5" t="s">
        <v>10</v>
      </c>
      <c r="E352" s="5">
        <v>0</v>
      </c>
      <c r="F352" s="5">
        <v>100</v>
      </c>
    </row>
    <row r="353" spans="1:6" x14ac:dyDescent="0.2">
      <c r="A353" s="1">
        <v>352</v>
      </c>
      <c r="B353" t="s">
        <v>19</v>
      </c>
      <c r="C353" s="4">
        <v>44314</v>
      </c>
      <c r="D353" s="5" t="s">
        <v>7</v>
      </c>
      <c r="E353" s="5">
        <v>3</v>
      </c>
      <c r="F353" s="5">
        <v>111</v>
      </c>
    </row>
    <row r="354" spans="1:6" x14ac:dyDescent="0.2">
      <c r="A354" s="1">
        <v>353</v>
      </c>
      <c r="B354" t="s">
        <v>19</v>
      </c>
      <c r="C354" s="4">
        <v>44314</v>
      </c>
      <c r="D354" s="5" t="s">
        <v>8</v>
      </c>
      <c r="E354" s="5">
        <v>2</v>
      </c>
      <c r="F354" s="5">
        <v>109</v>
      </c>
    </row>
    <row r="355" spans="1:6" x14ac:dyDescent="0.2">
      <c r="A355" s="1">
        <v>354</v>
      </c>
      <c r="B355" t="s">
        <v>19</v>
      </c>
      <c r="C355" s="4">
        <v>44314</v>
      </c>
      <c r="D355" s="5" t="s">
        <v>10</v>
      </c>
      <c r="E355" s="5">
        <v>3</v>
      </c>
      <c r="F355" s="5">
        <v>106</v>
      </c>
    </row>
    <row r="356" spans="1:6" x14ac:dyDescent="0.2">
      <c r="A356" s="1">
        <v>355</v>
      </c>
      <c r="B356" t="s">
        <v>24</v>
      </c>
      <c r="C356" s="4">
        <v>44315</v>
      </c>
      <c r="D356" s="5" t="s">
        <v>7</v>
      </c>
      <c r="E356" s="5">
        <v>4</v>
      </c>
      <c r="F356" s="5">
        <v>91</v>
      </c>
    </row>
    <row r="357" spans="1:6" x14ac:dyDescent="0.2">
      <c r="A357" s="1">
        <v>356</v>
      </c>
      <c r="B357" t="s">
        <v>24</v>
      </c>
      <c r="C357" s="4">
        <v>44315</v>
      </c>
      <c r="D357" s="5" t="s">
        <v>8</v>
      </c>
      <c r="E357" s="5">
        <v>7</v>
      </c>
      <c r="F357" s="5">
        <v>101</v>
      </c>
    </row>
    <row r="358" spans="1:6" x14ac:dyDescent="0.2">
      <c r="A358" s="1">
        <v>357</v>
      </c>
      <c r="B358" t="s">
        <v>24</v>
      </c>
      <c r="C358" s="4">
        <v>44315</v>
      </c>
      <c r="D358" s="5" t="s">
        <v>10</v>
      </c>
      <c r="E358" s="5">
        <v>3</v>
      </c>
      <c r="F358" s="5">
        <v>111</v>
      </c>
    </row>
    <row r="359" spans="1:6" x14ac:dyDescent="0.2">
      <c r="A359" s="1">
        <v>358</v>
      </c>
      <c r="B359" t="s">
        <v>6</v>
      </c>
      <c r="C359" s="4">
        <v>44316</v>
      </c>
      <c r="D359" s="5" t="s">
        <v>7</v>
      </c>
      <c r="E359" s="5">
        <v>3</v>
      </c>
      <c r="F359" s="5">
        <v>105</v>
      </c>
    </row>
    <row r="360" spans="1:6" x14ac:dyDescent="0.2">
      <c r="A360" s="1">
        <v>359</v>
      </c>
      <c r="B360" t="s">
        <v>6</v>
      </c>
      <c r="C360" s="4">
        <v>44316</v>
      </c>
      <c r="D360" s="5" t="s">
        <v>8</v>
      </c>
      <c r="E360" s="5">
        <v>4</v>
      </c>
      <c r="F360" s="5">
        <v>108</v>
      </c>
    </row>
    <row r="361" spans="1:6" x14ac:dyDescent="0.2">
      <c r="A361" s="1">
        <v>360</v>
      </c>
      <c r="B361" t="s">
        <v>6</v>
      </c>
      <c r="C361" s="4">
        <v>44316</v>
      </c>
      <c r="D361" s="5" t="s">
        <v>10</v>
      </c>
      <c r="E361" s="5">
        <v>2</v>
      </c>
      <c r="F361" s="5">
        <v>114</v>
      </c>
    </row>
    <row r="362" spans="1:6" x14ac:dyDescent="0.2">
      <c r="A362" s="1">
        <v>361</v>
      </c>
      <c r="B362" t="s">
        <v>14</v>
      </c>
      <c r="C362" s="4">
        <v>44317</v>
      </c>
      <c r="D362" s="5" t="s">
        <v>7</v>
      </c>
      <c r="E362" s="5">
        <v>4</v>
      </c>
      <c r="F362" s="5">
        <v>102</v>
      </c>
    </row>
    <row r="363" spans="1:6" x14ac:dyDescent="0.2">
      <c r="A363" s="1">
        <v>362</v>
      </c>
      <c r="B363" t="s">
        <v>14</v>
      </c>
      <c r="C363" s="4">
        <v>44317</v>
      </c>
      <c r="D363" s="5" t="s">
        <v>8</v>
      </c>
      <c r="E363" s="5">
        <v>2</v>
      </c>
      <c r="F363" s="5">
        <v>113</v>
      </c>
    </row>
    <row r="364" spans="1:6" x14ac:dyDescent="0.2">
      <c r="A364" s="1">
        <v>363</v>
      </c>
      <c r="B364" t="s">
        <v>14</v>
      </c>
      <c r="C364" s="4">
        <v>44317</v>
      </c>
      <c r="D364" s="5" t="s">
        <v>10</v>
      </c>
      <c r="E364" s="5">
        <v>2</v>
      </c>
      <c r="F364" s="5">
        <v>99</v>
      </c>
    </row>
    <row r="365" spans="1:6" x14ac:dyDescent="0.2">
      <c r="A365" s="1">
        <v>364</v>
      </c>
      <c r="B365" t="s">
        <v>15</v>
      </c>
      <c r="C365" s="4">
        <v>44318</v>
      </c>
      <c r="D365" s="5" t="s">
        <v>7</v>
      </c>
      <c r="E365" s="5">
        <v>4</v>
      </c>
      <c r="F365" s="5">
        <v>109</v>
      </c>
    </row>
    <row r="366" spans="1:6" x14ac:dyDescent="0.2">
      <c r="A366" s="1">
        <v>365</v>
      </c>
      <c r="B366" t="s">
        <v>15</v>
      </c>
      <c r="C366" s="4">
        <v>44318</v>
      </c>
      <c r="D366" s="5" t="s">
        <v>8</v>
      </c>
      <c r="E366" s="5">
        <v>2</v>
      </c>
      <c r="F366" s="5">
        <v>113</v>
      </c>
    </row>
    <row r="367" spans="1:6" x14ac:dyDescent="0.2">
      <c r="A367" s="1">
        <v>366</v>
      </c>
      <c r="B367" t="s">
        <v>15</v>
      </c>
      <c r="C367" s="4">
        <v>44318</v>
      </c>
      <c r="D367" s="5" t="s">
        <v>10</v>
      </c>
      <c r="E367" s="5">
        <v>1</v>
      </c>
      <c r="F367" s="5">
        <v>122</v>
      </c>
    </row>
    <row r="368" spans="1:6" x14ac:dyDescent="0.2">
      <c r="A368" s="1">
        <v>367</v>
      </c>
      <c r="B368" t="s">
        <v>16</v>
      </c>
      <c r="C368" s="4">
        <v>44319</v>
      </c>
      <c r="D368" s="5" t="s">
        <v>7</v>
      </c>
      <c r="E368" s="5">
        <v>5</v>
      </c>
      <c r="F368" s="5">
        <v>98</v>
      </c>
    </row>
    <row r="369" spans="1:6" x14ac:dyDescent="0.2">
      <c r="A369" s="1">
        <v>368</v>
      </c>
      <c r="B369" t="s">
        <v>16</v>
      </c>
      <c r="C369" s="4">
        <v>44319</v>
      </c>
      <c r="D369" s="5" t="s">
        <v>8</v>
      </c>
      <c r="E369" s="5">
        <v>1</v>
      </c>
      <c r="F369" s="5">
        <v>102</v>
      </c>
    </row>
    <row r="370" spans="1:6" x14ac:dyDescent="0.2">
      <c r="A370" s="1">
        <v>369</v>
      </c>
      <c r="B370" t="s">
        <v>16</v>
      </c>
      <c r="C370" s="4">
        <v>44319</v>
      </c>
      <c r="D370" s="5" t="s">
        <v>10</v>
      </c>
      <c r="E370" s="5">
        <v>1</v>
      </c>
      <c r="F370" s="5">
        <v>100</v>
      </c>
    </row>
    <row r="371" spans="1:6" x14ac:dyDescent="0.2">
      <c r="A371" s="1">
        <v>370</v>
      </c>
      <c r="B371" t="s">
        <v>17</v>
      </c>
      <c r="C371" s="4">
        <v>44320</v>
      </c>
      <c r="D371" s="5" t="s">
        <v>7</v>
      </c>
      <c r="E371" s="5">
        <v>3</v>
      </c>
      <c r="F371" s="5">
        <v>108</v>
      </c>
    </row>
    <row r="372" spans="1:6" x14ac:dyDescent="0.2">
      <c r="A372" s="1">
        <v>371</v>
      </c>
      <c r="B372" t="s">
        <v>17</v>
      </c>
      <c r="C372" s="4">
        <v>44320</v>
      </c>
      <c r="D372" s="5" t="s">
        <v>8</v>
      </c>
      <c r="E372" s="5">
        <v>1</v>
      </c>
      <c r="F372" s="5">
        <v>102</v>
      </c>
    </row>
    <row r="373" spans="1:6" x14ac:dyDescent="0.2">
      <c r="A373" s="1">
        <v>372</v>
      </c>
      <c r="B373" t="s">
        <v>17</v>
      </c>
      <c r="C373" s="4">
        <v>44320</v>
      </c>
      <c r="D373" s="5" t="s">
        <v>10</v>
      </c>
      <c r="E373" s="5">
        <v>0</v>
      </c>
      <c r="F373" s="5">
        <v>102</v>
      </c>
    </row>
    <row r="374" spans="1:6" x14ac:dyDescent="0.2">
      <c r="A374" s="1">
        <v>373</v>
      </c>
      <c r="B374" t="s">
        <v>19</v>
      </c>
      <c r="C374" s="4">
        <v>44321</v>
      </c>
      <c r="D374" s="5" t="s">
        <v>7</v>
      </c>
      <c r="E374" s="5">
        <v>2</v>
      </c>
      <c r="F374" s="5">
        <v>96</v>
      </c>
    </row>
    <row r="375" spans="1:6" x14ac:dyDescent="0.2">
      <c r="A375" s="1">
        <v>374</v>
      </c>
      <c r="B375" t="s">
        <v>19</v>
      </c>
      <c r="C375" s="4">
        <v>44321</v>
      </c>
      <c r="D375" s="5" t="s">
        <v>8</v>
      </c>
      <c r="E375" s="5">
        <v>5</v>
      </c>
      <c r="F375" s="5">
        <v>98</v>
      </c>
    </row>
    <row r="376" spans="1:6" x14ac:dyDescent="0.2">
      <c r="A376" s="1">
        <v>375</v>
      </c>
      <c r="B376" t="s">
        <v>19</v>
      </c>
      <c r="C376" s="4">
        <v>44321</v>
      </c>
      <c r="D376" s="5" t="s">
        <v>10</v>
      </c>
      <c r="E376" s="5">
        <v>2</v>
      </c>
      <c r="F376" s="5">
        <v>106</v>
      </c>
    </row>
    <row r="377" spans="1:6" x14ac:dyDescent="0.2">
      <c r="A377" s="1">
        <v>376</v>
      </c>
      <c r="B377" t="s">
        <v>24</v>
      </c>
      <c r="C377" s="4">
        <v>44322</v>
      </c>
      <c r="D377" s="5" t="s">
        <v>7</v>
      </c>
      <c r="E377" s="5">
        <v>5</v>
      </c>
      <c r="F377" s="5">
        <v>97</v>
      </c>
    </row>
    <row r="378" spans="1:6" x14ac:dyDescent="0.2">
      <c r="A378" s="1">
        <v>377</v>
      </c>
      <c r="B378" t="s">
        <v>24</v>
      </c>
      <c r="C378" s="4">
        <v>44322</v>
      </c>
      <c r="D378" s="5" t="s">
        <v>8</v>
      </c>
      <c r="E378" s="5">
        <v>2</v>
      </c>
      <c r="F378" s="5">
        <v>110</v>
      </c>
    </row>
    <row r="379" spans="1:6" x14ac:dyDescent="0.2">
      <c r="A379" s="1">
        <v>378</v>
      </c>
      <c r="B379" t="s">
        <v>24</v>
      </c>
      <c r="C379" s="4">
        <v>44322</v>
      </c>
      <c r="D379" s="5" t="s">
        <v>10</v>
      </c>
      <c r="E379" s="5">
        <v>1</v>
      </c>
      <c r="F379" s="5">
        <v>105</v>
      </c>
    </row>
    <row r="380" spans="1:6" x14ac:dyDescent="0.2">
      <c r="A380" s="1">
        <v>379</v>
      </c>
      <c r="B380" t="s">
        <v>6</v>
      </c>
      <c r="C380" s="4">
        <v>44323</v>
      </c>
      <c r="D380" s="5" t="s">
        <v>7</v>
      </c>
      <c r="E380" s="5">
        <v>3</v>
      </c>
      <c r="F380" s="5">
        <v>97</v>
      </c>
    </row>
    <row r="381" spans="1:6" x14ac:dyDescent="0.2">
      <c r="A381" s="1">
        <v>380</v>
      </c>
      <c r="B381" t="s">
        <v>6</v>
      </c>
      <c r="C381" s="4">
        <v>44323</v>
      </c>
      <c r="D381" s="5" t="s">
        <v>8</v>
      </c>
      <c r="E381" s="5">
        <v>1</v>
      </c>
      <c r="F381" s="5">
        <v>102</v>
      </c>
    </row>
    <row r="382" spans="1:6" x14ac:dyDescent="0.2">
      <c r="A382" s="1">
        <v>381</v>
      </c>
      <c r="B382" t="s">
        <v>6</v>
      </c>
      <c r="C382" s="4">
        <v>44323</v>
      </c>
      <c r="D382" s="5" t="s">
        <v>10</v>
      </c>
      <c r="E382" s="5">
        <v>0</v>
      </c>
      <c r="F382" s="5">
        <v>113</v>
      </c>
    </row>
    <row r="383" spans="1:6" x14ac:dyDescent="0.2">
      <c r="A383" s="1">
        <v>382</v>
      </c>
      <c r="B383" t="s">
        <v>14</v>
      </c>
      <c r="C383" s="4">
        <v>44324</v>
      </c>
      <c r="D383" s="5" t="s">
        <v>7</v>
      </c>
      <c r="E383" s="5">
        <v>4</v>
      </c>
      <c r="F383" s="5">
        <v>111</v>
      </c>
    </row>
    <row r="384" spans="1:6" x14ac:dyDescent="0.2">
      <c r="A384" s="1">
        <v>383</v>
      </c>
      <c r="B384" t="s">
        <v>14</v>
      </c>
      <c r="C384" s="4">
        <v>44324</v>
      </c>
      <c r="D384" s="5" t="s">
        <v>8</v>
      </c>
      <c r="E384" s="5">
        <v>1</v>
      </c>
      <c r="F384" s="5">
        <v>95</v>
      </c>
    </row>
    <row r="385" spans="1:6" x14ac:dyDescent="0.2">
      <c r="A385" s="1">
        <v>384</v>
      </c>
      <c r="B385" t="s">
        <v>14</v>
      </c>
      <c r="C385" s="4">
        <v>44324</v>
      </c>
      <c r="D385" s="5" t="s">
        <v>10</v>
      </c>
      <c r="E385" s="5">
        <v>0</v>
      </c>
      <c r="F385" s="5">
        <v>104</v>
      </c>
    </row>
    <row r="386" spans="1:6" x14ac:dyDescent="0.2">
      <c r="A386" s="1">
        <v>385</v>
      </c>
      <c r="B386" t="s">
        <v>15</v>
      </c>
      <c r="C386" s="4">
        <v>44325</v>
      </c>
      <c r="D386" s="5" t="s">
        <v>7</v>
      </c>
      <c r="E386" s="5">
        <v>3</v>
      </c>
      <c r="F386" s="5">
        <v>99</v>
      </c>
    </row>
    <row r="387" spans="1:6" x14ac:dyDescent="0.2">
      <c r="A387" s="1">
        <v>386</v>
      </c>
      <c r="B387" t="s">
        <v>15</v>
      </c>
      <c r="C387" s="4">
        <v>44325</v>
      </c>
      <c r="D387" s="5" t="s">
        <v>8</v>
      </c>
      <c r="E387" s="5">
        <v>0</v>
      </c>
      <c r="F387" s="5">
        <v>116</v>
      </c>
    </row>
    <row r="388" spans="1:6" x14ac:dyDescent="0.2">
      <c r="A388" s="1">
        <v>387</v>
      </c>
      <c r="B388" t="s">
        <v>15</v>
      </c>
      <c r="C388" s="4">
        <v>44325</v>
      </c>
      <c r="D388" s="5" t="s">
        <v>10</v>
      </c>
      <c r="E388" s="5">
        <v>2</v>
      </c>
      <c r="F388" s="5">
        <v>116</v>
      </c>
    </row>
    <row r="389" spans="1:6" x14ac:dyDescent="0.2">
      <c r="A389" s="1">
        <v>388</v>
      </c>
      <c r="B389" t="s">
        <v>16</v>
      </c>
      <c r="C389" s="4">
        <v>44326</v>
      </c>
      <c r="D389" s="5" t="s">
        <v>7</v>
      </c>
      <c r="E389" s="5">
        <v>8</v>
      </c>
      <c r="F389" s="5">
        <v>105</v>
      </c>
    </row>
    <row r="390" spans="1:6" x14ac:dyDescent="0.2">
      <c r="A390" s="1">
        <v>389</v>
      </c>
      <c r="B390" t="s">
        <v>16</v>
      </c>
      <c r="C390" s="4">
        <v>44326</v>
      </c>
      <c r="D390" s="5" t="s">
        <v>8</v>
      </c>
      <c r="E390" s="5">
        <v>1</v>
      </c>
      <c r="F390" s="5">
        <v>91</v>
      </c>
    </row>
    <row r="391" spans="1:6" x14ac:dyDescent="0.2">
      <c r="A391" s="1">
        <v>390</v>
      </c>
      <c r="B391" t="s">
        <v>16</v>
      </c>
      <c r="C391" s="4">
        <v>44326</v>
      </c>
      <c r="D391" s="5" t="s">
        <v>10</v>
      </c>
      <c r="E391" s="5">
        <v>2</v>
      </c>
      <c r="F391" s="5">
        <v>101</v>
      </c>
    </row>
    <row r="392" spans="1:6" x14ac:dyDescent="0.2">
      <c r="A392" s="1">
        <v>391</v>
      </c>
      <c r="B392" t="s">
        <v>17</v>
      </c>
      <c r="C392" s="4">
        <v>44327</v>
      </c>
      <c r="D392" s="5" t="s">
        <v>7</v>
      </c>
      <c r="E392" s="5">
        <v>1</v>
      </c>
      <c r="F392" s="5">
        <v>105</v>
      </c>
    </row>
    <row r="393" spans="1:6" x14ac:dyDescent="0.2">
      <c r="A393" s="1">
        <v>392</v>
      </c>
      <c r="B393" t="s">
        <v>17</v>
      </c>
      <c r="C393" s="4">
        <v>44327</v>
      </c>
      <c r="D393" s="5" t="s">
        <v>8</v>
      </c>
      <c r="E393" s="5">
        <v>1</v>
      </c>
      <c r="F393" s="5">
        <v>105</v>
      </c>
    </row>
    <row r="394" spans="1:6" x14ac:dyDescent="0.2">
      <c r="A394" s="1">
        <v>393</v>
      </c>
      <c r="B394" t="s">
        <v>17</v>
      </c>
      <c r="C394" s="4">
        <v>44327</v>
      </c>
      <c r="D394" s="5" t="s">
        <v>10</v>
      </c>
      <c r="E394" s="5">
        <v>0</v>
      </c>
      <c r="F394" s="5">
        <v>102</v>
      </c>
    </row>
    <row r="395" spans="1:6" x14ac:dyDescent="0.2">
      <c r="A395" s="1">
        <v>394</v>
      </c>
      <c r="B395" t="s">
        <v>19</v>
      </c>
      <c r="C395" s="4">
        <v>44328</v>
      </c>
      <c r="D395" s="5" t="s">
        <v>7</v>
      </c>
      <c r="E395" s="5">
        <v>6</v>
      </c>
      <c r="F395" s="5">
        <v>104</v>
      </c>
    </row>
    <row r="396" spans="1:6" x14ac:dyDescent="0.2">
      <c r="A396" s="1">
        <v>395</v>
      </c>
      <c r="B396" t="s">
        <v>19</v>
      </c>
      <c r="C396" s="4">
        <v>44328</v>
      </c>
      <c r="D396" s="5" t="s">
        <v>8</v>
      </c>
      <c r="E396" s="5">
        <v>2</v>
      </c>
      <c r="F396" s="5">
        <v>101</v>
      </c>
    </row>
    <row r="397" spans="1:6" x14ac:dyDescent="0.2">
      <c r="A397" s="1">
        <v>396</v>
      </c>
      <c r="B397" t="s">
        <v>19</v>
      </c>
      <c r="C397" s="4">
        <v>44328</v>
      </c>
      <c r="D397" s="5" t="s">
        <v>10</v>
      </c>
      <c r="E397" s="5">
        <v>0</v>
      </c>
      <c r="F397" s="5">
        <v>102</v>
      </c>
    </row>
    <row r="398" spans="1:6" x14ac:dyDescent="0.2">
      <c r="A398" s="1">
        <v>397</v>
      </c>
      <c r="B398" t="s">
        <v>24</v>
      </c>
      <c r="C398" s="4">
        <v>44329</v>
      </c>
      <c r="D398" s="5" t="s">
        <v>7</v>
      </c>
      <c r="E398" s="5">
        <v>2</v>
      </c>
      <c r="F398" s="5">
        <v>100</v>
      </c>
    </row>
    <row r="399" spans="1:6" x14ac:dyDescent="0.2">
      <c r="A399" s="1">
        <v>398</v>
      </c>
      <c r="B399" t="s">
        <v>24</v>
      </c>
      <c r="C399" s="4">
        <v>44329</v>
      </c>
      <c r="D399" s="5" t="s">
        <v>8</v>
      </c>
      <c r="E399" s="5">
        <v>3</v>
      </c>
      <c r="F399" s="5">
        <v>104</v>
      </c>
    </row>
    <row r="400" spans="1:6" x14ac:dyDescent="0.2">
      <c r="A400" s="1">
        <v>399</v>
      </c>
      <c r="B400" t="s">
        <v>24</v>
      </c>
      <c r="C400" s="4">
        <v>44329</v>
      </c>
      <c r="D400" s="5" t="s">
        <v>10</v>
      </c>
      <c r="E400" s="5">
        <v>2</v>
      </c>
      <c r="F400" s="5">
        <v>98</v>
      </c>
    </row>
    <row r="401" spans="1:6" x14ac:dyDescent="0.2">
      <c r="A401" s="1">
        <v>400</v>
      </c>
      <c r="B401" t="s">
        <v>6</v>
      </c>
      <c r="C401" s="4">
        <v>44330</v>
      </c>
      <c r="D401" s="5" t="s">
        <v>7</v>
      </c>
      <c r="E401" s="5">
        <v>4</v>
      </c>
      <c r="F401" s="5">
        <v>106</v>
      </c>
    </row>
    <row r="402" spans="1:6" x14ac:dyDescent="0.2">
      <c r="A402" s="1">
        <v>401</v>
      </c>
      <c r="B402" t="s">
        <v>6</v>
      </c>
      <c r="C402" s="4">
        <v>44330</v>
      </c>
      <c r="D402" s="5" t="s">
        <v>8</v>
      </c>
      <c r="E402" s="5">
        <v>3</v>
      </c>
      <c r="F402" s="5">
        <v>110</v>
      </c>
    </row>
    <row r="403" spans="1:6" x14ac:dyDescent="0.2">
      <c r="A403" s="1">
        <v>402</v>
      </c>
      <c r="B403" t="s">
        <v>6</v>
      </c>
      <c r="C403" s="4">
        <v>44330</v>
      </c>
      <c r="D403" s="5" t="s">
        <v>10</v>
      </c>
      <c r="E403" s="5">
        <v>2</v>
      </c>
      <c r="F403" s="5">
        <v>112</v>
      </c>
    </row>
    <row r="404" spans="1:6" x14ac:dyDescent="0.2">
      <c r="A404" s="1">
        <v>403</v>
      </c>
      <c r="B404" t="s">
        <v>14</v>
      </c>
      <c r="C404" s="4">
        <v>44331</v>
      </c>
      <c r="D404" s="5" t="s">
        <v>7</v>
      </c>
      <c r="E404" s="5">
        <v>3</v>
      </c>
      <c r="F404" s="5">
        <v>97</v>
      </c>
    </row>
    <row r="405" spans="1:6" x14ac:dyDescent="0.2">
      <c r="A405" s="1">
        <v>404</v>
      </c>
      <c r="B405" t="s">
        <v>14</v>
      </c>
      <c r="C405" s="4">
        <v>44331</v>
      </c>
      <c r="D405" s="5" t="s">
        <v>8</v>
      </c>
      <c r="E405" s="5">
        <v>2</v>
      </c>
      <c r="F405" s="5">
        <v>101</v>
      </c>
    </row>
    <row r="406" spans="1:6" x14ac:dyDescent="0.2">
      <c r="A406" s="1">
        <v>405</v>
      </c>
      <c r="B406" t="s">
        <v>14</v>
      </c>
      <c r="C406" s="4">
        <v>44331</v>
      </c>
      <c r="D406" s="5" t="s">
        <v>10</v>
      </c>
      <c r="E406" s="5">
        <v>1</v>
      </c>
      <c r="F406" s="5">
        <v>112</v>
      </c>
    </row>
    <row r="407" spans="1:6" x14ac:dyDescent="0.2">
      <c r="A407" s="1">
        <v>406</v>
      </c>
      <c r="B407" t="s">
        <v>15</v>
      </c>
      <c r="C407" s="4">
        <v>44332</v>
      </c>
      <c r="D407" s="5" t="s">
        <v>7</v>
      </c>
      <c r="E407" s="5">
        <v>5</v>
      </c>
      <c r="F407" s="5">
        <v>109</v>
      </c>
    </row>
    <row r="408" spans="1:6" x14ac:dyDescent="0.2">
      <c r="A408" s="1">
        <v>407</v>
      </c>
      <c r="B408" t="s">
        <v>15</v>
      </c>
      <c r="C408" s="4">
        <v>44332</v>
      </c>
      <c r="D408" s="5" t="s">
        <v>8</v>
      </c>
      <c r="E408" s="5">
        <v>3</v>
      </c>
      <c r="F408" s="5">
        <v>103</v>
      </c>
    </row>
    <row r="409" spans="1:6" x14ac:dyDescent="0.2">
      <c r="A409" s="1">
        <v>408</v>
      </c>
      <c r="B409" t="s">
        <v>15</v>
      </c>
      <c r="C409" s="4">
        <v>44332</v>
      </c>
      <c r="D409" s="5" t="s">
        <v>10</v>
      </c>
      <c r="E409" s="5">
        <v>1</v>
      </c>
      <c r="F409" s="5">
        <v>104</v>
      </c>
    </row>
    <row r="410" spans="1:6" x14ac:dyDescent="0.2">
      <c r="A410" s="1">
        <v>409</v>
      </c>
      <c r="B410" t="s">
        <v>16</v>
      </c>
      <c r="C410" s="4">
        <v>44333</v>
      </c>
      <c r="D410" s="5" t="s">
        <v>7</v>
      </c>
      <c r="E410" s="5">
        <v>3</v>
      </c>
      <c r="F410" s="5">
        <v>95</v>
      </c>
    </row>
    <row r="411" spans="1:6" x14ac:dyDescent="0.2">
      <c r="A411" s="1">
        <v>410</v>
      </c>
      <c r="B411" t="s">
        <v>16</v>
      </c>
      <c r="C411" s="4">
        <v>44333</v>
      </c>
      <c r="D411" s="5" t="s">
        <v>8</v>
      </c>
      <c r="E411" s="5">
        <v>2</v>
      </c>
      <c r="F411" s="5">
        <v>105</v>
      </c>
    </row>
    <row r="412" spans="1:6" x14ac:dyDescent="0.2">
      <c r="A412" s="1">
        <v>411</v>
      </c>
      <c r="B412" t="s">
        <v>16</v>
      </c>
      <c r="C412" s="4">
        <v>44333</v>
      </c>
      <c r="D412" s="5" t="s">
        <v>10</v>
      </c>
      <c r="E412" s="5">
        <v>3</v>
      </c>
      <c r="F412" s="5">
        <v>99</v>
      </c>
    </row>
    <row r="413" spans="1:6" x14ac:dyDescent="0.2">
      <c r="A413" s="1">
        <v>412</v>
      </c>
      <c r="B413" t="s">
        <v>17</v>
      </c>
      <c r="C413" s="4">
        <v>44334</v>
      </c>
      <c r="D413" s="5" t="s">
        <v>7</v>
      </c>
      <c r="E413" s="5">
        <v>6</v>
      </c>
      <c r="F413" s="5">
        <v>102</v>
      </c>
    </row>
    <row r="414" spans="1:6" x14ac:dyDescent="0.2">
      <c r="A414" s="1">
        <v>413</v>
      </c>
      <c r="B414" t="s">
        <v>17</v>
      </c>
      <c r="C414" s="4">
        <v>44334</v>
      </c>
      <c r="D414" s="5" t="s">
        <v>8</v>
      </c>
      <c r="E414" s="5">
        <v>2</v>
      </c>
      <c r="F414" s="5">
        <v>106</v>
      </c>
    </row>
    <row r="415" spans="1:6" x14ac:dyDescent="0.2">
      <c r="A415" s="1">
        <v>414</v>
      </c>
      <c r="B415" t="s">
        <v>17</v>
      </c>
      <c r="C415" s="4">
        <v>44334</v>
      </c>
      <c r="D415" s="5" t="s">
        <v>10</v>
      </c>
      <c r="E415" s="5">
        <v>2</v>
      </c>
      <c r="F415" s="5">
        <v>109</v>
      </c>
    </row>
    <row r="416" spans="1:6" x14ac:dyDescent="0.2">
      <c r="A416" s="1">
        <v>415</v>
      </c>
      <c r="B416" t="s">
        <v>19</v>
      </c>
      <c r="C416" s="4">
        <v>44335</v>
      </c>
      <c r="D416" s="5" t="s">
        <v>7</v>
      </c>
      <c r="E416" s="5">
        <v>7</v>
      </c>
      <c r="F416" s="5">
        <v>98</v>
      </c>
    </row>
    <row r="417" spans="1:6" x14ac:dyDescent="0.2">
      <c r="A417" s="1">
        <v>416</v>
      </c>
      <c r="B417" t="s">
        <v>19</v>
      </c>
      <c r="C417" s="4">
        <v>44335</v>
      </c>
      <c r="D417" s="5" t="s">
        <v>8</v>
      </c>
      <c r="E417" s="5">
        <v>4</v>
      </c>
      <c r="F417" s="5">
        <v>106</v>
      </c>
    </row>
    <row r="418" spans="1:6" x14ac:dyDescent="0.2">
      <c r="A418" s="1">
        <v>417</v>
      </c>
      <c r="B418" t="s">
        <v>19</v>
      </c>
      <c r="C418" s="4">
        <v>44335</v>
      </c>
      <c r="D418" s="5" t="s">
        <v>10</v>
      </c>
      <c r="E418" s="5">
        <v>0</v>
      </c>
      <c r="F418" s="5">
        <v>108</v>
      </c>
    </row>
    <row r="419" spans="1:6" x14ac:dyDescent="0.2">
      <c r="A419" s="1">
        <v>418</v>
      </c>
      <c r="B419" t="s">
        <v>24</v>
      </c>
      <c r="C419" s="4">
        <v>44336</v>
      </c>
      <c r="D419" s="5" t="s">
        <v>7</v>
      </c>
      <c r="E419" s="5">
        <v>3</v>
      </c>
      <c r="F419" s="5">
        <v>101</v>
      </c>
    </row>
    <row r="420" spans="1:6" x14ac:dyDescent="0.2">
      <c r="A420" s="1">
        <v>419</v>
      </c>
      <c r="B420" t="s">
        <v>24</v>
      </c>
      <c r="C420" s="4">
        <v>44336</v>
      </c>
      <c r="D420" s="5" t="s">
        <v>8</v>
      </c>
      <c r="E420" s="5">
        <v>3</v>
      </c>
      <c r="F420" s="5">
        <v>112</v>
      </c>
    </row>
    <row r="421" spans="1:6" x14ac:dyDescent="0.2">
      <c r="A421" s="1">
        <v>420</v>
      </c>
      <c r="B421" t="s">
        <v>24</v>
      </c>
      <c r="C421" s="4">
        <v>44336</v>
      </c>
      <c r="D421" s="5" t="s">
        <v>10</v>
      </c>
      <c r="E421" s="5">
        <v>3</v>
      </c>
      <c r="F421" s="5">
        <v>93</v>
      </c>
    </row>
    <row r="422" spans="1:6" x14ac:dyDescent="0.2">
      <c r="A422" s="1">
        <v>421</v>
      </c>
      <c r="B422" t="s">
        <v>6</v>
      </c>
      <c r="C422" s="4">
        <v>44337</v>
      </c>
      <c r="D422" s="5" t="s">
        <v>7</v>
      </c>
      <c r="E422" s="5">
        <v>1</v>
      </c>
      <c r="F422" s="5">
        <v>104</v>
      </c>
    </row>
    <row r="423" spans="1:6" x14ac:dyDescent="0.2">
      <c r="A423" s="1">
        <v>422</v>
      </c>
      <c r="B423" t="s">
        <v>6</v>
      </c>
      <c r="C423" s="4">
        <v>44337</v>
      </c>
      <c r="D423" s="5" t="s">
        <v>8</v>
      </c>
      <c r="E423" s="5">
        <v>1</v>
      </c>
      <c r="F423" s="5">
        <v>102</v>
      </c>
    </row>
    <row r="424" spans="1:6" x14ac:dyDescent="0.2">
      <c r="A424" s="1">
        <v>423</v>
      </c>
      <c r="B424" t="s">
        <v>6</v>
      </c>
      <c r="C424" s="4">
        <v>44337</v>
      </c>
      <c r="D424" s="5" t="s">
        <v>10</v>
      </c>
      <c r="E424" s="5">
        <v>0</v>
      </c>
      <c r="F424" s="5">
        <v>110</v>
      </c>
    </row>
    <row r="425" spans="1:6" x14ac:dyDescent="0.2">
      <c r="A425" s="1">
        <v>424</v>
      </c>
      <c r="B425" t="s">
        <v>14</v>
      </c>
      <c r="C425" s="4">
        <v>44338</v>
      </c>
      <c r="D425" s="5" t="s">
        <v>7</v>
      </c>
      <c r="E425" s="5">
        <v>3</v>
      </c>
      <c r="F425" s="5">
        <v>93</v>
      </c>
    </row>
    <row r="426" spans="1:6" x14ac:dyDescent="0.2">
      <c r="A426" s="1">
        <v>425</v>
      </c>
      <c r="B426" t="s">
        <v>14</v>
      </c>
      <c r="C426" s="4">
        <v>44338</v>
      </c>
      <c r="D426" s="5" t="s">
        <v>8</v>
      </c>
      <c r="E426" s="5">
        <v>3</v>
      </c>
      <c r="F426" s="5">
        <v>103</v>
      </c>
    </row>
    <row r="427" spans="1:6" x14ac:dyDescent="0.2">
      <c r="A427" s="1">
        <v>426</v>
      </c>
      <c r="B427" t="s">
        <v>14</v>
      </c>
      <c r="C427" s="4">
        <v>44338</v>
      </c>
      <c r="D427" s="5" t="s">
        <v>10</v>
      </c>
      <c r="E427" s="5">
        <v>0</v>
      </c>
      <c r="F427" s="5">
        <v>111</v>
      </c>
    </row>
    <row r="428" spans="1:6" x14ac:dyDescent="0.2">
      <c r="A428" s="1">
        <v>427</v>
      </c>
      <c r="B428" t="s">
        <v>15</v>
      </c>
      <c r="C428" s="4">
        <v>44339</v>
      </c>
      <c r="D428" s="5" t="s">
        <v>7</v>
      </c>
      <c r="E428" s="5">
        <v>3</v>
      </c>
      <c r="F428" s="5">
        <v>108</v>
      </c>
    </row>
    <row r="429" spans="1:6" x14ac:dyDescent="0.2">
      <c r="A429" s="1">
        <v>428</v>
      </c>
      <c r="B429" t="s">
        <v>15</v>
      </c>
      <c r="C429" s="4">
        <v>44339</v>
      </c>
      <c r="D429" s="5" t="s">
        <v>8</v>
      </c>
      <c r="E429" s="5">
        <v>2</v>
      </c>
      <c r="F429" s="5">
        <v>98</v>
      </c>
    </row>
    <row r="430" spans="1:6" x14ac:dyDescent="0.2">
      <c r="A430" s="1">
        <v>429</v>
      </c>
      <c r="B430" t="s">
        <v>15</v>
      </c>
      <c r="C430" s="4">
        <v>44339</v>
      </c>
      <c r="D430" s="5" t="s">
        <v>10</v>
      </c>
      <c r="E430" s="5">
        <v>3</v>
      </c>
      <c r="F430" s="5">
        <v>102</v>
      </c>
    </row>
    <row r="431" spans="1:6" x14ac:dyDescent="0.2">
      <c r="A431" s="1">
        <v>430</v>
      </c>
      <c r="B431" t="s">
        <v>16</v>
      </c>
      <c r="C431" s="4">
        <v>44340</v>
      </c>
      <c r="D431" s="5" t="s">
        <v>7</v>
      </c>
      <c r="E431" s="5">
        <v>6</v>
      </c>
      <c r="F431" s="5">
        <v>87</v>
      </c>
    </row>
    <row r="432" spans="1:6" x14ac:dyDescent="0.2">
      <c r="A432" s="1">
        <v>431</v>
      </c>
      <c r="B432" t="s">
        <v>16</v>
      </c>
      <c r="C432" s="4">
        <v>44340</v>
      </c>
      <c r="D432" s="5" t="s">
        <v>8</v>
      </c>
      <c r="E432" s="5">
        <v>2</v>
      </c>
      <c r="F432" s="5">
        <v>104</v>
      </c>
    </row>
    <row r="433" spans="1:6" x14ac:dyDescent="0.2">
      <c r="A433" s="1">
        <v>432</v>
      </c>
      <c r="B433" t="s">
        <v>16</v>
      </c>
      <c r="C433" s="4">
        <v>44340</v>
      </c>
      <c r="D433" s="5" t="s">
        <v>10</v>
      </c>
      <c r="E433" s="5">
        <v>4</v>
      </c>
      <c r="F433" s="5">
        <v>104</v>
      </c>
    </row>
    <row r="434" spans="1:6" x14ac:dyDescent="0.2">
      <c r="A434" s="1">
        <v>433</v>
      </c>
      <c r="B434" t="s">
        <v>17</v>
      </c>
      <c r="C434" s="4">
        <v>44341</v>
      </c>
      <c r="D434" s="5" t="s">
        <v>7</v>
      </c>
      <c r="E434" s="5">
        <v>5</v>
      </c>
      <c r="F434" s="5">
        <v>107</v>
      </c>
    </row>
    <row r="435" spans="1:6" x14ac:dyDescent="0.2">
      <c r="A435" s="1">
        <v>434</v>
      </c>
      <c r="B435" t="s">
        <v>17</v>
      </c>
      <c r="C435" s="4">
        <v>44341</v>
      </c>
      <c r="D435" s="5" t="s">
        <v>8</v>
      </c>
      <c r="E435" s="5">
        <v>0</v>
      </c>
      <c r="F435" s="5">
        <v>89</v>
      </c>
    </row>
    <row r="436" spans="1:6" x14ac:dyDescent="0.2">
      <c r="A436" s="1">
        <v>435</v>
      </c>
      <c r="B436" t="s">
        <v>17</v>
      </c>
      <c r="C436" s="4">
        <v>44341</v>
      </c>
      <c r="D436" s="5" t="s">
        <v>10</v>
      </c>
      <c r="E436" s="5">
        <v>2</v>
      </c>
      <c r="F436" s="5">
        <v>95</v>
      </c>
    </row>
    <row r="437" spans="1:6" x14ac:dyDescent="0.2">
      <c r="A437" s="1">
        <v>436</v>
      </c>
      <c r="B437" t="s">
        <v>19</v>
      </c>
      <c r="C437" s="4">
        <v>44342</v>
      </c>
      <c r="D437" s="5" t="s">
        <v>7</v>
      </c>
      <c r="E437" s="5">
        <v>2</v>
      </c>
      <c r="F437" s="5">
        <v>104</v>
      </c>
    </row>
    <row r="438" spans="1:6" x14ac:dyDescent="0.2">
      <c r="A438" s="1">
        <v>437</v>
      </c>
      <c r="B438" t="s">
        <v>19</v>
      </c>
      <c r="C438" s="4">
        <v>44342</v>
      </c>
      <c r="D438" s="5" t="s">
        <v>8</v>
      </c>
      <c r="E438" s="5">
        <v>3</v>
      </c>
      <c r="F438" s="5">
        <v>104</v>
      </c>
    </row>
    <row r="439" spans="1:6" x14ac:dyDescent="0.2">
      <c r="A439" s="1">
        <v>438</v>
      </c>
      <c r="B439" t="s">
        <v>19</v>
      </c>
      <c r="C439" s="4">
        <v>44342</v>
      </c>
      <c r="D439" s="5" t="s">
        <v>10</v>
      </c>
      <c r="E439" s="5">
        <v>2</v>
      </c>
      <c r="F439" s="5">
        <v>111</v>
      </c>
    </row>
    <row r="440" spans="1:6" x14ac:dyDescent="0.2">
      <c r="A440" s="1">
        <v>439</v>
      </c>
      <c r="B440" t="s">
        <v>24</v>
      </c>
      <c r="C440" s="4">
        <v>44343</v>
      </c>
      <c r="D440" s="5" t="s">
        <v>7</v>
      </c>
      <c r="E440" s="5">
        <v>3</v>
      </c>
      <c r="F440" s="5">
        <v>106</v>
      </c>
    </row>
    <row r="441" spans="1:6" x14ac:dyDescent="0.2">
      <c r="A441" s="1">
        <v>440</v>
      </c>
      <c r="B441" t="s">
        <v>24</v>
      </c>
      <c r="C441" s="4">
        <v>44343</v>
      </c>
      <c r="D441" s="5" t="s">
        <v>8</v>
      </c>
      <c r="E441" s="5">
        <v>1</v>
      </c>
      <c r="F441" s="5">
        <v>100</v>
      </c>
    </row>
    <row r="442" spans="1:6" x14ac:dyDescent="0.2">
      <c r="A442" s="1">
        <v>441</v>
      </c>
      <c r="B442" t="s">
        <v>24</v>
      </c>
      <c r="C442" s="4">
        <v>44343</v>
      </c>
      <c r="D442" s="5" t="s">
        <v>10</v>
      </c>
      <c r="E442" s="5">
        <v>1</v>
      </c>
      <c r="F442" s="5">
        <v>108</v>
      </c>
    </row>
    <row r="443" spans="1:6" x14ac:dyDescent="0.2">
      <c r="A443" s="1">
        <v>442</v>
      </c>
      <c r="B443" t="s">
        <v>6</v>
      </c>
      <c r="C443" s="4">
        <v>44344</v>
      </c>
      <c r="D443" s="5" t="s">
        <v>7</v>
      </c>
      <c r="E443" s="5">
        <v>7</v>
      </c>
      <c r="F443" s="5">
        <v>114</v>
      </c>
    </row>
    <row r="444" spans="1:6" x14ac:dyDescent="0.2">
      <c r="A444" s="1">
        <v>443</v>
      </c>
      <c r="B444" t="s">
        <v>6</v>
      </c>
      <c r="C444" s="4">
        <v>44344</v>
      </c>
      <c r="D444" s="5" t="s">
        <v>8</v>
      </c>
      <c r="E444" s="5">
        <v>0</v>
      </c>
      <c r="F444" s="5">
        <v>105</v>
      </c>
    </row>
    <row r="445" spans="1:6" x14ac:dyDescent="0.2">
      <c r="A445" s="1">
        <v>444</v>
      </c>
      <c r="B445" t="s">
        <v>6</v>
      </c>
      <c r="C445" s="4">
        <v>44344</v>
      </c>
      <c r="D445" s="5" t="s">
        <v>10</v>
      </c>
      <c r="E445" s="5">
        <v>0</v>
      </c>
      <c r="F445" s="5">
        <v>107</v>
      </c>
    </row>
    <row r="446" spans="1:6" x14ac:dyDescent="0.2">
      <c r="A446" s="1">
        <v>445</v>
      </c>
      <c r="B446" t="s">
        <v>14</v>
      </c>
      <c r="C446" s="4">
        <v>44345</v>
      </c>
      <c r="D446" s="5" t="s">
        <v>7</v>
      </c>
      <c r="E446" s="5">
        <v>5</v>
      </c>
      <c r="F446" s="5">
        <v>100</v>
      </c>
    </row>
    <row r="447" spans="1:6" x14ac:dyDescent="0.2">
      <c r="A447" s="1">
        <v>446</v>
      </c>
      <c r="B447" t="s">
        <v>14</v>
      </c>
      <c r="C447" s="4">
        <v>44345</v>
      </c>
      <c r="D447" s="5" t="s">
        <v>8</v>
      </c>
      <c r="E447" s="5">
        <v>2</v>
      </c>
      <c r="F447" s="5">
        <v>94</v>
      </c>
    </row>
    <row r="448" spans="1:6" x14ac:dyDescent="0.2">
      <c r="A448" s="1">
        <v>447</v>
      </c>
      <c r="B448" t="s">
        <v>14</v>
      </c>
      <c r="C448" s="4">
        <v>44345</v>
      </c>
      <c r="D448" s="5" t="s">
        <v>10</v>
      </c>
      <c r="E448" s="5">
        <v>0</v>
      </c>
      <c r="F448" s="5">
        <v>109</v>
      </c>
    </row>
    <row r="449" spans="1:6" x14ac:dyDescent="0.2">
      <c r="A449" s="1">
        <v>448</v>
      </c>
      <c r="B449" t="s">
        <v>15</v>
      </c>
      <c r="C449" s="4">
        <v>44346</v>
      </c>
      <c r="D449" s="5" t="s">
        <v>7</v>
      </c>
      <c r="E449" s="5">
        <v>1</v>
      </c>
      <c r="F449" s="5">
        <v>108</v>
      </c>
    </row>
    <row r="450" spans="1:6" x14ac:dyDescent="0.2">
      <c r="A450" s="1">
        <v>449</v>
      </c>
      <c r="B450" t="s">
        <v>15</v>
      </c>
      <c r="C450" s="4">
        <v>44346</v>
      </c>
      <c r="D450" s="5" t="s">
        <v>8</v>
      </c>
      <c r="E450" s="5">
        <v>3</v>
      </c>
      <c r="F450" s="5">
        <v>108</v>
      </c>
    </row>
    <row r="451" spans="1:6" x14ac:dyDescent="0.2">
      <c r="A451" s="1">
        <v>450</v>
      </c>
      <c r="B451" t="s">
        <v>15</v>
      </c>
      <c r="C451" s="4">
        <v>44346</v>
      </c>
      <c r="D451" s="5" t="s">
        <v>10</v>
      </c>
      <c r="E451" s="5">
        <v>0</v>
      </c>
      <c r="F451" s="5">
        <v>100</v>
      </c>
    </row>
    <row r="452" spans="1:6" x14ac:dyDescent="0.2">
      <c r="A452" s="1">
        <v>451</v>
      </c>
      <c r="B452" t="s">
        <v>16</v>
      </c>
      <c r="C452" s="4">
        <v>44347</v>
      </c>
      <c r="D452" s="5" t="s">
        <v>7</v>
      </c>
      <c r="E452" s="5">
        <v>2</v>
      </c>
      <c r="F452" s="5">
        <v>103</v>
      </c>
    </row>
    <row r="453" spans="1:6" x14ac:dyDescent="0.2">
      <c r="A453" s="1">
        <v>452</v>
      </c>
      <c r="B453" t="s">
        <v>16</v>
      </c>
      <c r="C453" s="4">
        <v>44347</v>
      </c>
      <c r="D453" s="5" t="s">
        <v>8</v>
      </c>
      <c r="E453" s="5">
        <v>0</v>
      </c>
      <c r="F453" s="5">
        <v>107</v>
      </c>
    </row>
    <row r="454" spans="1:6" x14ac:dyDescent="0.2">
      <c r="A454" s="1">
        <v>453</v>
      </c>
      <c r="B454" t="s">
        <v>16</v>
      </c>
      <c r="C454" s="4">
        <v>44347</v>
      </c>
      <c r="D454" s="5" t="s">
        <v>10</v>
      </c>
      <c r="E454" s="5">
        <v>2</v>
      </c>
      <c r="F454" s="5">
        <v>100</v>
      </c>
    </row>
    <row r="455" spans="1:6" x14ac:dyDescent="0.2">
      <c r="A455" s="1">
        <v>454</v>
      </c>
      <c r="B455" t="s">
        <v>17</v>
      </c>
      <c r="C455" s="4">
        <v>44348</v>
      </c>
      <c r="D455" s="5" t="s">
        <v>7</v>
      </c>
      <c r="E455" s="5">
        <v>3</v>
      </c>
      <c r="F455" s="5">
        <v>102</v>
      </c>
    </row>
    <row r="456" spans="1:6" x14ac:dyDescent="0.2">
      <c r="A456" s="1">
        <v>455</v>
      </c>
      <c r="B456" t="s">
        <v>17</v>
      </c>
      <c r="C456" s="4">
        <v>44348</v>
      </c>
      <c r="D456" s="5" t="s">
        <v>8</v>
      </c>
      <c r="E456" s="5">
        <v>1</v>
      </c>
      <c r="F456" s="5">
        <v>98</v>
      </c>
    </row>
    <row r="457" spans="1:6" x14ac:dyDescent="0.2">
      <c r="A457" s="1">
        <v>456</v>
      </c>
      <c r="B457" t="s">
        <v>17</v>
      </c>
      <c r="C457" s="4">
        <v>44348</v>
      </c>
      <c r="D457" s="5" t="s">
        <v>10</v>
      </c>
      <c r="E457" s="5">
        <v>0</v>
      </c>
      <c r="F457" s="5">
        <v>108</v>
      </c>
    </row>
    <row r="458" spans="1:6" x14ac:dyDescent="0.2">
      <c r="A458" s="1">
        <v>457</v>
      </c>
      <c r="B458" t="s">
        <v>19</v>
      </c>
      <c r="C458" s="4">
        <v>44349</v>
      </c>
      <c r="D458" s="5" t="s">
        <v>7</v>
      </c>
      <c r="E458" s="5">
        <v>5</v>
      </c>
      <c r="F458" s="5">
        <v>103</v>
      </c>
    </row>
    <row r="459" spans="1:6" x14ac:dyDescent="0.2">
      <c r="A459" s="1">
        <v>458</v>
      </c>
      <c r="B459" t="s">
        <v>19</v>
      </c>
      <c r="C459" s="4">
        <v>44349</v>
      </c>
      <c r="D459" s="5" t="s">
        <v>8</v>
      </c>
      <c r="E459" s="5">
        <v>3</v>
      </c>
      <c r="F459" s="5">
        <v>98</v>
      </c>
    </row>
    <row r="460" spans="1:6" x14ac:dyDescent="0.2">
      <c r="A460" s="1">
        <v>459</v>
      </c>
      <c r="B460" t="s">
        <v>19</v>
      </c>
      <c r="C460" s="4">
        <v>44349</v>
      </c>
      <c r="D460" s="5" t="s">
        <v>10</v>
      </c>
      <c r="E460" s="5">
        <v>1</v>
      </c>
      <c r="F460" s="5">
        <v>98</v>
      </c>
    </row>
    <row r="461" spans="1:6" x14ac:dyDescent="0.2">
      <c r="A461" s="1">
        <v>460</v>
      </c>
      <c r="B461" t="s">
        <v>24</v>
      </c>
      <c r="C461" s="4">
        <v>44350</v>
      </c>
      <c r="D461" s="5" t="s">
        <v>7</v>
      </c>
      <c r="E461" s="5">
        <v>1</v>
      </c>
      <c r="F461" s="5">
        <v>102</v>
      </c>
    </row>
    <row r="462" spans="1:6" x14ac:dyDescent="0.2">
      <c r="A462" s="1">
        <v>461</v>
      </c>
      <c r="B462" t="s">
        <v>24</v>
      </c>
      <c r="C462" s="4">
        <v>44350</v>
      </c>
      <c r="D462" s="5" t="s">
        <v>8</v>
      </c>
      <c r="E462" s="5">
        <v>2</v>
      </c>
      <c r="F462" s="5">
        <v>94</v>
      </c>
    </row>
    <row r="463" spans="1:6" x14ac:dyDescent="0.2">
      <c r="A463" s="1">
        <v>462</v>
      </c>
      <c r="B463" t="s">
        <v>24</v>
      </c>
      <c r="C463" s="4">
        <v>44350</v>
      </c>
      <c r="D463" s="5" t="s">
        <v>10</v>
      </c>
      <c r="E463" s="5">
        <v>0</v>
      </c>
      <c r="F463" s="5">
        <v>101</v>
      </c>
    </row>
    <row r="464" spans="1:6" x14ac:dyDescent="0.2">
      <c r="A464" s="1">
        <v>463</v>
      </c>
      <c r="B464" t="s">
        <v>6</v>
      </c>
      <c r="C464" s="4">
        <v>44351</v>
      </c>
      <c r="D464" s="5" t="s">
        <v>7</v>
      </c>
      <c r="E464" s="5">
        <v>5</v>
      </c>
      <c r="F464" s="5">
        <v>105</v>
      </c>
    </row>
    <row r="465" spans="1:6" x14ac:dyDescent="0.2">
      <c r="A465" s="1">
        <v>464</v>
      </c>
      <c r="B465" t="s">
        <v>6</v>
      </c>
      <c r="C465" s="4">
        <v>44351</v>
      </c>
      <c r="D465" s="5" t="s">
        <v>8</v>
      </c>
      <c r="E465" s="5">
        <v>3</v>
      </c>
      <c r="F465" s="5">
        <v>103</v>
      </c>
    </row>
    <row r="466" spans="1:6" x14ac:dyDescent="0.2">
      <c r="A466" s="1">
        <v>465</v>
      </c>
      <c r="B466" t="s">
        <v>6</v>
      </c>
      <c r="C466" s="4">
        <v>44351</v>
      </c>
      <c r="D466" s="5" t="s">
        <v>10</v>
      </c>
      <c r="E466" s="5">
        <v>1</v>
      </c>
      <c r="F466" s="5">
        <v>101</v>
      </c>
    </row>
    <row r="467" spans="1:6" x14ac:dyDescent="0.2">
      <c r="A467" s="1">
        <v>466</v>
      </c>
      <c r="B467" t="s">
        <v>14</v>
      </c>
      <c r="C467" s="4">
        <v>44352</v>
      </c>
      <c r="D467" s="5" t="s">
        <v>7</v>
      </c>
      <c r="E467" s="5">
        <v>3</v>
      </c>
      <c r="F467" s="5">
        <v>106</v>
      </c>
    </row>
    <row r="468" spans="1:6" x14ac:dyDescent="0.2">
      <c r="A468" s="1">
        <v>467</v>
      </c>
      <c r="B468" t="s">
        <v>14</v>
      </c>
      <c r="C468" s="4">
        <v>44352</v>
      </c>
      <c r="D468" s="5" t="s">
        <v>8</v>
      </c>
      <c r="E468" s="5">
        <v>1</v>
      </c>
      <c r="F468" s="5">
        <v>107</v>
      </c>
    </row>
    <row r="469" spans="1:6" x14ac:dyDescent="0.2">
      <c r="A469" s="1">
        <v>468</v>
      </c>
      <c r="B469" t="s">
        <v>14</v>
      </c>
      <c r="C469" s="4">
        <v>44352</v>
      </c>
      <c r="D469" s="5" t="s">
        <v>10</v>
      </c>
      <c r="E469" s="5">
        <v>1</v>
      </c>
      <c r="F469" s="5">
        <v>101</v>
      </c>
    </row>
    <row r="470" spans="1:6" x14ac:dyDescent="0.2">
      <c r="A470" s="1">
        <v>469</v>
      </c>
      <c r="B470" t="s">
        <v>15</v>
      </c>
      <c r="C470" s="4">
        <v>44353</v>
      </c>
      <c r="D470" s="5" t="s">
        <v>7</v>
      </c>
      <c r="E470" s="5">
        <v>5</v>
      </c>
      <c r="F470" s="5">
        <v>91</v>
      </c>
    </row>
    <row r="471" spans="1:6" x14ac:dyDescent="0.2">
      <c r="A471" s="1">
        <v>470</v>
      </c>
      <c r="B471" t="s">
        <v>15</v>
      </c>
      <c r="C471" s="4">
        <v>44353</v>
      </c>
      <c r="D471" s="5" t="s">
        <v>8</v>
      </c>
      <c r="E471" s="5">
        <v>3</v>
      </c>
      <c r="F471" s="5">
        <v>105</v>
      </c>
    </row>
    <row r="472" spans="1:6" x14ac:dyDescent="0.2">
      <c r="A472" s="1">
        <v>471</v>
      </c>
      <c r="B472" t="s">
        <v>15</v>
      </c>
      <c r="C472" s="4">
        <v>44353</v>
      </c>
      <c r="D472" s="5" t="s">
        <v>10</v>
      </c>
      <c r="E472" s="5">
        <v>2</v>
      </c>
      <c r="F472" s="5">
        <v>98</v>
      </c>
    </row>
    <row r="473" spans="1:6" x14ac:dyDescent="0.2">
      <c r="A473" s="1">
        <v>472</v>
      </c>
      <c r="B473" t="s">
        <v>16</v>
      </c>
      <c r="C473" s="4">
        <v>44354</v>
      </c>
      <c r="D473" s="5" t="s">
        <v>7</v>
      </c>
      <c r="E473" s="5">
        <v>2</v>
      </c>
      <c r="F473" s="5">
        <v>100</v>
      </c>
    </row>
    <row r="474" spans="1:6" x14ac:dyDescent="0.2">
      <c r="A474" s="1">
        <v>473</v>
      </c>
      <c r="B474" t="s">
        <v>16</v>
      </c>
      <c r="C474" s="4">
        <v>44354</v>
      </c>
      <c r="D474" s="5" t="s">
        <v>8</v>
      </c>
      <c r="E474" s="5">
        <v>1</v>
      </c>
      <c r="F474" s="5">
        <v>102</v>
      </c>
    </row>
    <row r="475" spans="1:6" x14ac:dyDescent="0.2">
      <c r="A475" s="1">
        <v>474</v>
      </c>
      <c r="B475" t="s">
        <v>16</v>
      </c>
      <c r="C475" s="4">
        <v>44354</v>
      </c>
      <c r="D475" s="5" t="s">
        <v>10</v>
      </c>
      <c r="E475" s="5">
        <v>0</v>
      </c>
      <c r="F475" s="5">
        <v>103</v>
      </c>
    </row>
    <row r="476" spans="1:6" x14ac:dyDescent="0.2">
      <c r="A476" s="1">
        <v>475</v>
      </c>
      <c r="B476" t="s">
        <v>17</v>
      </c>
      <c r="C476" s="4">
        <v>44355</v>
      </c>
      <c r="D476" s="5" t="s">
        <v>7</v>
      </c>
      <c r="E476" s="5">
        <v>4</v>
      </c>
      <c r="F476" s="5">
        <v>100</v>
      </c>
    </row>
    <row r="477" spans="1:6" x14ac:dyDescent="0.2">
      <c r="A477" s="1">
        <v>476</v>
      </c>
      <c r="B477" t="s">
        <v>17</v>
      </c>
      <c r="C477" s="4">
        <v>44355</v>
      </c>
      <c r="D477" s="5" t="s">
        <v>8</v>
      </c>
      <c r="E477" s="5">
        <v>3</v>
      </c>
      <c r="F477" s="5">
        <v>95</v>
      </c>
    </row>
    <row r="478" spans="1:6" x14ac:dyDescent="0.2">
      <c r="A478" s="1">
        <v>477</v>
      </c>
      <c r="B478" t="s">
        <v>17</v>
      </c>
      <c r="C478" s="4">
        <v>44355</v>
      </c>
      <c r="D478" s="5" t="s">
        <v>10</v>
      </c>
      <c r="E478" s="5">
        <v>1</v>
      </c>
      <c r="F478" s="5">
        <v>106</v>
      </c>
    </row>
    <row r="479" spans="1:6" x14ac:dyDescent="0.2">
      <c r="A479" s="1">
        <v>478</v>
      </c>
      <c r="B479" t="s">
        <v>19</v>
      </c>
      <c r="C479" s="4">
        <v>44356</v>
      </c>
      <c r="D479" s="5" t="s">
        <v>7</v>
      </c>
      <c r="E479" s="5">
        <v>5</v>
      </c>
      <c r="F479" s="5">
        <v>99</v>
      </c>
    </row>
    <row r="480" spans="1:6" x14ac:dyDescent="0.2">
      <c r="A480" s="1">
        <v>479</v>
      </c>
      <c r="B480" t="s">
        <v>19</v>
      </c>
      <c r="C480" s="4">
        <v>44356</v>
      </c>
      <c r="D480" s="5" t="s">
        <v>8</v>
      </c>
      <c r="E480" s="5">
        <v>2</v>
      </c>
      <c r="F480" s="5">
        <v>94</v>
      </c>
    </row>
    <row r="481" spans="1:6" x14ac:dyDescent="0.2">
      <c r="A481" s="1">
        <v>480</v>
      </c>
      <c r="B481" t="s">
        <v>19</v>
      </c>
      <c r="C481" s="4">
        <v>44356</v>
      </c>
      <c r="D481" s="5" t="s">
        <v>10</v>
      </c>
      <c r="E481" s="5">
        <v>2</v>
      </c>
      <c r="F481" s="5">
        <v>100</v>
      </c>
    </row>
    <row r="482" spans="1:6" x14ac:dyDescent="0.2">
      <c r="A482" s="1">
        <v>481</v>
      </c>
      <c r="B482" t="s">
        <v>24</v>
      </c>
      <c r="C482" s="4">
        <v>44357</v>
      </c>
      <c r="D482" s="5" t="s">
        <v>7</v>
      </c>
      <c r="E482" s="5">
        <v>1</v>
      </c>
      <c r="F482" s="5">
        <v>103</v>
      </c>
    </row>
    <row r="483" spans="1:6" x14ac:dyDescent="0.2">
      <c r="A483" s="1">
        <v>482</v>
      </c>
      <c r="B483" t="s">
        <v>24</v>
      </c>
      <c r="C483" s="4">
        <v>44357</v>
      </c>
      <c r="D483" s="5" t="s">
        <v>8</v>
      </c>
      <c r="E483" s="5">
        <v>4</v>
      </c>
      <c r="F483" s="5">
        <v>112</v>
      </c>
    </row>
    <row r="484" spans="1:6" x14ac:dyDescent="0.2">
      <c r="A484" s="1">
        <v>483</v>
      </c>
      <c r="B484" t="s">
        <v>24</v>
      </c>
      <c r="C484" s="4">
        <v>44357</v>
      </c>
      <c r="D484" s="5" t="s">
        <v>10</v>
      </c>
      <c r="E484" s="5">
        <v>0</v>
      </c>
      <c r="F484" s="5">
        <v>99</v>
      </c>
    </row>
    <row r="485" spans="1:6" x14ac:dyDescent="0.2">
      <c r="A485" s="1">
        <v>484</v>
      </c>
      <c r="B485" t="s">
        <v>6</v>
      </c>
      <c r="C485" s="4">
        <v>44358</v>
      </c>
      <c r="D485" s="5" t="s">
        <v>7</v>
      </c>
      <c r="E485" s="5">
        <v>5</v>
      </c>
      <c r="F485" s="5">
        <v>99</v>
      </c>
    </row>
    <row r="486" spans="1:6" x14ac:dyDescent="0.2">
      <c r="A486" s="1">
        <v>485</v>
      </c>
      <c r="B486" t="s">
        <v>6</v>
      </c>
      <c r="C486" s="4">
        <v>44358</v>
      </c>
      <c r="D486" s="5" t="s">
        <v>8</v>
      </c>
      <c r="E486" s="5">
        <v>1</v>
      </c>
      <c r="F486" s="5">
        <v>106</v>
      </c>
    </row>
    <row r="487" spans="1:6" x14ac:dyDescent="0.2">
      <c r="A487" s="1">
        <v>486</v>
      </c>
      <c r="B487" t="s">
        <v>6</v>
      </c>
      <c r="C487" s="4">
        <v>44358</v>
      </c>
      <c r="D487" s="5" t="s">
        <v>10</v>
      </c>
      <c r="E487" s="5">
        <v>0</v>
      </c>
      <c r="F487" s="5">
        <v>110</v>
      </c>
    </row>
    <row r="488" spans="1:6" x14ac:dyDescent="0.2">
      <c r="A488" s="1">
        <v>487</v>
      </c>
      <c r="B488" t="s">
        <v>14</v>
      </c>
      <c r="C488" s="4">
        <v>44359</v>
      </c>
      <c r="D488" s="5" t="s">
        <v>7</v>
      </c>
      <c r="E488" s="5">
        <v>2</v>
      </c>
      <c r="F488" s="5">
        <v>113</v>
      </c>
    </row>
    <row r="489" spans="1:6" x14ac:dyDescent="0.2">
      <c r="A489" s="1">
        <v>488</v>
      </c>
      <c r="B489" t="s">
        <v>14</v>
      </c>
      <c r="C489" s="4">
        <v>44359</v>
      </c>
      <c r="D489" s="5" t="s">
        <v>8</v>
      </c>
      <c r="E489" s="5">
        <v>0</v>
      </c>
      <c r="F489" s="5">
        <v>110</v>
      </c>
    </row>
    <row r="490" spans="1:6" x14ac:dyDescent="0.2">
      <c r="A490" s="1">
        <v>489</v>
      </c>
      <c r="B490" t="s">
        <v>14</v>
      </c>
      <c r="C490" s="4">
        <v>44359</v>
      </c>
      <c r="D490" s="5" t="s">
        <v>10</v>
      </c>
      <c r="E490" s="5">
        <v>0</v>
      </c>
      <c r="F490" s="5">
        <v>107</v>
      </c>
    </row>
    <row r="491" spans="1:6" x14ac:dyDescent="0.2">
      <c r="A491" s="1">
        <v>490</v>
      </c>
      <c r="B491" t="s">
        <v>15</v>
      </c>
      <c r="C491" s="4">
        <v>44360</v>
      </c>
      <c r="D491" s="5" t="s">
        <v>7</v>
      </c>
      <c r="E491" s="5">
        <v>1</v>
      </c>
      <c r="F491" s="5">
        <v>95</v>
      </c>
    </row>
    <row r="492" spans="1:6" x14ac:dyDescent="0.2">
      <c r="A492" s="1">
        <v>491</v>
      </c>
      <c r="B492" t="s">
        <v>15</v>
      </c>
      <c r="C492" s="4">
        <v>44360</v>
      </c>
      <c r="D492" s="5" t="s">
        <v>8</v>
      </c>
      <c r="E492" s="5">
        <v>1</v>
      </c>
      <c r="F492" s="5">
        <v>110</v>
      </c>
    </row>
    <row r="493" spans="1:6" x14ac:dyDescent="0.2">
      <c r="A493" s="1">
        <v>492</v>
      </c>
      <c r="B493" t="s">
        <v>15</v>
      </c>
      <c r="C493" s="4">
        <v>44360</v>
      </c>
      <c r="D493" s="5" t="s">
        <v>10</v>
      </c>
      <c r="E493" s="5">
        <v>1</v>
      </c>
      <c r="F493" s="5">
        <v>105</v>
      </c>
    </row>
    <row r="494" spans="1:6" x14ac:dyDescent="0.2">
      <c r="A494" s="1">
        <v>493</v>
      </c>
      <c r="B494" t="s">
        <v>16</v>
      </c>
      <c r="C494" s="4">
        <v>44361</v>
      </c>
      <c r="D494" s="5" t="s">
        <v>7</v>
      </c>
      <c r="E494" s="5">
        <v>2</v>
      </c>
      <c r="F494" s="5">
        <v>102</v>
      </c>
    </row>
    <row r="495" spans="1:6" x14ac:dyDescent="0.2">
      <c r="A495" s="1">
        <v>494</v>
      </c>
      <c r="B495" t="s">
        <v>16</v>
      </c>
      <c r="C495" s="4">
        <v>44361</v>
      </c>
      <c r="D495" s="5" t="s">
        <v>8</v>
      </c>
      <c r="E495" s="5">
        <v>2</v>
      </c>
      <c r="F495" s="5">
        <v>100</v>
      </c>
    </row>
    <row r="496" spans="1:6" x14ac:dyDescent="0.2">
      <c r="A496" s="1">
        <v>495</v>
      </c>
      <c r="B496" t="s">
        <v>16</v>
      </c>
      <c r="C496" s="4">
        <v>44361</v>
      </c>
      <c r="D496" s="5" t="s">
        <v>10</v>
      </c>
      <c r="E496" s="5">
        <v>2</v>
      </c>
      <c r="F496" s="5">
        <v>103</v>
      </c>
    </row>
    <row r="497" spans="1:6" x14ac:dyDescent="0.2">
      <c r="A497" s="1">
        <v>496</v>
      </c>
      <c r="B497" t="s">
        <v>17</v>
      </c>
      <c r="C497" s="4">
        <v>44362</v>
      </c>
      <c r="D497" s="5" t="s">
        <v>7</v>
      </c>
      <c r="E497" s="5">
        <v>2</v>
      </c>
      <c r="F497" s="5">
        <v>102</v>
      </c>
    </row>
    <row r="498" spans="1:6" x14ac:dyDescent="0.2">
      <c r="A498" s="1">
        <v>497</v>
      </c>
      <c r="B498" t="s">
        <v>17</v>
      </c>
      <c r="C498" s="4">
        <v>44362</v>
      </c>
      <c r="D498" s="5" t="s">
        <v>8</v>
      </c>
      <c r="E498" s="5">
        <v>3</v>
      </c>
      <c r="F498" s="5">
        <v>102</v>
      </c>
    </row>
    <row r="499" spans="1:6" x14ac:dyDescent="0.2">
      <c r="A499" s="1">
        <v>498</v>
      </c>
      <c r="B499" t="s">
        <v>17</v>
      </c>
      <c r="C499" s="4">
        <v>44362</v>
      </c>
      <c r="D499" s="5" t="s">
        <v>10</v>
      </c>
      <c r="E499" s="5">
        <v>1</v>
      </c>
      <c r="F499" s="5">
        <v>101</v>
      </c>
    </row>
    <row r="500" spans="1:6" x14ac:dyDescent="0.2">
      <c r="A500" s="1">
        <v>499</v>
      </c>
      <c r="B500" t="s">
        <v>19</v>
      </c>
      <c r="C500" s="4">
        <v>44363</v>
      </c>
      <c r="D500" s="5" t="s">
        <v>7</v>
      </c>
      <c r="E500" s="5">
        <v>7</v>
      </c>
      <c r="F500" s="5">
        <v>96</v>
      </c>
    </row>
    <row r="501" spans="1:6" x14ac:dyDescent="0.2">
      <c r="A501" s="1">
        <v>500</v>
      </c>
      <c r="B501" t="s">
        <v>19</v>
      </c>
      <c r="C501" s="4">
        <v>44363</v>
      </c>
      <c r="D501" s="5" t="s">
        <v>8</v>
      </c>
      <c r="E501" s="5">
        <v>2</v>
      </c>
      <c r="F501" s="5">
        <v>100</v>
      </c>
    </row>
    <row r="502" spans="1:6" x14ac:dyDescent="0.2">
      <c r="A502" s="1">
        <v>501</v>
      </c>
      <c r="B502" t="s">
        <v>19</v>
      </c>
      <c r="C502" s="4">
        <v>44363</v>
      </c>
      <c r="D502" s="5" t="s">
        <v>10</v>
      </c>
      <c r="E502" s="5">
        <v>1</v>
      </c>
      <c r="F502" s="5">
        <v>95</v>
      </c>
    </row>
    <row r="503" spans="1:6" x14ac:dyDescent="0.2">
      <c r="A503" s="1">
        <v>502</v>
      </c>
      <c r="B503" t="s">
        <v>24</v>
      </c>
      <c r="C503" s="4">
        <v>44364</v>
      </c>
      <c r="D503" s="5" t="s">
        <v>7</v>
      </c>
      <c r="E503" s="5">
        <v>3</v>
      </c>
      <c r="F503" s="5">
        <v>89</v>
      </c>
    </row>
    <row r="504" spans="1:6" x14ac:dyDescent="0.2">
      <c r="A504" s="1">
        <v>503</v>
      </c>
      <c r="B504" t="s">
        <v>24</v>
      </c>
      <c r="C504" s="4">
        <v>44364</v>
      </c>
      <c r="D504" s="5" t="s">
        <v>8</v>
      </c>
      <c r="E504" s="5">
        <v>2</v>
      </c>
      <c r="F504" s="5">
        <v>108</v>
      </c>
    </row>
    <row r="505" spans="1:6" x14ac:dyDescent="0.2">
      <c r="A505" s="1">
        <v>504</v>
      </c>
      <c r="B505" t="s">
        <v>24</v>
      </c>
      <c r="C505" s="4">
        <v>44364</v>
      </c>
      <c r="D505" s="5" t="s">
        <v>10</v>
      </c>
      <c r="E505" s="5">
        <v>0</v>
      </c>
      <c r="F505" s="5">
        <v>101</v>
      </c>
    </row>
    <row r="506" spans="1:6" x14ac:dyDescent="0.2">
      <c r="A506" s="1">
        <v>505</v>
      </c>
      <c r="B506" t="s">
        <v>6</v>
      </c>
      <c r="C506" s="4">
        <v>44365</v>
      </c>
      <c r="D506" s="5" t="s">
        <v>7</v>
      </c>
      <c r="E506" s="5">
        <v>3</v>
      </c>
      <c r="F506" s="5">
        <v>104</v>
      </c>
    </row>
    <row r="507" spans="1:6" x14ac:dyDescent="0.2">
      <c r="A507" s="1">
        <v>506</v>
      </c>
      <c r="B507" t="s">
        <v>6</v>
      </c>
      <c r="C507" s="4">
        <v>44365</v>
      </c>
      <c r="D507" s="5" t="s">
        <v>8</v>
      </c>
      <c r="E507" s="5">
        <v>0</v>
      </c>
      <c r="F507" s="5">
        <v>98</v>
      </c>
    </row>
    <row r="508" spans="1:6" x14ac:dyDescent="0.2">
      <c r="A508" s="1">
        <v>507</v>
      </c>
      <c r="B508" t="s">
        <v>6</v>
      </c>
      <c r="C508" s="4">
        <v>44365</v>
      </c>
      <c r="D508" s="5" t="s">
        <v>10</v>
      </c>
      <c r="E508" s="5">
        <v>0</v>
      </c>
      <c r="F508" s="5">
        <v>108</v>
      </c>
    </row>
    <row r="509" spans="1:6" x14ac:dyDescent="0.2">
      <c r="A509" s="1">
        <v>508</v>
      </c>
      <c r="B509" t="s">
        <v>14</v>
      </c>
      <c r="C509" s="4">
        <v>44366</v>
      </c>
      <c r="D509" s="5" t="s">
        <v>7</v>
      </c>
      <c r="E509" s="5">
        <v>1</v>
      </c>
      <c r="F509" s="5">
        <v>104</v>
      </c>
    </row>
    <row r="510" spans="1:6" x14ac:dyDescent="0.2">
      <c r="A510" s="1">
        <v>509</v>
      </c>
      <c r="B510" t="s">
        <v>14</v>
      </c>
      <c r="C510" s="4">
        <v>44366</v>
      </c>
      <c r="D510" s="5" t="s">
        <v>8</v>
      </c>
      <c r="E510" s="5">
        <v>3</v>
      </c>
      <c r="F510" s="5">
        <v>111</v>
      </c>
    </row>
    <row r="511" spans="1:6" x14ac:dyDescent="0.2">
      <c r="A511" s="1">
        <v>510</v>
      </c>
      <c r="B511" t="s">
        <v>14</v>
      </c>
      <c r="C511" s="4">
        <v>44366</v>
      </c>
      <c r="D511" s="5" t="s">
        <v>10</v>
      </c>
      <c r="E511" s="5">
        <v>1</v>
      </c>
      <c r="F511" s="5">
        <v>109</v>
      </c>
    </row>
    <row r="512" spans="1:6" x14ac:dyDescent="0.2">
      <c r="A512" s="1">
        <v>511</v>
      </c>
      <c r="B512" t="s">
        <v>15</v>
      </c>
      <c r="C512" s="4">
        <v>44367</v>
      </c>
      <c r="D512" s="5" t="s">
        <v>7</v>
      </c>
      <c r="E512" s="5">
        <v>4</v>
      </c>
      <c r="F512" s="5">
        <v>109</v>
      </c>
    </row>
    <row r="513" spans="1:6" x14ac:dyDescent="0.2">
      <c r="A513" s="1">
        <v>512</v>
      </c>
      <c r="B513" t="s">
        <v>15</v>
      </c>
      <c r="C513" s="4">
        <v>44367</v>
      </c>
      <c r="D513" s="5" t="s">
        <v>8</v>
      </c>
      <c r="E513" s="5">
        <v>2</v>
      </c>
      <c r="F513" s="5">
        <v>102</v>
      </c>
    </row>
    <row r="514" spans="1:6" x14ac:dyDescent="0.2">
      <c r="A514" s="1">
        <v>513</v>
      </c>
      <c r="B514" t="s">
        <v>15</v>
      </c>
      <c r="C514" s="4">
        <v>44367</v>
      </c>
      <c r="D514" s="5" t="s">
        <v>10</v>
      </c>
      <c r="E514" s="5">
        <v>1</v>
      </c>
      <c r="F514" s="5">
        <v>97</v>
      </c>
    </row>
    <row r="515" spans="1:6" x14ac:dyDescent="0.2">
      <c r="A515" s="1">
        <v>514</v>
      </c>
      <c r="B515" t="s">
        <v>16</v>
      </c>
      <c r="C515" s="4">
        <v>44368</v>
      </c>
      <c r="D515" s="5" t="s">
        <v>7</v>
      </c>
      <c r="E515" s="5">
        <v>5</v>
      </c>
      <c r="F515" s="5">
        <v>107</v>
      </c>
    </row>
    <row r="516" spans="1:6" x14ac:dyDescent="0.2">
      <c r="A516" s="1">
        <v>515</v>
      </c>
      <c r="B516" t="s">
        <v>16</v>
      </c>
      <c r="C516" s="4">
        <v>44368</v>
      </c>
      <c r="D516" s="5" t="s">
        <v>8</v>
      </c>
      <c r="E516" s="5">
        <v>1</v>
      </c>
      <c r="F516" s="5">
        <v>105</v>
      </c>
    </row>
    <row r="517" spans="1:6" x14ac:dyDescent="0.2">
      <c r="A517" s="1">
        <v>516</v>
      </c>
      <c r="B517" t="s">
        <v>16</v>
      </c>
      <c r="C517" s="4">
        <v>44368</v>
      </c>
      <c r="D517" s="5" t="s">
        <v>10</v>
      </c>
      <c r="E517" s="5">
        <v>2</v>
      </c>
      <c r="F517" s="5">
        <v>105</v>
      </c>
    </row>
    <row r="518" spans="1:6" x14ac:dyDescent="0.2">
      <c r="A518" s="1">
        <v>517</v>
      </c>
      <c r="B518" t="s">
        <v>17</v>
      </c>
      <c r="C518" s="4">
        <v>44369</v>
      </c>
      <c r="D518" s="5" t="s">
        <v>7</v>
      </c>
      <c r="E518" s="5">
        <v>3</v>
      </c>
      <c r="F518" s="5">
        <v>94</v>
      </c>
    </row>
    <row r="519" spans="1:6" x14ac:dyDescent="0.2">
      <c r="A519" s="1">
        <v>518</v>
      </c>
      <c r="B519" t="s">
        <v>17</v>
      </c>
      <c r="C519" s="4">
        <v>44369</v>
      </c>
      <c r="D519" s="5" t="s">
        <v>8</v>
      </c>
      <c r="E519" s="5">
        <v>1</v>
      </c>
      <c r="F519" s="5">
        <v>95</v>
      </c>
    </row>
    <row r="520" spans="1:6" x14ac:dyDescent="0.2">
      <c r="A520" s="1">
        <v>519</v>
      </c>
      <c r="B520" t="s">
        <v>17</v>
      </c>
      <c r="C520" s="4">
        <v>44369</v>
      </c>
      <c r="D520" s="5" t="s">
        <v>10</v>
      </c>
      <c r="E520" s="5">
        <v>0</v>
      </c>
      <c r="F520" s="5">
        <v>105</v>
      </c>
    </row>
    <row r="521" spans="1:6" x14ac:dyDescent="0.2">
      <c r="A521" s="1">
        <v>520</v>
      </c>
      <c r="B521" t="s">
        <v>19</v>
      </c>
      <c r="C521" s="4">
        <v>44370</v>
      </c>
      <c r="D521" s="5" t="s">
        <v>7</v>
      </c>
      <c r="E521" s="5">
        <v>3</v>
      </c>
      <c r="F521" s="5">
        <v>106</v>
      </c>
    </row>
    <row r="522" spans="1:6" x14ac:dyDescent="0.2">
      <c r="A522" s="1">
        <v>521</v>
      </c>
      <c r="B522" t="s">
        <v>19</v>
      </c>
      <c r="C522" s="4">
        <v>44370</v>
      </c>
      <c r="D522" s="5" t="s">
        <v>8</v>
      </c>
      <c r="E522" s="5">
        <v>2</v>
      </c>
      <c r="F522" s="5">
        <v>91</v>
      </c>
    </row>
    <row r="523" spans="1:6" x14ac:dyDescent="0.2">
      <c r="A523" s="1">
        <v>522</v>
      </c>
      <c r="B523" t="s">
        <v>19</v>
      </c>
      <c r="C523" s="4">
        <v>44370</v>
      </c>
      <c r="D523" s="5" t="s">
        <v>10</v>
      </c>
      <c r="E523" s="5">
        <v>0</v>
      </c>
      <c r="F523" s="5">
        <v>100</v>
      </c>
    </row>
    <row r="524" spans="1:6" x14ac:dyDescent="0.2">
      <c r="A524" s="1">
        <v>523</v>
      </c>
      <c r="B524" t="s">
        <v>24</v>
      </c>
      <c r="C524" s="4">
        <v>44371</v>
      </c>
      <c r="D524" s="5" t="s">
        <v>7</v>
      </c>
      <c r="E524" s="5">
        <v>7</v>
      </c>
      <c r="F524" s="5">
        <v>92</v>
      </c>
    </row>
    <row r="525" spans="1:6" x14ac:dyDescent="0.2">
      <c r="A525" s="1">
        <v>524</v>
      </c>
      <c r="B525" t="s">
        <v>24</v>
      </c>
      <c r="C525" s="4">
        <v>44371</v>
      </c>
      <c r="D525" s="5" t="s">
        <v>8</v>
      </c>
      <c r="E525" s="5">
        <v>2</v>
      </c>
      <c r="F525" s="5">
        <v>110</v>
      </c>
    </row>
    <row r="526" spans="1:6" x14ac:dyDescent="0.2">
      <c r="A526" s="1">
        <v>525</v>
      </c>
      <c r="B526" t="s">
        <v>24</v>
      </c>
      <c r="C526" s="4">
        <v>44371</v>
      </c>
      <c r="D526" s="5" t="s">
        <v>10</v>
      </c>
      <c r="E526" s="5">
        <v>1</v>
      </c>
      <c r="F526" s="5">
        <v>104</v>
      </c>
    </row>
    <row r="527" spans="1:6" x14ac:dyDescent="0.2">
      <c r="A527" s="1">
        <v>526</v>
      </c>
      <c r="B527" t="s">
        <v>6</v>
      </c>
      <c r="C527" s="4">
        <v>44372</v>
      </c>
      <c r="D527" s="5" t="s">
        <v>7</v>
      </c>
      <c r="E527" s="5">
        <v>2</v>
      </c>
      <c r="F527" s="5">
        <v>95</v>
      </c>
    </row>
    <row r="528" spans="1:6" x14ac:dyDescent="0.2">
      <c r="A528" s="1">
        <v>527</v>
      </c>
      <c r="B528" t="s">
        <v>6</v>
      </c>
      <c r="C528" s="4">
        <v>44372</v>
      </c>
      <c r="D528" s="5" t="s">
        <v>8</v>
      </c>
      <c r="E528" s="5">
        <v>6</v>
      </c>
      <c r="F528" s="5">
        <v>107</v>
      </c>
    </row>
    <row r="529" spans="1:6" x14ac:dyDescent="0.2">
      <c r="A529" s="1">
        <v>528</v>
      </c>
      <c r="B529" t="s">
        <v>6</v>
      </c>
      <c r="C529" s="4">
        <v>44372</v>
      </c>
      <c r="D529" s="5" t="s">
        <v>10</v>
      </c>
      <c r="E529" s="5">
        <v>2</v>
      </c>
      <c r="F529" s="5">
        <v>105</v>
      </c>
    </row>
    <row r="530" spans="1:6" x14ac:dyDescent="0.2">
      <c r="A530" s="1">
        <v>529</v>
      </c>
      <c r="B530" t="s">
        <v>14</v>
      </c>
      <c r="C530" s="4">
        <v>44373</v>
      </c>
      <c r="D530" s="5" t="s">
        <v>7</v>
      </c>
      <c r="E530" s="5">
        <v>3</v>
      </c>
      <c r="F530" s="5">
        <v>101</v>
      </c>
    </row>
    <row r="531" spans="1:6" x14ac:dyDescent="0.2">
      <c r="A531" s="1">
        <v>530</v>
      </c>
      <c r="B531" t="s">
        <v>14</v>
      </c>
      <c r="C531" s="4">
        <v>44373</v>
      </c>
      <c r="D531" s="5" t="s">
        <v>8</v>
      </c>
      <c r="E531" s="5">
        <v>0</v>
      </c>
      <c r="F531" s="5">
        <v>109</v>
      </c>
    </row>
    <row r="532" spans="1:6" x14ac:dyDescent="0.2">
      <c r="A532" s="1">
        <v>531</v>
      </c>
      <c r="B532" t="s">
        <v>14</v>
      </c>
      <c r="C532" s="4">
        <v>44373</v>
      </c>
      <c r="D532" s="5" t="s">
        <v>10</v>
      </c>
      <c r="E532" s="5">
        <v>1</v>
      </c>
      <c r="F532" s="5">
        <v>114</v>
      </c>
    </row>
    <row r="533" spans="1:6" x14ac:dyDescent="0.2">
      <c r="A533" s="1">
        <v>532</v>
      </c>
      <c r="B533" t="s">
        <v>15</v>
      </c>
      <c r="C533" s="4">
        <v>44374</v>
      </c>
      <c r="D533" s="5" t="s">
        <v>7</v>
      </c>
      <c r="E533" s="5">
        <v>3</v>
      </c>
      <c r="F533" s="5">
        <v>95</v>
      </c>
    </row>
    <row r="534" spans="1:6" x14ac:dyDescent="0.2">
      <c r="A534" s="1">
        <v>533</v>
      </c>
      <c r="B534" t="s">
        <v>15</v>
      </c>
      <c r="C534" s="4">
        <v>44374</v>
      </c>
      <c r="D534" s="5" t="s">
        <v>8</v>
      </c>
      <c r="E534" s="5">
        <v>1</v>
      </c>
      <c r="F534" s="5">
        <v>102</v>
      </c>
    </row>
    <row r="535" spans="1:6" x14ac:dyDescent="0.2">
      <c r="A535" s="1">
        <v>534</v>
      </c>
      <c r="B535" t="s">
        <v>15</v>
      </c>
      <c r="C535" s="4">
        <v>44374</v>
      </c>
      <c r="D535" s="5" t="s">
        <v>10</v>
      </c>
      <c r="E535" s="5">
        <v>0</v>
      </c>
      <c r="F535" s="5">
        <v>114</v>
      </c>
    </row>
    <row r="536" spans="1:6" x14ac:dyDescent="0.2">
      <c r="A536" s="1">
        <v>535</v>
      </c>
      <c r="B536" t="s">
        <v>16</v>
      </c>
      <c r="C536" s="4">
        <v>44375</v>
      </c>
      <c r="D536" s="5" t="s">
        <v>7</v>
      </c>
      <c r="E536" s="5">
        <v>2</v>
      </c>
      <c r="F536" s="5">
        <v>107</v>
      </c>
    </row>
    <row r="537" spans="1:6" x14ac:dyDescent="0.2">
      <c r="A537" s="1">
        <v>536</v>
      </c>
      <c r="B537" t="s">
        <v>16</v>
      </c>
      <c r="C537" s="4">
        <v>44375</v>
      </c>
      <c r="D537" s="5" t="s">
        <v>8</v>
      </c>
      <c r="E537" s="5">
        <v>5</v>
      </c>
      <c r="F537" s="5">
        <v>103</v>
      </c>
    </row>
    <row r="538" spans="1:6" x14ac:dyDescent="0.2">
      <c r="A538" s="1">
        <v>537</v>
      </c>
      <c r="B538" t="s">
        <v>16</v>
      </c>
      <c r="C538" s="4">
        <v>44375</v>
      </c>
      <c r="D538" s="5" t="s">
        <v>10</v>
      </c>
      <c r="E538" s="5">
        <v>0</v>
      </c>
      <c r="F538" s="5">
        <v>104</v>
      </c>
    </row>
    <row r="539" spans="1:6" x14ac:dyDescent="0.2">
      <c r="A539" s="1">
        <v>538</v>
      </c>
      <c r="B539" t="s">
        <v>17</v>
      </c>
      <c r="C539" s="4">
        <v>44376</v>
      </c>
      <c r="D539" s="5" t="s">
        <v>7</v>
      </c>
      <c r="E539" s="5">
        <v>6</v>
      </c>
      <c r="F539" s="5">
        <v>101</v>
      </c>
    </row>
    <row r="540" spans="1:6" x14ac:dyDescent="0.2">
      <c r="A540" s="1">
        <v>539</v>
      </c>
      <c r="B540" t="s">
        <v>17</v>
      </c>
      <c r="C540" s="4">
        <v>44376</v>
      </c>
      <c r="D540" s="5" t="s">
        <v>8</v>
      </c>
      <c r="E540" s="5">
        <v>4</v>
      </c>
      <c r="F540" s="5">
        <v>100</v>
      </c>
    </row>
    <row r="541" spans="1:6" x14ac:dyDescent="0.2">
      <c r="A541" s="1">
        <v>540</v>
      </c>
      <c r="B541" t="s">
        <v>17</v>
      </c>
      <c r="C541" s="4">
        <v>44376</v>
      </c>
      <c r="D541" s="5" t="s">
        <v>10</v>
      </c>
      <c r="E541" s="5">
        <v>2</v>
      </c>
      <c r="F541" s="5">
        <v>94</v>
      </c>
    </row>
    <row r="542" spans="1:6" x14ac:dyDescent="0.2">
      <c r="A542" s="1">
        <v>541</v>
      </c>
      <c r="B542" t="s">
        <v>19</v>
      </c>
      <c r="C542" s="4">
        <v>44377</v>
      </c>
      <c r="D542" s="5" t="s">
        <v>7</v>
      </c>
      <c r="E542" s="5">
        <v>9</v>
      </c>
      <c r="F542" s="5">
        <v>98</v>
      </c>
    </row>
    <row r="543" spans="1:6" x14ac:dyDescent="0.2">
      <c r="A543" s="1">
        <v>542</v>
      </c>
      <c r="B543" t="s">
        <v>19</v>
      </c>
      <c r="C543" s="4">
        <v>44377</v>
      </c>
      <c r="D543" s="5" t="s">
        <v>8</v>
      </c>
      <c r="E543" s="5">
        <v>2</v>
      </c>
      <c r="F543" s="5">
        <v>97</v>
      </c>
    </row>
    <row r="544" spans="1:6" x14ac:dyDescent="0.2">
      <c r="A544" s="1">
        <v>543</v>
      </c>
      <c r="B544" t="s">
        <v>19</v>
      </c>
      <c r="C544" s="4">
        <v>44377</v>
      </c>
      <c r="D544" s="5" t="s">
        <v>10</v>
      </c>
      <c r="E544" s="5">
        <v>3</v>
      </c>
      <c r="F544" s="5">
        <v>105</v>
      </c>
    </row>
    <row r="545" spans="1:6" x14ac:dyDescent="0.2">
      <c r="A545" s="1">
        <v>544</v>
      </c>
      <c r="B545" t="s">
        <v>24</v>
      </c>
      <c r="C545" s="4">
        <v>44378</v>
      </c>
      <c r="D545" s="5" t="s">
        <v>7</v>
      </c>
      <c r="E545" s="5">
        <v>6</v>
      </c>
      <c r="F545" s="5">
        <v>93</v>
      </c>
    </row>
    <row r="546" spans="1:6" x14ac:dyDescent="0.2">
      <c r="A546" s="1">
        <v>545</v>
      </c>
      <c r="B546" t="s">
        <v>24</v>
      </c>
      <c r="C546" s="4">
        <v>44378</v>
      </c>
      <c r="D546" s="5" t="s">
        <v>8</v>
      </c>
      <c r="E546" s="5">
        <v>0</v>
      </c>
      <c r="F546" s="5">
        <v>99</v>
      </c>
    </row>
    <row r="547" spans="1:6" x14ac:dyDescent="0.2">
      <c r="A547" s="1">
        <v>546</v>
      </c>
      <c r="B547" t="s">
        <v>24</v>
      </c>
      <c r="C547" s="4">
        <v>44378</v>
      </c>
      <c r="D547" s="5" t="s">
        <v>10</v>
      </c>
      <c r="E547" s="5">
        <v>1</v>
      </c>
      <c r="F547" s="5">
        <v>101</v>
      </c>
    </row>
    <row r="548" spans="1:6" x14ac:dyDescent="0.2">
      <c r="A548" s="1">
        <v>547</v>
      </c>
      <c r="B548" t="s">
        <v>6</v>
      </c>
      <c r="C548" s="4">
        <v>44379</v>
      </c>
      <c r="D548" s="5" t="s">
        <v>7</v>
      </c>
      <c r="E548" s="5">
        <v>3</v>
      </c>
      <c r="F548" s="5">
        <v>98</v>
      </c>
    </row>
    <row r="549" spans="1:6" x14ac:dyDescent="0.2">
      <c r="A549" s="1">
        <v>548</v>
      </c>
      <c r="B549" t="s">
        <v>6</v>
      </c>
      <c r="C549" s="4">
        <v>44379</v>
      </c>
      <c r="D549" s="5" t="s">
        <v>8</v>
      </c>
      <c r="E549" s="5">
        <v>3</v>
      </c>
      <c r="F549" s="5">
        <v>103</v>
      </c>
    </row>
    <row r="550" spans="1:6" x14ac:dyDescent="0.2">
      <c r="A550" s="1">
        <v>549</v>
      </c>
      <c r="B550" t="s">
        <v>6</v>
      </c>
      <c r="C550" s="4">
        <v>44379</v>
      </c>
      <c r="D550" s="5" t="s">
        <v>10</v>
      </c>
      <c r="E550" s="5">
        <v>1</v>
      </c>
      <c r="F550" s="5">
        <v>106</v>
      </c>
    </row>
    <row r="551" spans="1:6" x14ac:dyDescent="0.2">
      <c r="A551" s="1">
        <v>550</v>
      </c>
      <c r="B551" t="s">
        <v>14</v>
      </c>
      <c r="C551" s="4">
        <v>44380</v>
      </c>
      <c r="D551" s="5" t="s">
        <v>7</v>
      </c>
      <c r="E551" s="5">
        <v>2</v>
      </c>
      <c r="F551" s="5">
        <v>94</v>
      </c>
    </row>
    <row r="552" spans="1:6" x14ac:dyDescent="0.2">
      <c r="A552" s="1">
        <v>551</v>
      </c>
      <c r="B552" t="s">
        <v>14</v>
      </c>
      <c r="C552" s="4">
        <v>44380</v>
      </c>
      <c r="D552" s="5" t="s">
        <v>8</v>
      </c>
      <c r="E552" s="5">
        <v>0</v>
      </c>
      <c r="F552" s="5">
        <v>114</v>
      </c>
    </row>
    <row r="553" spans="1:6" x14ac:dyDescent="0.2">
      <c r="A553" s="1">
        <v>552</v>
      </c>
      <c r="B553" t="s">
        <v>14</v>
      </c>
      <c r="C553" s="4">
        <v>44380</v>
      </c>
      <c r="D553" s="5" t="s">
        <v>10</v>
      </c>
      <c r="E553" s="5">
        <v>0</v>
      </c>
      <c r="F553" s="5">
        <v>105</v>
      </c>
    </row>
    <row r="554" spans="1:6" x14ac:dyDescent="0.2">
      <c r="A554" s="1">
        <v>553</v>
      </c>
      <c r="B554" t="s">
        <v>15</v>
      </c>
      <c r="C554" s="4">
        <v>44381</v>
      </c>
      <c r="D554" s="5" t="s">
        <v>7</v>
      </c>
      <c r="E554" s="5">
        <v>1</v>
      </c>
      <c r="F554" s="5">
        <v>103</v>
      </c>
    </row>
    <row r="555" spans="1:6" x14ac:dyDescent="0.2">
      <c r="A555" s="1">
        <v>554</v>
      </c>
      <c r="B555" t="s">
        <v>15</v>
      </c>
      <c r="C555" s="4">
        <v>44381</v>
      </c>
      <c r="D555" s="5" t="s">
        <v>8</v>
      </c>
      <c r="E555" s="5">
        <v>6</v>
      </c>
      <c r="F555" s="5">
        <v>93</v>
      </c>
    </row>
    <row r="556" spans="1:6" x14ac:dyDescent="0.2">
      <c r="A556" s="1">
        <v>555</v>
      </c>
      <c r="B556" t="s">
        <v>15</v>
      </c>
      <c r="C556" s="4">
        <v>44381</v>
      </c>
      <c r="D556" s="5" t="s">
        <v>10</v>
      </c>
      <c r="E556" s="5">
        <v>0</v>
      </c>
      <c r="F556" s="5">
        <v>109</v>
      </c>
    </row>
    <row r="557" spans="1:6" x14ac:dyDescent="0.2">
      <c r="A557" s="1">
        <v>556</v>
      </c>
      <c r="B557" t="s">
        <v>16</v>
      </c>
      <c r="C557" s="4">
        <v>44382</v>
      </c>
      <c r="D557" s="5" t="s">
        <v>7</v>
      </c>
      <c r="E557" s="5">
        <v>2</v>
      </c>
      <c r="F557" s="5">
        <v>101</v>
      </c>
    </row>
    <row r="558" spans="1:6" x14ac:dyDescent="0.2">
      <c r="A558" s="1">
        <v>557</v>
      </c>
      <c r="B558" t="s">
        <v>16</v>
      </c>
      <c r="C558" s="4">
        <v>44382</v>
      </c>
      <c r="D558" s="5" t="s">
        <v>8</v>
      </c>
      <c r="E558" s="5">
        <v>3</v>
      </c>
      <c r="F558" s="5">
        <v>106</v>
      </c>
    </row>
    <row r="559" spans="1:6" x14ac:dyDescent="0.2">
      <c r="A559" s="1">
        <v>558</v>
      </c>
      <c r="B559" t="s">
        <v>16</v>
      </c>
      <c r="C559" s="4">
        <v>44382</v>
      </c>
      <c r="D559" s="5" t="s">
        <v>10</v>
      </c>
      <c r="E559" s="5">
        <v>2</v>
      </c>
      <c r="F559" s="5">
        <v>100</v>
      </c>
    </row>
    <row r="560" spans="1:6" x14ac:dyDescent="0.2">
      <c r="A560" s="1">
        <v>559</v>
      </c>
      <c r="B560" t="s">
        <v>17</v>
      </c>
      <c r="C560" s="4">
        <v>44383</v>
      </c>
      <c r="D560" s="5" t="s">
        <v>7</v>
      </c>
      <c r="E560" s="5">
        <v>2</v>
      </c>
      <c r="F560" s="5">
        <v>109</v>
      </c>
    </row>
    <row r="561" spans="1:6" x14ac:dyDescent="0.2">
      <c r="A561" s="1">
        <v>560</v>
      </c>
      <c r="B561" t="s">
        <v>17</v>
      </c>
      <c r="C561" s="4">
        <v>44383</v>
      </c>
      <c r="D561" s="5" t="s">
        <v>8</v>
      </c>
      <c r="E561" s="5">
        <v>2</v>
      </c>
      <c r="F561" s="5">
        <v>97</v>
      </c>
    </row>
    <row r="562" spans="1:6" x14ac:dyDescent="0.2">
      <c r="A562" s="1">
        <v>561</v>
      </c>
      <c r="B562" t="s">
        <v>17</v>
      </c>
      <c r="C562" s="4">
        <v>44383</v>
      </c>
      <c r="D562" s="5" t="s">
        <v>10</v>
      </c>
      <c r="E562" s="5">
        <v>0</v>
      </c>
      <c r="F562" s="5">
        <v>103</v>
      </c>
    </row>
    <row r="563" spans="1:6" x14ac:dyDescent="0.2">
      <c r="A563" s="1">
        <v>562</v>
      </c>
      <c r="B563" t="s">
        <v>19</v>
      </c>
      <c r="C563" s="4">
        <v>44384</v>
      </c>
      <c r="D563" s="5" t="s">
        <v>7</v>
      </c>
      <c r="E563" s="5">
        <v>2</v>
      </c>
      <c r="F563" s="5">
        <v>103</v>
      </c>
    </row>
    <row r="564" spans="1:6" x14ac:dyDescent="0.2">
      <c r="A564" s="1">
        <v>563</v>
      </c>
      <c r="B564" t="s">
        <v>19</v>
      </c>
      <c r="C564" s="4">
        <v>44384</v>
      </c>
      <c r="D564" s="5" t="s">
        <v>8</v>
      </c>
      <c r="E564" s="5">
        <v>2</v>
      </c>
      <c r="F564" s="5">
        <v>102</v>
      </c>
    </row>
    <row r="565" spans="1:6" x14ac:dyDescent="0.2">
      <c r="A565" s="1">
        <v>564</v>
      </c>
      <c r="B565" t="s">
        <v>19</v>
      </c>
      <c r="C565" s="4">
        <v>44384</v>
      </c>
      <c r="D565" s="5" t="s">
        <v>10</v>
      </c>
      <c r="E565" s="5">
        <v>2</v>
      </c>
      <c r="F565" s="5">
        <v>101</v>
      </c>
    </row>
    <row r="566" spans="1:6" x14ac:dyDescent="0.2">
      <c r="A566" s="1">
        <v>565</v>
      </c>
      <c r="B566" t="s">
        <v>24</v>
      </c>
      <c r="C566" s="4">
        <v>44385</v>
      </c>
      <c r="D566" s="5" t="s">
        <v>7</v>
      </c>
      <c r="E566" s="5">
        <v>2</v>
      </c>
      <c r="F566" s="5">
        <v>95</v>
      </c>
    </row>
    <row r="567" spans="1:6" x14ac:dyDescent="0.2">
      <c r="A567" s="1">
        <v>566</v>
      </c>
      <c r="B567" t="s">
        <v>24</v>
      </c>
      <c r="C567" s="4">
        <v>44385</v>
      </c>
      <c r="D567" s="5" t="s">
        <v>8</v>
      </c>
      <c r="E567" s="5">
        <v>1</v>
      </c>
      <c r="F567" s="5">
        <v>106</v>
      </c>
    </row>
    <row r="568" spans="1:6" x14ac:dyDescent="0.2">
      <c r="A568" s="1">
        <v>567</v>
      </c>
      <c r="B568" t="s">
        <v>24</v>
      </c>
      <c r="C568" s="4">
        <v>44385</v>
      </c>
      <c r="D568" s="5" t="s">
        <v>10</v>
      </c>
      <c r="E568" s="5">
        <v>1</v>
      </c>
      <c r="F568" s="5">
        <v>109</v>
      </c>
    </row>
    <row r="569" spans="1:6" x14ac:dyDescent="0.2">
      <c r="A569" s="1">
        <v>568</v>
      </c>
      <c r="B569" t="s">
        <v>6</v>
      </c>
      <c r="C569" s="4">
        <v>44386</v>
      </c>
      <c r="D569" s="5" t="s">
        <v>7</v>
      </c>
      <c r="E569" s="5">
        <v>3</v>
      </c>
      <c r="F569" s="5">
        <v>106</v>
      </c>
    </row>
    <row r="570" spans="1:6" x14ac:dyDescent="0.2">
      <c r="A570" s="1">
        <v>569</v>
      </c>
      <c r="B570" t="s">
        <v>6</v>
      </c>
      <c r="C570" s="4">
        <v>44386</v>
      </c>
      <c r="D570" s="5" t="s">
        <v>8</v>
      </c>
      <c r="E570" s="5">
        <v>3</v>
      </c>
      <c r="F570" s="5">
        <v>95</v>
      </c>
    </row>
    <row r="571" spans="1:6" x14ac:dyDescent="0.2">
      <c r="A571" s="1">
        <v>570</v>
      </c>
      <c r="B571" t="s">
        <v>6</v>
      </c>
      <c r="C571" s="4">
        <v>44386</v>
      </c>
      <c r="D571" s="5" t="s">
        <v>10</v>
      </c>
      <c r="E571" s="5">
        <v>0</v>
      </c>
      <c r="F571" s="5">
        <v>111</v>
      </c>
    </row>
    <row r="572" spans="1:6" x14ac:dyDescent="0.2">
      <c r="A572" s="1">
        <v>571</v>
      </c>
      <c r="B572" t="s">
        <v>14</v>
      </c>
      <c r="C572" s="4">
        <v>44387</v>
      </c>
      <c r="D572" s="5" t="s">
        <v>7</v>
      </c>
      <c r="E572" s="5">
        <v>6</v>
      </c>
      <c r="F572" s="5">
        <v>108</v>
      </c>
    </row>
    <row r="573" spans="1:6" x14ac:dyDescent="0.2">
      <c r="A573" s="1">
        <v>572</v>
      </c>
      <c r="B573" t="s">
        <v>14</v>
      </c>
      <c r="C573" s="4">
        <v>44387</v>
      </c>
      <c r="D573" s="5" t="s">
        <v>8</v>
      </c>
      <c r="E573" s="5">
        <v>1</v>
      </c>
      <c r="F573" s="5">
        <v>113</v>
      </c>
    </row>
    <row r="574" spans="1:6" x14ac:dyDescent="0.2">
      <c r="A574" s="1">
        <v>573</v>
      </c>
      <c r="B574" t="s">
        <v>14</v>
      </c>
      <c r="C574" s="4">
        <v>44387</v>
      </c>
      <c r="D574" s="5" t="s">
        <v>10</v>
      </c>
      <c r="E574" s="5">
        <v>0</v>
      </c>
      <c r="F574" s="5">
        <v>110</v>
      </c>
    </row>
    <row r="575" spans="1:6" x14ac:dyDescent="0.2">
      <c r="A575" s="1">
        <v>574</v>
      </c>
      <c r="B575" t="s">
        <v>15</v>
      </c>
      <c r="C575" s="4">
        <v>44388</v>
      </c>
      <c r="D575" s="5" t="s">
        <v>7</v>
      </c>
      <c r="E575" s="5">
        <v>2</v>
      </c>
      <c r="F575" s="5">
        <v>101</v>
      </c>
    </row>
    <row r="576" spans="1:6" x14ac:dyDescent="0.2">
      <c r="A576" s="1">
        <v>575</v>
      </c>
      <c r="B576" t="s">
        <v>15</v>
      </c>
      <c r="C576" s="4">
        <v>44388</v>
      </c>
      <c r="D576" s="5" t="s">
        <v>8</v>
      </c>
      <c r="E576" s="5">
        <v>4</v>
      </c>
      <c r="F576" s="5">
        <v>113</v>
      </c>
    </row>
    <row r="577" spans="1:6" x14ac:dyDescent="0.2">
      <c r="A577" s="1">
        <v>576</v>
      </c>
      <c r="B577" t="s">
        <v>15</v>
      </c>
      <c r="C577" s="4">
        <v>44388</v>
      </c>
      <c r="D577" s="5" t="s">
        <v>10</v>
      </c>
      <c r="E577" s="5">
        <v>0</v>
      </c>
      <c r="F577" s="5">
        <v>110</v>
      </c>
    </row>
    <row r="578" spans="1:6" x14ac:dyDescent="0.2">
      <c r="A578" s="1">
        <v>577</v>
      </c>
      <c r="B578" t="s">
        <v>16</v>
      </c>
      <c r="C578" s="4">
        <v>44389</v>
      </c>
      <c r="D578" s="5" t="s">
        <v>7</v>
      </c>
      <c r="E578" s="5">
        <v>2</v>
      </c>
      <c r="F578" s="5">
        <v>89</v>
      </c>
    </row>
    <row r="579" spans="1:6" x14ac:dyDescent="0.2">
      <c r="A579" s="1">
        <v>578</v>
      </c>
      <c r="B579" t="s">
        <v>16</v>
      </c>
      <c r="C579" s="4">
        <v>44389</v>
      </c>
      <c r="D579" s="5" t="s">
        <v>8</v>
      </c>
      <c r="E579" s="5">
        <v>4</v>
      </c>
      <c r="F579" s="5">
        <v>95</v>
      </c>
    </row>
    <row r="580" spans="1:6" x14ac:dyDescent="0.2">
      <c r="A580" s="1">
        <v>579</v>
      </c>
      <c r="B580" t="s">
        <v>16</v>
      </c>
      <c r="C580" s="4">
        <v>44389</v>
      </c>
      <c r="D580" s="5" t="s">
        <v>10</v>
      </c>
      <c r="E580" s="5">
        <v>1</v>
      </c>
      <c r="F580" s="5">
        <v>107</v>
      </c>
    </row>
    <row r="581" spans="1:6" x14ac:dyDescent="0.2">
      <c r="A581" s="1">
        <v>580</v>
      </c>
      <c r="B581" t="s">
        <v>17</v>
      </c>
      <c r="C581" s="4">
        <v>44390</v>
      </c>
      <c r="D581" s="5" t="s">
        <v>7</v>
      </c>
      <c r="E581" s="5">
        <v>3</v>
      </c>
      <c r="F581" s="5">
        <v>111</v>
      </c>
    </row>
    <row r="582" spans="1:6" x14ac:dyDescent="0.2">
      <c r="A582" s="1">
        <v>581</v>
      </c>
      <c r="B582" t="s">
        <v>17</v>
      </c>
      <c r="C582" s="4">
        <v>44390</v>
      </c>
      <c r="D582" s="5" t="s">
        <v>8</v>
      </c>
      <c r="E582" s="5">
        <v>1</v>
      </c>
      <c r="F582" s="5">
        <v>99</v>
      </c>
    </row>
    <row r="583" spans="1:6" x14ac:dyDescent="0.2">
      <c r="A583" s="1">
        <v>582</v>
      </c>
      <c r="B583" t="s">
        <v>17</v>
      </c>
      <c r="C583" s="4">
        <v>44390</v>
      </c>
      <c r="D583" s="5" t="s">
        <v>10</v>
      </c>
      <c r="E583" s="5">
        <v>2</v>
      </c>
      <c r="F583" s="5">
        <v>105</v>
      </c>
    </row>
    <row r="584" spans="1:6" x14ac:dyDescent="0.2">
      <c r="A584" s="1">
        <v>583</v>
      </c>
      <c r="B584" t="s">
        <v>19</v>
      </c>
      <c r="C584" s="4">
        <v>44391</v>
      </c>
      <c r="D584" s="5" t="s">
        <v>7</v>
      </c>
      <c r="E584" s="5">
        <v>2</v>
      </c>
      <c r="F584" s="5">
        <v>95</v>
      </c>
    </row>
    <row r="585" spans="1:6" x14ac:dyDescent="0.2">
      <c r="A585" s="1">
        <v>584</v>
      </c>
      <c r="B585" t="s">
        <v>19</v>
      </c>
      <c r="C585" s="4">
        <v>44391</v>
      </c>
      <c r="D585" s="5" t="s">
        <v>8</v>
      </c>
      <c r="E585" s="5">
        <v>3</v>
      </c>
      <c r="F585" s="5">
        <v>90</v>
      </c>
    </row>
    <row r="586" spans="1:6" x14ac:dyDescent="0.2">
      <c r="A586" s="1">
        <v>585</v>
      </c>
      <c r="B586" t="s">
        <v>19</v>
      </c>
      <c r="C586" s="4">
        <v>44391</v>
      </c>
      <c r="D586" s="5" t="s">
        <v>10</v>
      </c>
      <c r="E586" s="5">
        <v>1</v>
      </c>
      <c r="F586" s="5">
        <v>104</v>
      </c>
    </row>
    <row r="587" spans="1:6" x14ac:dyDescent="0.2">
      <c r="A587" s="1">
        <v>586</v>
      </c>
      <c r="B587" t="s">
        <v>24</v>
      </c>
      <c r="C587" s="4">
        <v>44392</v>
      </c>
      <c r="D587" s="5" t="s">
        <v>7</v>
      </c>
      <c r="E587" s="5">
        <v>4</v>
      </c>
      <c r="F587" s="5">
        <v>106</v>
      </c>
    </row>
    <row r="588" spans="1:6" x14ac:dyDescent="0.2">
      <c r="A588" s="1">
        <v>587</v>
      </c>
      <c r="B588" t="s">
        <v>24</v>
      </c>
      <c r="C588" s="4">
        <v>44392</v>
      </c>
      <c r="D588" s="5" t="s">
        <v>8</v>
      </c>
      <c r="E588" s="5">
        <v>3</v>
      </c>
      <c r="F588" s="5">
        <v>103</v>
      </c>
    </row>
    <row r="589" spans="1:6" x14ac:dyDescent="0.2">
      <c r="A589" s="1">
        <v>588</v>
      </c>
      <c r="B589" t="s">
        <v>24</v>
      </c>
      <c r="C589" s="4">
        <v>44392</v>
      </c>
      <c r="D589" s="5" t="s">
        <v>10</v>
      </c>
      <c r="E589" s="5">
        <v>3</v>
      </c>
      <c r="F589" s="5">
        <v>98</v>
      </c>
    </row>
    <row r="590" spans="1:6" x14ac:dyDescent="0.2">
      <c r="A590" s="1">
        <v>589</v>
      </c>
      <c r="B590" t="s">
        <v>6</v>
      </c>
      <c r="C590" s="4">
        <v>44393</v>
      </c>
      <c r="D590" s="5" t="s">
        <v>7</v>
      </c>
      <c r="E590" s="5">
        <v>3</v>
      </c>
      <c r="F590" s="5">
        <v>104</v>
      </c>
    </row>
    <row r="591" spans="1:6" x14ac:dyDescent="0.2">
      <c r="A591" s="1">
        <v>590</v>
      </c>
      <c r="B591" t="s">
        <v>6</v>
      </c>
      <c r="C591" s="4">
        <v>44393</v>
      </c>
      <c r="D591" s="5" t="s">
        <v>8</v>
      </c>
      <c r="E591" s="5">
        <v>3</v>
      </c>
      <c r="F591" s="5">
        <v>109</v>
      </c>
    </row>
    <row r="592" spans="1:6" x14ac:dyDescent="0.2">
      <c r="A592" s="1">
        <v>591</v>
      </c>
      <c r="B592" t="s">
        <v>6</v>
      </c>
      <c r="C592" s="4">
        <v>44393</v>
      </c>
      <c r="D592" s="5" t="s">
        <v>10</v>
      </c>
      <c r="E592" s="5">
        <v>2</v>
      </c>
      <c r="F592" s="5">
        <v>110</v>
      </c>
    </row>
    <row r="593" spans="1:6" x14ac:dyDescent="0.2">
      <c r="A593" s="1">
        <v>592</v>
      </c>
      <c r="B593" t="s">
        <v>14</v>
      </c>
      <c r="C593" s="4">
        <v>44394</v>
      </c>
      <c r="D593" s="5" t="s">
        <v>7</v>
      </c>
      <c r="E593" s="5">
        <v>2</v>
      </c>
      <c r="F593" s="5">
        <v>100</v>
      </c>
    </row>
    <row r="594" spans="1:6" x14ac:dyDescent="0.2">
      <c r="A594" s="1">
        <v>593</v>
      </c>
      <c r="B594" t="s">
        <v>14</v>
      </c>
      <c r="C594" s="4">
        <v>44394</v>
      </c>
      <c r="D594" s="5" t="s">
        <v>8</v>
      </c>
      <c r="E594" s="5">
        <v>2</v>
      </c>
      <c r="F594" s="5">
        <v>95</v>
      </c>
    </row>
    <row r="595" spans="1:6" x14ac:dyDescent="0.2">
      <c r="A595" s="1">
        <v>594</v>
      </c>
      <c r="B595" t="s">
        <v>14</v>
      </c>
      <c r="C595" s="4">
        <v>44394</v>
      </c>
      <c r="D595" s="5" t="s">
        <v>10</v>
      </c>
      <c r="E595" s="5">
        <v>0</v>
      </c>
      <c r="F595" s="5">
        <v>104</v>
      </c>
    </row>
    <row r="596" spans="1:6" x14ac:dyDescent="0.2">
      <c r="A596" s="1">
        <v>595</v>
      </c>
      <c r="B596" t="s">
        <v>15</v>
      </c>
      <c r="C596" s="4">
        <v>44395</v>
      </c>
      <c r="D596" s="5" t="s">
        <v>7</v>
      </c>
      <c r="E596" s="5">
        <v>5</v>
      </c>
      <c r="F596" s="5">
        <v>113</v>
      </c>
    </row>
    <row r="597" spans="1:6" x14ac:dyDescent="0.2">
      <c r="A597" s="1">
        <v>596</v>
      </c>
      <c r="B597" t="s">
        <v>15</v>
      </c>
      <c r="C597" s="4">
        <v>44395</v>
      </c>
      <c r="D597" s="5" t="s">
        <v>8</v>
      </c>
      <c r="E597" s="5">
        <v>7</v>
      </c>
      <c r="F597" s="5">
        <v>99</v>
      </c>
    </row>
    <row r="598" spans="1:6" x14ac:dyDescent="0.2">
      <c r="A598" s="1">
        <v>597</v>
      </c>
      <c r="B598" t="s">
        <v>15</v>
      </c>
      <c r="C598" s="4">
        <v>44395</v>
      </c>
      <c r="D598" s="5" t="s">
        <v>10</v>
      </c>
      <c r="E598" s="5">
        <v>0</v>
      </c>
      <c r="F598" s="5">
        <v>117</v>
      </c>
    </row>
    <row r="599" spans="1:6" x14ac:dyDescent="0.2">
      <c r="A599" s="1">
        <v>598</v>
      </c>
      <c r="B599" t="s">
        <v>16</v>
      </c>
      <c r="C599" s="4">
        <v>44396</v>
      </c>
      <c r="D599" s="5" t="s">
        <v>7</v>
      </c>
      <c r="E599" s="5">
        <v>4</v>
      </c>
      <c r="F599" s="5">
        <v>110</v>
      </c>
    </row>
    <row r="600" spans="1:6" x14ac:dyDescent="0.2">
      <c r="A600" s="1">
        <v>599</v>
      </c>
      <c r="B600" t="s">
        <v>16</v>
      </c>
      <c r="C600" s="4">
        <v>44396</v>
      </c>
      <c r="D600" s="5" t="s">
        <v>8</v>
      </c>
      <c r="E600" s="5">
        <v>4</v>
      </c>
      <c r="F600" s="5">
        <v>99</v>
      </c>
    </row>
    <row r="601" spans="1:6" x14ac:dyDescent="0.2">
      <c r="A601" s="1">
        <v>600</v>
      </c>
      <c r="B601" t="s">
        <v>16</v>
      </c>
      <c r="C601" s="4">
        <v>44396</v>
      </c>
      <c r="D601" s="5" t="s">
        <v>10</v>
      </c>
      <c r="E601" s="5">
        <v>1</v>
      </c>
      <c r="F601" s="5">
        <v>99</v>
      </c>
    </row>
    <row r="602" spans="1:6" x14ac:dyDescent="0.2">
      <c r="A602" s="1">
        <v>601</v>
      </c>
      <c r="B602" t="s">
        <v>17</v>
      </c>
      <c r="C602" s="4">
        <v>44397</v>
      </c>
      <c r="D602" s="5" t="s">
        <v>7</v>
      </c>
      <c r="E602" s="5">
        <v>2</v>
      </c>
      <c r="F602" s="5">
        <v>95</v>
      </c>
    </row>
    <row r="603" spans="1:6" x14ac:dyDescent="0.2">
      <c r="A603" s="1">
        <v>602</v>
      </c>
      <c r="B603" t="s">
        <v>17</v>
      </c>
      <c r="C603" s="4">
        <v>44397</v>
      </c>
      <c r="D603" s="5" t="s">
        <v>8</v>
      </c>
      <c r="E603" s="5">
        <v>2</v>
      </c>
      <c r="F603" s="5">
        <v>99</v>
      </c>
    </row>
    <row r="604" spans="1:6" x14ac:dyDescent="0.2">
      <c r="A604" s="1">
        <v>603</v>
      </c>
      <c r="B604" t="s">
        <v>17</v>
      </c>
      <c r="C604" s="4">
        <v>44397</v>
      </c>
      <c r="D604" s="5" t="s">
        <v>10</v>
      </c>
      <c r="E604" s="5">
        <v>0</v>
      </c>
      <c r="F604" s="5">
        <v>92</v>
      </c>
    </row>
    <row r="605" spans="1:6" x14ac:dyDescent="0.2">
      <c r="A605" s="1">
        <v>604</v>
      </c>
      <c r="B605" t="s">
        <v>19</v>
      </c>
      <c r="C605" s="4">
        <v>44398</v>
      </c>
      <c r="D605" s="5" t="s">
        <v>7</v>
      </c>
      <c r="E605" s="5">
        <v>3</v>
      </c>
      <c r="F605" s="5">
        <v>86</v>
      </c>
    </row>
    <row r="606" spans="1:6" x14ac:dyDescent="0.2">
      <c r="A606" s="1">
        <v>605</v>
      </c>
      <c r="B606" t="s">
        <v>19</v>
      </c>
      <c r="C606" s="4">
        <v>44398</v>
      </c>
      <c r="D606" s="5" t="s">
        <v>8</v>
      </c>
      <c r="E606" s="5">
        <v>2</v>
      </c>
      <c r="F606" s="5">
        <v>101</v>
      </c>
    </row>
    <row r="607" spans="1:6" x14ac:dyDescent="0.2">
      <c r="A607" s="1">
        <v>606</v>
      </c>
      <c r="B607" t="s">
        <v>19</v>
      </c>
      <c r="C607" s="4">
        <v>44398</v>
      </c>
      <c r="D607" s="5" t="s">
        <v>10</v>
      </c>
      <c r="E607" s="5">
        <v>3</v>
      </c>
      <c r="F607" s="5">
        <v>111</v>
      </c>
    </row>
    <row r="608" spans="1:6" x14ac:dyDescent="0.2">
      <c r="A608" s="1">
        <v>607</v>
      </c>
      <c r="B608" t="s">
        <v>24</v>
      </c>
      <c r="C608" s="4">
        <v>44399</v>
      </c>
      <c r="D608" s="5" t="s">
        <v>7</v>
      </c>
      <c r="E608" s="5">
        <v>4</v>
      </c>
      <c r="F608" s="5">
        <v>100</v>
      </c>
    </row>
    <row r="609" spans="1:6" x14ac:dyDescent="0.2">
      <c r="A609" s="1">
        <v>608</v>
      </c>
      <c r="B609" t="s">
        <v>24</v>
      </c>
      <c r="C609" s="4">
        <v>44399</v>
      </c>
      <c r="D609" s="5" t="s">
        <v>8</v>
      </c>
      <c r="E609" s="5">
        <v>3</v>
      </c>
      <c r="F609" s="5">
        <v>100</v>
      </c>
    </row>
    <row r="610" spans="1:6" x14ac:dyDescent="0.2">
      <c r="A610" s="1">
        <v>609</v>
      </c>
      <c r="B610" t="s">
        <v>24</v>
      </c>
      <c r="C610" s="4">
        <v>44399</v>
      </c>
      <c r="D610" s="5" t="s">
        <v>10</v>
      </c>
      <c r="E610" s="5">
        <v>1</v>
      </c>
      <c r="F610" s="5">
        <v>103</v>
      </c>
    </row>
    <row r="611" spans="1:6" x14ac:dyDescent="0.2">
      <c r="A611" s="1">
        <v>610</v>
      </c>
      <c r="B611" t="s">
        <v>6</v>
      </c>
      <c r="C611" s="4">
        <v>44400</v>
      </c>
      <c r="D611" s="5" t="s">
        <v>7</v>
      </c>
      <c r="E611" s="5">
        <v>3</v>
      </c>
      <c r="F611" s="5">
        <v>102</v>
      </c>
    </row>
    <row r="612" spans="1:6" x14ac:dyDescent="0.2">
      <c r="A612" s="1">
        <v>611</v>
      </c>
      <c r="B612" t="s">
        <v>6</v>
      </c>
      <c r="C612" s="4">
        <v>44400</v>
      </c>
      <c r="D612" s="5" t="s">
        <v>8</v>
      </c>
      <c r="E612" s="5">
        <v>0</v>
      </c>
      <c r="F612" s="5">
        <v>103</v>
      </c>
    </row>
    <row r="613" spans="1:6" x14ac:dyDescent="0.2">
      <c r="A613" s="1">
        <v>612</v>
      </c>
      <c r="B613" t="s">
        <v>6</v>
      </c>
      <c r="C613" s="4">
        <v>44400</v>
      </c>
      <c r="D613" s="5" t="s">
        <v>10</v>
      </c>
      <c r="E613" s="5">
        <v>2</v>
      </c>
      <c r="F613" s="5">
        <v>108</v>
      </c>
    </row>
    <row r="614" spans="1:6" x14ac:dyDescent="0.2">
      <c r="A614" s="1">
        <v>613</v>
      </c>
      <c r="B614" t="s">
        <v>14</v>
      </c>
      <c r="C614" s="4">
        <v>44401</v>
      </c>
      <c r="D614" s="5" t="s">
        <v>7</v>
      </c>
      <c r="E614" s="5">
        <v>6</v>
      </c>
      <c r="F614" s="5">
        <v>115</v>
      </c>
    </row>
    <row r="615" spans="1:6" x14ac:dyDescent="0.2">
      <c r="A615" s="1">
        <v>614</v>
      </c>
      <c r="B615" t="s">
        <v>14</v>
      </c>
      <c r="C615" s="4">
        <v>44401</v>
      </c>
      <c r="D615" s="5" t="s">
        <v>8</v>
      </c>
      <c r="E615" s="5">
        <v>2</v>
      </c>
      <c r="F615" s="5">
        <v>102</v>
      </c>
    </row>
    <row r="616" spans="1:6" x14ac:dyDescent="0.2">
      <c r="A616" s="1">
        <v>615</v>
      </c>
      <c r="B616" t="s">
        <v>14</v>
      </c>
      <c r="C616" s="4">
        <v>44401</v>
      </c>
      <c r="D616" s="5" t="s">
        <v>10</v>
      </c>
      <c r="E616" s="5">
        <v>1</v>
      </c>
      <c r="F616" s="5">
        <v>100</v>
      </c>
    </row>
    <row r="617" spans="1:6" x14ac:dyDescent="0.2">
      <c r="A617" s="1">
        <v>616</v>
      </c>
      <c r="B617" t="s">
        <v>15</v>
      </c>
      <c r="C617" s="4">
        <v>44402</v>
      </c>
      <c r="D617" s="5" t="s">
        <v>7</v>
      </c>
      <c r="E617" s="5">
        <v>4</v>
      </c>
      <c r="F617" s="5">
        <v>114</v>
      </c>
    </row>
    <row r="618" spans="1:6" x14ac:dyDescent="0.2">
      <c r="A618" s="1">
        <v>617</v>
      </c>
      <c r="B618" t="s">
        <v>15</v>
      </c>
      <c r="C618" s="4">
        <v>44402</v>
      </c>
      <c r="D618" s="5" t="s">
        <v>8</v>
      </c>
      <c r="E618" s="5">
        <v>2</v>
      </c>
      <c r="F618" s="5">
        <v>106</v>
      </c>
    </row>
    <row r="619" spans="1:6" x14ac:dyDescent="0.2">
      <c r="A619" s="1">
        <v>618</v>
      </c>
      <c r="B619" t="s">
        <v>15</v>
      </c>
      <c r="C619" s="4">
        <v>44402</v>
      </c>
      <c r="D619" s="5" t="s">
        <v>10</v>
      </c>
      <c r="E619" s="5">
        <v>0</v>
      </c>
      <c r="F619" s="5">
        <v>111</v>
      </c>
    </row>
    <row r="620" spans="1:6" x14ac:dyDescent="0.2">
      <c r="A620" s="1">
        <v>619</v>
      </c>
      <c r="B620" t="s">
        <v>16</v>
      </c>
      <c r="C620" s="4">
        <v>44403</v>
      </c>
      <c r="D620" s="5" t="s">
        <v>7</v>
      </c>
      <c r="E620" s="5">
        <v>4</v>
      </c>
      <c r="F620" s="5">
        <v>110</v>
      </c>
    </row>
    <row r="621" spans="1:6" x14ac:dyDescent="0.2">
      <c r="A621" s="1">
        <v>620</v>
      </c>
      <c r="B621" t="s">
        <v>16</v>
      </c>
      <c r="C621" s="4">
        <v>44403</v>
      </c>
      <c r="D621" s="5" t="s">
        <v>8</v>
      </c>
      <c r="E621" s="5">
        <v>6</v>
      </c>
      <c r="F621" s="5">
        <v>102</v>
      </c>
    </row>
    <row r="622" spans="1:6" x14ac:dyDescent="0.2">
      <c r="A622" s="1">
        <v>621</v>
      </c>
      <c r="B622" t="s">
        <v>16</v>
      </c>
      <c r="C622" s="4">
        <v>44403</v>
      </c>
      <c r="D622" s="5" t="s">
        <v>10</v>
      </c>
      <c r="E622" s="5">
        <v>1</v>
      </c>
      <c r="F622" s="5">
        <v>106</v>
      </c>
    </row>
    <row r="623" spans="1:6" x14ac:dyDescent="0.2">
      <c r="A623" s="1">
        <v>622</v>
      </c>
      <c r="B623" t="s">
        <v>17</v>
      </c>
      <c r="C623" s="4">
        <v>44404</v>
      </c>
      <c r="D623" s="5" t="s">
        <v>7</v>
      </c>
      <c r="E623" s="5">
        <v>2</v>
      </c>
      <c r="F623" s="5">
        <v>91</v>
      </c>
    </row>
    <row r="624" spans="1:6" x14ac:dyDescent="0.2">
      <c r="A624" s="1">
        <v>623</v>
      </c>
      <c r="B624" t="s">
        <v>17</v>
      </c>
      <c r="C624" s="4">
        <v>44404</v>
      </c>
      <c r="D624" s="5" t="s">
        <v>8</v>
      </c>
      <c r="E624" s="5">
        <v>1</v>
      </c>
      <c r="F624" s="5">
        <v>106</v>
      </c>
    </row>
    <row r="625" spans="1:6" x14ac:dyDescent="0.2">
      <c r="A625" s="1">
        <v>624</v>
      </c>
      <c r="B625" t="s">
        <v>17</v>
      </c>
      <c r="C625" s="4">
        <v>44404</v>
      </c>
      <c r="D625" s="5" t="s">
        <v>10</v>
      </c>
      <c r="E625" s="5">
        <v>0</v>
      </c>
      <c r="F625" s="5">
        <v>105</v>
      </c>
    </row>
    <row r="626" spans="1:6" x14ac:dyDescent="0.2">
      <c r="A626" s="1">
        <v>625</v>
      </c>
      <c r="B626" t="s">
        <v>19</v>
      </c>
      <c r="C626" s="4">
        <v>44405</v>
      </c>
      <c r="D626" s="5" t="s">
        <v>7</v>
      </c>
      <c r="E626" s="5">
        <v>2</v>
      </c>
      <c r="F626" s="5">
        <v>90</v>
      </c>
    </row>
    <row r="627" spans="1:6" x14ac:dyDescent="0.2">
      <c r="A627" s="1">
        <v>626</v>
      </c>
      <c r="B627" t="s">
        <v>19</v>
      </c>
      <c r="C627" s="4">
        <v>44405</v>
      </c>
      <c r="D627" s="5" t="s">
        <v>8</v>
      </c>
      <c r="E627" s="5">
        <v>1</v>
      </c>
      <c r="F627" s="5">
        <v>92</v>
      </c>
    </row>
    <row r="628" spans="1:6" x14ac:dyDescent="0.2">
      <c r="A628" s="1">
        <v>627</v>
      </c>
      <c r="B628" t="s">
        <v>19</v>
      </c>
      <c r="C628" s="4">
        <v>44405</v>
      </c>
      <c r="D628" s="5" t="s">
        <v>10</v>
      </c>
      <c r="E628" s="5">
        <v>1</v>
      </c>
      <c r="F628" s="5">
        <v>101</v>
      </c>
    </row>
    <row r="629" spans="1:6" x14ac:dyDescent="0.2">
      <c r="A629" s="1">
        <v>628</v>
      </c>
      <c r="B629" t="s">
        <v>24</v>
      </c>
      <c r="C629" s="4">
        <v>44406</v>
      </c>
      <c r="D629" s="5" t="s">
        <v>7</v>
      </c>
      <c r="E629" s="5">
        <v>1</v>
      </c>
      <c r="F629" s="5">
        <v>106</v>
      </c>
    </row>
    <row r="630" spans="1:6" x14ac:dyDescent="0.2">
      <c r="A630" s="1">
        <v>629</v>
      </c>
      <c r="B630" t="s">
        <v>24</v>
      </c>
      <c r="C630" s="4">
        <v>44406</v>
      </c>
      <c r="D630" s="5" t="s">
        <v>8</v>
      </c>
      <c r="E630" s="5">
        <v>2</v>
      </c>
      <c r="F630" s="5">
        <v>108</v>
      </c>
    </row>
    <row r="631" spans="1:6" x14ac:dyDescent="0.2">
      <c r="A631" s="1">
        <v>630</v>
      </c>
      <c r="B631" t="s">
        <v>24</v>
      </c>
      <c r="C631" s="4">
        <v>44406</v>
      </c>
      <c r="D631" s="5" t="s">
        <v>10</v>
      </c>
      <c r="E631" s="5">
        <v>1</v>
      </c>
      <c r="F631" s="5">
        <v>98</v>
      </c>
    </row>
    <row r="632" spans="1:6" x14ac:dyDescent="0.2">
      <c r="A632" s="1">
        <v>631</v>
      </c>
      <c r="B632" t="s">
        <v>6</v>
      </c>
      <c r="C632" s="4">
        <v>44407</v>
      </c>
      <c r="D632" s="5" t="s">
        <v>7</v>
      </c>
      <c r="E632" s="5">
        <v>1</v>
      </c>
      <c r="F632" s="5">
        <v>105</v>
      </c>
    </row>
    <row r="633" spans="1:6" x14ac:dyDescent="0.2">
      <c r="A633" s="1">
        <v>632</v>
      </c>
      <c r="B633" t="s">
        <v>6</v>
      </c>
      <c r="C633" s="4">
        <v>44407</v>
      </c>
      <c r="D633" s="5" t="s">
        <v>8</v>
      </c>
      <c r="E633" s="5">
        <v>6</v>
      </c>
      <c r="F633" s="5">
        <v>111</v>
      </c>
    </row>
    <row r="634" spans="1:6" x14ac:dyDescent="0.2">
      <c r="A634" s="1">
        <v>633</v>
      </c>
      <c r="B634" t="s">
        <v>6</v>
      </c>
      <c r="C634" s="4">
        <v>44407</v>
      </c>
      <c r="D634" s="5" t="s">
        <v>10</v>
      </c>
      <c r="E634" s="5">
        <v>0</v>
      </c>
      <c r="F634" s="5">
        <v>111</v>
      </c>
    </row>
    <row r="635" spans="1:6" x14ac:dyDescent="0.2">
      <c r="A635" s="1">
        <v>634</v>
      </c>
      <c r="B635" t="s">
        <v>14</v>
      </c>
      <c r="C635" s="4">
        <v>44408</v>
      </c>
      <c r="D635" s="5" t="s">
        <v>7</v>
      </c>
      <c r="E635" s="5">
        <v>3</v>
      </c>
      <c r="F635" s="5">
        <v>92</v>
      </c>
    </row>
    <row r="636" spans="1:6" x14ac:dyDescent="0.2">
      <c r="A636" s="1">
        <v>635</v>
      </c>
      <c r="B636" t="s">
        <v>14</v>
      </c>
      <c r="C636" s="4">
        <v>44408</v>
      </c>
      <c r="D636" s="5" t="s">
        <v>8</v>
      </c>
      <c r="E636" s="5">
        <v>5</v>
      </c>
      <c r="F636" s="5">
        <v>111</v>
      </c>
    </row>
    <row r="637" spans="1:6" x14ac:dyDescent="0.2">
      <c r="A637" s="1">
        <v>636</v>
      </c>
      <c r="B637" t="s">
        <v>14</v>
      </c>
      <c r="C637" s="4">
        <v>44408</v>
      </c>
      <c r="D637" s="5" t="s">
        <v>10</v>
      </c>
      <c r="E637" s="5">
        <v>3</v>
      </c>
      <c r="F637" s="5">
        <v>106</v>
      </c>
    </row>
    <row r="638" spans="1:6" x14ac:dyDescent="0.2">
      <c r="A638" s="1">
        <v>637</v>
      </c>
      <c r="B638" t="s">
        <v>15</v>
      </c>
      <c r="C638" s="4">
        <v>44409</v>
      </c>
      <c r="D638" s="5" t="s">
        <v>7</v>
      </c>
      <c r="E638" s="5">
        <v>6</v>
      </c>
      <c r="F638" s="5">
        <v>94</v>
      </c>
    </row>
    <row r="639" spans="1:6" x14ac:dyDescent="0.2">
      <c r="A639" s="1">
        <v>638</v>
      </c>
      <c r="B639" t="s">
        <v>15</v>
      </c>
      <c r="C639" s="4">
        <v>44409</v>
      </c>
      <c r="D639" s="5" t="s">
        <v>8</v>
      </c>
      <c r="E639" s="5">
        <v>3</v>
      </c>
      <c r="F639" s="5">
        <v>109</v>
      </c>
    </row>
    <row r="640" spans="1:6" x14ac:dyDescent="0.2">
      <c r="A640" s="1">
        <v>639</v>
      </c>
      <c r="B640" t="s">
        <v>15</v>
      </c>
      <c r="C640" s="4">
        <v>44409</v>
      </c>
      <c r="D640" s="5" t="s">
        <v>10</v>
      </c>
      <c r="E640" s="5">
        <v>2</v>
      </c>
      <c r="F640" s="5">
        <v>107</v>
      </c>
    </row>
    <row r="641" spans="1:6" x14ac:dyDescent="0.2">
      <c r="A641" s="1">
        <v>640</v>
      </c>
      <c r="B641" t="s">
        <v>16</v>
      </c>
      <c r="C641" s="4">
        <v>44410</v>
      </c>
      <c r="D641" s="5" t="s">
        <v>7</v>
      </c>
      <c r="E641" s="5">
        <v>2</v>
      </c>
      <c r="F641" s="5">
        <v>101</v>
      </c>
    </row>
    <row r="642" spans="1:6" x14ac:dyDescent="0.2">
      <c r="A642" s="1">
        <v>641</v>
      </c>
      <c r="B642" t="s">
        <v>16</v>
      </c>
      <c r="C642" s="4">
        <v>44410</v>
      </c>
      <c r="D642" s="5" t="s">
        <v>8</v>
      </c>
      <c r="E642" s="5">
        <v>2</v>
      </c>
      <c r="F642" s="5">
        <v>94</v>
      </c>
    </row>
    <row r="643" spans="1:6" x14ac:dyDescent="0.2">
      <c r="A643" s="1">
        <v>642</v>
      </c>
      <c r="B643" t="s">
        <v>16</v>
      </c>
      <c r="C643" s="4">
        <v>44410</v>
      </c>
      <c r="D643" s="5" t="s">
        <v>10</v>
      </c>
      <c r="E643" s="5">
        <v>0</v>
      </c>
      <c r="F643" s="5">
        <v>99</v>
      </c>
    </row>
    <row r="644" spans="1:6" x14ac:dyDescent="0.2">
      <c r="A644" s="1">
        <v>643</v>
      </c>
      <c r="B644" t="s">
        <v>17</v>
      </c>
      <c r="C644" s="4">
        <v>44411</v>
      </c>
      <c r="D644" s="5" t="s">
        <v>7</v>
      </c>
      <c r="E644" s="5">
        <v>3</v>
      </c>
      <c r="F644" s="5">
        <v>87</v>
      </c>
    </row>
    <row r="645" spans="1:6" x14ac:dyDescent="0.2">
      <c r="A645" s="1">
        <v>644</v>
      </c>
      <c r="B645" t="s">
        <v>17</v>
      </c>
      <c r="C645" s="4">
        <v>44411</v>
      </c>
      <c r="D645" s="5" t="s">
        <v>8</v>
      </c>
      <c r="E645" s="5">
        <v>2</v>
      </c>
      <c r="F645" s="5">
        <v>94</v>
      </c>
    </row>
    <row r="646" spans="1:6" x14ac:dyDescent="0.2">
      <c r="A646" s="1">
        <v>645</v>
      </c>
      <c r="B646" t="s">
        <v>17</v>
      </c>
      <c r="C646" s="4">
        <v>44411</v>
      </c>
      <c r="D646" s="5" t="s">
        <v>10</v>
      </c>
      <c r="E646" s="5">
        <v>1</v>
      </c>
      <c r="F646" s="5">
        <v>96</v>
      </c>
    </row>
    <row r="647" spans="1:6" x14ac:dyDescent="0.2">
      <c r="A647" s="1">
        <v>646</v>
      </c>
      <c r="B647" t="s">
        <v>19</v>
      </c>
      <c r="C647" s="4">
        <v>44412</v>
      </c>
      <c r="D647" s="5" t="s">
        <v>7</v>
      </c>
      <c r="E647" s="5">
        <v>2</v>
      </c>
      <c r="F647" s="5">
        <v>103</v>
      </c>
    </row>
    <row r="648" spans="1:6" x14ac:dyDescent="0.2">
      <c r="A648" s="1">
        <v>647</v>
      </c>
      <c r="B648" t="s">
        <v>19</v>
      </c>
      <c r="C648" s="4">
        <v>44412</v>
      </c>
      <c r="D648" s="5" t="s">
        <v>8</v>
      </c>
      <c r="E648" s="5">
        <v>4</v>
      </c>
      <c r="F648" s="5">
        <v>109</v>
      </c>
    </row>
    <row r="649" spans="1:6" x14ac:dyDescent="0.2">
      <c r="A649" s="1">
        <v>648</v>
      </c>
      <c r="B649" t="s">
        <v>19</v>
      </c>
      <c r="C649" s="4">
        <v>44412</v>
      </c>
      <c r="D649" s="5" t="s">
        <v>10</v>
      </c>
      <c r="E649" s="5">
        <v>2</v>
      </c>
      <c r="F649" s="5">
        <v>108</v>
      </c>
    </row>
    <row r="650" spans="1:6" x14ac:dyDescent="0.2">
      <c r="A650" s="1">
        <v>649</v>
      </c>
      <c r="B650" t="s">
        <v>24</v>
      </c>
      <c r="C650" s="4">
        <v>44413</v>
      </c>
      <c r="D650" s="5" t="s">
        <v>7</v>
      </c>
      <c r="E650" s="5">
        <v>1</v>
      </c>
      <c r="F650" s="5">
        <v>108</v>
      </c>
    </row>
    <row r="651" spans="1:6" x14ac:dyDescent="0.2">
      <c r="A651" s="1">
        <v>650</v>
      </c>
      <c r="B651" t="s">
        <v>24</v>
      </c>
      <c r="C651" s="4">
        <v>44413</v>
      </c>
      <c r="D651" s="5" t="s">
        <v>8</v>
      </c>
      <c r="E651" s="5">
        <v>2</v>
      </c>
      <c r="F651" s="5">
        <v>106</v>
      </c>
    </row>
    <row r="652" spans="1:6" x14ac:dyDescent="0.2">
      <c r="A652" s="1">
        <v>651</v>
      </c>
      <c r="B652" t="s">
        <v>24</v>
      </c>
      <c r="C652" s="4">
        <v>44413</v>
      </c>
      <c r="D652" s="5" t="s">
        <v>10</v>
      </c>
      <c r="E652" s="5">
        <v>3</v>
      </c>
      <c r="F652" s="5">
        <v>104</v>
      </c>
    </row>
    <row r="653" spans="1:6" x14ac:dyDescent="0.2">
      <c r="A653" s="1">
        <v>652</v>
      </c>
      <c r="B653" t="s">
        <v>6</v>
      </c>
      <c r="C653" s="4">
        <v>44414</v>
      </c>
      <c r="D653" s="5" t="s">
        <v>7</v>
      </c>
      <c r="E653" s="5">
        <v>3</v>
      </c>
      <c r="F653" s="5">
        <v>113</v>
      </c>
    </row>
    <row r="654" spans="1:6" x14ac:dyDescent="0.2">
      <c r="A654" s="1">
        <v>653</v>
      </c>
      <c r="B654" t="s">
        <v>6</v>
      </c>
      <c r="C654" s="4">
        <v>44414</v>
      </c>
      <c r="D654" s="5" t="s">
        <v>8</v>
      </c>
      <c r="E654" s="5">
        <v>1</v>
      </c>
      <c r="F654" s="5">
        <v>104</v>
      </c>
    </row>
    <row r="655" spans="1:6" x14ac:dyDescent="0.2">
      <c r="A655" s="1">
        <v>654</v>
      </c>
      <c r="B655" t="s">
        <v>6</v>
      </c>
      <c r="C655" s="4">
        <v>44414</v>
      </c>
      <c r="D655" s="5" t="s">
        <v>10</v>
      </c>
      <c r="E655" s="5">
        <v>0</v>
      </c>
      <c r="F655" s="5">
        <v>110</v>
      </c>
    </row>
    <row r="656" spans="1:6" x14ac:dyDescent="0.2">
      <c r="A656" s="1">
        <v>655</v>
      </c>
      <c r="B656" t="s">
        <v>14</v>
      </c>
      <c r="C656" s="4">
        <v>44415</v>
      </c>
      <c r="D656" s="5" t="s">
        <v>7</v>
      </c>
      <c r="E656" s="5">
        <v>4</v>
      </c>
      <c r="F656" s="5">
        <v>99</v>
      </c>
    </row>
    <row r="657" spans="1:6" x14ac:dyDescent="0.2">
      <c r="A657" s="1">
        <v>656</v>
      </c>
      <c r="B657" t="s">
        <v>14</v>
      </c>
      <c r="C657" s="4">
        <v>44415</v>
      </c>
      <c r="D657" s="5" t="s">
        <v>8</v>
      </c>
      <c r="E657" s="5">
        <v>1</v>
      </c>
      <c r="F657" s="5">
        <v>100</v>
      </c>
    </row>
    <row r="658" spans="1:6" x14ac:dyDescent="0.2">
      <c r="A658" s="1">
        <v>657</v>
      </c>
      <c r="B658" t="s">
        <v>14</v>
      </c>
      <c r="C658" s="4">
        <v>44415</v>
      </c>
      <c r="D658" s="5" t="s">
        <v>10</v>
      </c>
      <c r="E658" s="5">
        <v>3</v>
      </c>
      <c r="F658" s="5">
        <v>113</v>
      </c>
    </row>
    <row r="659" spans="1:6" x14ac:dyDescent="0.2">
      <c r="A659" s="1">
        <v>658</v>
      </c>
      <c r="B659" t="s">
        <v>15</v>
      </c>
      <c r="C659" s="4">
        <v>44416</v>
      </c>
      <c r="D659" s="5" t="s">
        <v>7</v>
      </c>
      <c r="E659" s="5">
        <v>3</v>
      </c>
      <c r="F659" s="5">
        <v>114</v>
      </c>
    </row>
    <row r="660" spans="1:6" x14ac:dyDescent="0.2">
      <c r="A660" s="1">
        <v>659</v>
      </c>
      <c r="B660" t="s">
        <v>15</v>
      </c>
      <c r="C660" s="4">
        <v>44416</v>
      </c>
      <c r="D660" s="5" t="s">
        <v>8</v>
      </c>
      <c r="E660" s="5">
        <v>2</v>
      </c>
      <c r="F660" s="5">
        <v>101</v>
      </c>
    </row>
    <row r="661" spans="1:6" x14ac:dyDescent="0.2">
      <c r="A661" s="1">
        <v>660</v>
      </c>
      <c r="B661" t="s">
        <v>15</v>
      </c>
      <c r="C661" s="4">
        <v>44416</v>
      </c>
      <c r="D661" s="5" t="s">
        <v>10</v>
      </c>
      <c r="E661" s="5">
        <v>1</v>
      </c>
      <c r="F661" s="5">
        <v>116</v>
      </c>
    </row>
    <row r="662" spans="1:6" x14ac:dyDescent="0.2">
      <c r="A662" s="1">
        <v>661</v>
      </c>
      <c r="B662" t="s">
        <v>16</v>
      </c>
      <c r="C662" s="4">
        <v>44417</v>
      </c>
      <c r="D662" s="5" t="s">
        <v>7</v>
      </c>
      <c r="E662" s="5">
        <v>2</v>
      </c>
      <c r="F662" s="5">
        <v>103</v>
      </c>
    </row>
    <row r="663" spans="1:6" x14ac:dyDescent="0.2">
      <c r="A663" s="1">
        <v>662</v>
      </c>
      <c r="B663" t="s">
        <v>16</v>
      </c>
      <c r="C663" s="4">
        <v>44417</v>
      </c>
      <c r="D663" s="5" t="s">
        <v>8</v>
      </c>
      <c r="E663" s="5">
        <v>2</v>
      </c>
      <c r="F663" s="5">
        <v>99</v>
      </c>
    </row>
    <row r="664" spans="1:6" x14ac:dyDescent="0.2">
      <c r="A664" s="1">
        <v>663</v>
      </c>
      <c r="B664" t="s">
        <v>16</v>
      </c>
      <c r="C664" s="4">
        <v>44417</v>
      </c>
      <c r="D664" s="5" t="s">
        <v>10</v>
      </c>
      <c r="E664" s="5">
        <v>1</v>
      </c>
      <c r="F664" s="5">
        <v>109</v>
      </c>
    </row>
    <row r="665" spans="1:6" x14ac:dyDescent="0.2">
      <c r="A665" s="1">
        <v>664</v>
      </c>
      <c r="B665" t="s">
        <v>17</v>
      </c>
      <c r="C665" s="4">
        <v>44418</v>
      </c>
      <c r="D665" s="5" t="s">
        <v>7</v>
      </c>
      <c r="E665" s="5">
        <v>3</v>
      </c>
      <c r="F665" s="5">
        <v>112</v>
      </c>
    </row>
    <row r="666" spans="1:6" x14ac:dyDescent="0.2">
      <c r="A666" s="1">
        <v>665</v>
      </c>
      <c r="B666" t="s">
        <v>17</v>
      </c>
      <c r="C666" s="4">
        <v>44418</v>
      </c>
      <c r="D666" s="5" t="s">
        <v>8</v>
      </c>
      <c r="E666" s="5">
        <v>3</v>
      </c>
      <c r="F666" s="5">
        <v>105</v>
      </c>
    </row>
    <row r="667" spans="1:6" x14ac:dyDescent="0.2">
      <c r="A667" s="1">
        <v>666</v>
      </c>
      <c r="B667" t="s">
        <v>17</v>
      </c>
      <c r="C667" s="4">
        <v>44418</v>
      </c>
      <c r="D667" s="5" t="s">
        <v>10</v>
      </c>
      <c r="E667" s="5">
        <v>0</v>
      </c>
      <c r="F667" s="5">
        <v>97</v>
      </c>
    </row>
    <row r="668" spans="1:6" x14ac:dyDescent="0.2">
      <c r="A668" s="1">
        <v>667</v>
      </c>
      <c r="B668" t="s">
        <v>19</v>
      </c>
      <c r="C668" s="4">
        <v>44419</v>
      </c>
      <c r="D668" s="5" t="s">
        <v>7</v>
      </c>
      <c r="E668" s="5">
        <v>6</v>
      </c>
      <c r="F668" s="5">
        <v>95</v>
      </c>
    </row>
    <row r="669" spans="1:6" x14ac:dyDescent="0.2">
      <c r="A669" s="1">
        <v>668</v>
      </c>
      <c r="B669" t="s">
        <v>19</v>
      </c>
      <c r="C669" s="4">
        <v>44419</v>
      </c>
      <c r="D669" s="5" t="s">
        <v>8</v>
      </c>
      <c r="E669" s="5">
        <v>4</v>
      </c>
      <c r="F669" s="5">
        <v>108</v>
      </c>
    </row>
    <row r="670" spans="1:6" x14ac:dyDescent="0.2">
      <c r="A670" s="1">
        <v>669</v>
      </c>
      <c r="B670" t="s">
        <v>19</v>
      </c>
      <c r="C670" s="4">
        <v>44419</v>
      </c>
      <c r="D670" s="5" t="s">
        <v>10</v>
      </c>
      <c r="E670" s="5">
        <v>1</v>
      </c>
      <c r="F670" s="5">
        <v>109</v>
      </c>
    </row>
    <row r="671" spans="1:6" x14ac:dyDescent="0.2">
      <c r="A671" s="1">
        <v>670</v>
      </c>
      <c r="B671" t="s">
        <v>24</v>
      </c>
      <c r="C671" s="4">
        <v>44420</v>
      </c>
      <c r="D671" s="5" t="s">
        <v>7</v>
      </c>
      <c r="E671" s="5">
        <v>2</v>
      </c>
      <c r="F671" s="5">
        <v>102</v>
      </c>
    </row>
    <row r="672" spans="1:6" x14ac:dyDescent="0.2">
      <c r="A672" s="1">
        <v>671</v>
      </c>
      <c r="B672" t="s">
        <v>24</v>
      </c>
      <c r="C672" s="4">
        <v>44420</v>
      </c>
      <c r="D672" s="5" t="s">
        <v>8</v>
      </c>
      <c r="E672" s="5">
        <v>3</v>
      </c>
      <c r="F672" s="5">
        <v>116</v>
      </c>
    </row>
    <row r="673" spans="1:6" x14ac:dyDescent="0.2">
      <c r="A673" s="1">
        <v>672</v>
      </c>
      <c r="B673" t="s">
        <v>24</v>
      </c>
      <c r="C673" s="4">
        <v>44420</v>
      </c>
      <c r="D673" s="5" t="s">
        <v>10</v>
      </c>
      <c r="E673" s="5">
        <v>0</v>
      </c>
      <c r="F673" s="5">
        <v>106</v>
      </c>
    </row>
    <row r="674" spans="1:6" x14ac:dyDescent="0.2">
      <c r="A674" s="1">
        <v>673</v>
      </c>
      <c r="B674" t="s">
        <v>6</v>
      </c>
      <c r="C674" s="4">
        <v>44421</v>
      </c>
      <c r="D674" s="5" t="s">
        <v>7</v>
      </c>
      <c r="E674" s="5">
        <v>3</v>
      </c>
      <c r="F674" s="5">
        <v>104</v>
      </c>
    </row>
    <row r="675" spans="1:6" x14ac:dyDescent="0.2">
      <c r="A675" s="1">
        <v>674</v>
      </c>
      <c r="B675" t="s">
        <v>6</v>
      </c>
      <c r="C675" s="4">
        <v>44421</v>
      </c>
      <c r="D675" s="5" t="s">
        <v>8</v>
      </c>
      <c r="E675" s="5">
        <v>1</v>
      </c>
      <c r="F675" s="5">
        <v>105</v>
      </c>
    </row>
    <row r="676" spans="1:6" x14ac:dyDescent="0.2">
      <c r="A676" s="1">
        <v>675</v>
      </c>
      <c r="B676" t="s">
        <v>6</v>
      </c>
      <c r="C676" s="4">
        <v>44421</v>
      </c>
      <c r="D676" s="5" t="s">
        <v>10</v>
      </c>
      <c r="E676" s="5">
        <v>0</v>
      </c>
      <c r="F676" s="5">
        <v>100</v>
      </c>
    </row>
    <row r="677" spans="1:6" x14ac:dyDescent="0.2">
      <c r="A677" s="1">
        <v>676</v>
      </c>
      <c r="B677" t="s">
        <v>14</v>
      </c>
      <c r="C677" s="4">
        <v>44422</v>
      </c>
      <c r="D677" s="5" t="s">
        <v>7</v>
      </c>
      <c r="E677" s="5">
        <v>4</v>
      </c>
      <c r="F677" s="5">
        <v>105</v>
      </c>
    </row>
    <row r="678" spans="1:6" x14ac:dyDescent="0.2">
      <c r="A678" s="1">
        <v>677</v>
      </c>
      <c r="B678" t="s">
        <v>14</v>
      </c>
      <c r="C678" s="4">
        <v>44422</v>
      </c>
      <c r="D678" s="5" t="s">
        <v>8</v>
      </c>
      <c r="E678" s="5">
        <v>2</v>
      </c>
      <c r="F678" s="5">
        <v>111</v>
      </c>
    </row>
    <row r="679" spans="1:6" x14ac:dyDescent="0.2">
      <c r="A679" s="1">
        <v>678</v>
      </c>
      <c r="B679" t="s">
        <v>14</v>
      </c>
      <c r="C679" s="4">
        <v>44422</v>
      </c>
      <c r="D679" s="5" t="s">
        <v>10</v>
      </c>
      <c r="E679" s="5">
        <v>4</v>
      </c>
      <c r="F679" s="5">
        <v>119</v>
      </c>
    </row>
    <row r="680" spans="1:6" x14ac:dyDescent="0.2">
      <c r="A680" s="1">
        <v>679</v>
      </c>
      <c r="B680" t="s">
        <v>15</v>
      </c>
      <c r="C680" s="4">
        <v>44423</v>
      </c>
      <c r="D680" s="5" t="s">
        <v>7</v>
      </c>
      <c r="E680" s="5">
        <v>3</v>
      </c>
      <c r="F680" s="5">
        <v>103</v>
      </c>
    </row>
    <row r="681" spans="1:6" x14ac:dyDescent="0.2">
      <c r="A681" s="1">
        <v>680</v>
      </c>
      <c r="B681" t="s">
        <v>15</v>
      </c>
      <c r="C681" s="4">
        <v>44423</v>
      </c>
      <c r="D681" s="5" t="s">
        <v>8</v>
      </c>
      <c r="E681" s="5">
        <v>2</v>
      </c>
      <c r="F681" s="5">
        <v>109</v>
      </c>
    </row>
    <row r="682" spans="1:6" x14ac:dyDescent="0.2">
      <c r="A682" s="1">
        <v>681</v>
      </c>
      <c r="B682" t="s">
        <v>15</v>
      </c>
      <c r="C682" s="4">
        <v>44423</v>
      </c>
      <c r="D682" s="5" t="s">
        <v>10</v>
      </c>
      <c r="E682" s="5">
        <v>2</v>
      </c>
      <c r="F682" s="5">
        <v>108</v>
      </c>
    </row>
    <row r="683" spans="1:6" x14ac:dyDescent="0.2">
      <c r="A683" s="1">
        <v>682</v>
      </c>
      <c r="B683" t="s">
        <v>16</v>
      </c>
      <c r="C683" s="4">
        <v>44424</v>
      </c>
      <c r="D683" s="5" t="s">
        <v>7</v>
      </c>
      <c r="E683" s="5">
        <v>4</v>
      </c>
      <c r="F683" s="5">
        <v>91</v>
      </c>
    </row>
    <row r="684" spans="1:6" x14ac:dyDescent="0.2">
      <c r="A684" s="1">
        <v>683</v>
      </c>
      <c r="B684" t="s">
        <v>16</v>
      </c>
      <c r="C684" s="4">
        <v>44424</v>
      </c>
      <c r="D684" s="5" t="s">
        <v>8</v>
      </c>
      <c r="E684" s="5">
        <v>2</v>
      </c>
      <c r="F684" s="5">
        <v>85</v>
      </c>
    </row>
    <row r="685" spans="1:6" x14ac:dyDescent="0.2">
      <c r="A685" s="1">
        <v>684</v>
      </c>
      <c r="B685" t="s">
        <v>16</v>
      </c>
      <c r="C685" s="4">
        <v>44424</v>
      </c>
      <c r="D685" s="5" t="s">
        <v>10</v>
      </c>
      <c r="E685" s="5">
        <v>1</v>
      </c>
      <c r="F685" s="5">
        <v>96</v>
      </c>
    </row>
    <row r="686" spans="1:6" x14ac:dyDescent="0.2">
      <c r="A686" s="1">
        <v>685</v>
      </c>
      <c r="B686" t="s">
        <v>17</v>
      </c>
      <c r="C686" s="4">
        <v>44425</v>
      </c>
      <c r="D686" s="5" t="s">
        <v>7</v>
      </c>
      <c r="E686" s="5">
        <v>3</v>
      </c>
      <c r="F686" s="5">
        <v>100</v>
      </c>
    </row>
    <row r="687" spans="1:6" x14ac:dyDescent="0.2">
      <c r="A687" s="1">
        <v>686</v>
      </c>
      <c r="B687" t="s">
        <v>17</v>
      </c>
      <c r="C687" s="4">
        <v>44425</v>
      </c>
      <c r="D687" s="5" t="s">
        <v>8</v>
      </c>
      <c r="E687" s="5">
        <v>4</v>
      </c>
      <c r="F687" s="5">
        <v>102</v>
      </c>
    </row>
    <row r="688" spans="1:6" x14ac:dyDescent="0.2">
      <c r="A688" s="1">
        <v>687</v>
      </c>
      <c r="B688" t="s">
        <v>17</v>
      </c>
      <c r="C688" s="4">
        <v>44425</v>
      </c>
      <c r="D688" s="5" t="s">
        <v>10</v>
      </c>
      <c r="E688" s="5">
        <v>1</v>
      </c>
      <c r="F688" s="5">
        <v>108</v>
      </c>
    </row>
    <row r="689" spans="1:6" x14ac:dyDescent="0.2">
      <c r="A689" s="1">
        <v>688</v>
      </c>
      <c r="B689" t="s">
        <v>19</v>
      </c>
      <c r="C689" s="4">
        <v>44426</v>
      </c>
      <c r="D689" s="5" t="s">
        <v>7</v>
      </c>
      <c r="E689" s="5">
        <v>2</v>
      </c>
      <c r="F689" s="5">
        <v>89</v>
      </c>
    </row>
    <row r="690" spans="1:6" x14ac:dyDescent="0.2">
      <c r="A690" s="1">
        <v>689</v>
      </c>
      <c r="B690" t="s">
        <v>19</v>
      </c>
      <c r="C690" s="4">
        <v>44426</v>
      </c>
      <c r="D690" s="5" t="s">
        <v>8</v>
      </c>
      <c r="E690" s="5">
        <v>2</v>
      </c>
      <c r="F690" s="5">
        <v>105</v>
      </c>
    </row>
    <row r="691" spans="1:6" x14ac:dyDescent="0.2">
      <c r="A691" s="1">
        <v>690</v>
      </c>
      <c r="B691" t="s">
        <v>19</v>
      </c>
      <c r="C691" s="4">
        <v>44426</v>
      </c>
      <c r="D691" s="5" t="s">
        <v>10</v>
      </c>
      <c r="E691" s="5">
        <v>0</v>
      </c>
      <c r="F691" s="5">
        <v>107</v>
      </c>
    </row>
    <row r="692" spans="1:6" x14ac:dyDescent="0.2">
      <c r="A692" s="1">
        <v>691</v>
      </c>
      <c r="B692" t="s">
        <v>24</v>
      </c>
      <c r="C692" s="4">
        <v>44427</v>
      </c>
      <c r="D692" s="5" t="s">
        <v>7</v>
      </c>
      <c r="E692" s="5">
        <v>7</v>
      </c>
      <c r="F692" s="5">
        <v>94</v>
      </c>
    </row>
    <row r="693" spans="1:6" x14ac:dyDescent="0.2">
      <c r="A693" s="1">
        <v>692</v>
      </c>
      <c r="B693" t="s">
        <v>24</v>
      </c>
      <c r="C693" s="4">
        <v>44427</v>
      </c>
      <c r="D693" s="5" t="s">
        <v>8</v>
      </c>
      <c r="E693" s="5">
        <v>1</v>
      </c>
      <c r="F693" s="5">
        <v>98</v>
      </c>
    </row>
    <row r="694" spans="1:6" x14ac:dyDescent="0.2">
      <c r="A694" s="1">
        <v>693</v>
      </c>
      <c r="B694" t="s">
        <v>24</v>
      </c>
      <c r="C694" s="4">
        <v>44427</v>
      </c>
      <c r="D694" s="5" t="s">
        <v>10</v>
      </c>
      <c r="E694" s="5">
        <v>1</v>
      </c>
      <c r="F694" s="5">
        <v>103</v>
      </c>
    </row>
    <row r="695" spans="1:6" x14ac:dyDescent="0.2">
      <c r="A695" s="1">
        <v>694</v>
      </c>
      <c r="B695" t="s">
        <v>6</v>
      </c>
      <c r="C695" s="4">
        <v>44428</v>
      </c>
      <c r="D695" s="5" t="s">
        <v>7</v>
      </c>
      <c r="E695" s="5">
        <v>3</v>
      </c>
      <c r="F695" s="5">
        <v>106</v>
      </c>
    </row>
    <row r="696" spans="1:6" x14ac:dyDescent="0.2">
      <c r="A696" s="1">
        <v>695</v>
      </c>
      <c r="B696" t="s">
        <v>6</v>
      </c>
      <c r="C696" s="4">
        <v>44428</v>
      </c>
      <c r="D696" s="5" t="s">
        <v>8</v>
      </c>
      <c r="E696" s="5">
        <v>4</v>
      </c>
      <c r="F696" s="5">
        <v>108</v>
      </c>
    </row>
    <row r="697" spans="1:6" x14ac:dyDescent="0.2">
      <c r="A697" s="1">
        <v>696</v>
      </c>
      <c r="B697" t="s">
        <v>6</v>
      </c>
      <c r="C697" s="4">
        <v>44428</v>
      </c>
      <c r="D697" s="5" t="s">
        <v>10</v>
      </c>
      <c r="E697" s="5">
        <v>3</v>
      </c>
      <c r="F697" s="5">
        <v>112</v>
      </c>
    </row>
    <row r="698" spans="1:6" x14ac:dyDescent="0.2">
      <c r="A698" s="1">
        <v>697</v>
      </c>
      <c r="B698" t="s">
        <v>14</v>
      </c>
      <c r="C698" s="4">
        <v>44429</v>
      </c>
      <c r="D698" s="5" t="s">
        <v>7</v>
      </c>
      <c r="E698" s="5">
        <v>2</v>
      </c>
      <c r="F698" s="5">
        <v>95</v>
      </c>
    </row>
    <row r="699" spans="1:6" x14ac:dyDescent="0.2">
      <c r="A699" s="1">
        <v>698</v>
      </c>
      <c r="B699" t="s">
        <v>14</v>
      </c>
      <c r="C699" s="4">
        <v>44429</v>
      </c>
      <c r="D699" s="5" t="s">
        <v>8</v>
      </c>
      <c r="E699" s="5">
        <v>2</v>
      </c>
      <c r="F699" s="5">
        <v>103</v>
      </c>
    </row>
    <row r="700" spans="1:6" x14ac:dyDescent="0.2">
      <c r="A700" s="1">
        <v>699</v>
      </c>
      <c r="B700" t="s">
        <v>14</v>
      </c>
      <c r="C700" s="4">
        <v>44429</v>
      </c>
      <c r="D700" s="5" t="s">
        <v>10</v>
      </c>
      <c r="E700" s="5">
        <v>1</v>
      </c>
      <c r="F700" s="5">
        <v>107</v>
      </c>
    </row>
    <row r="701" spans="1:6" x14ac:dyDescent="0.2">
      <c r="A701" s="1">
        <v>700</v>
      </c>
      <c r="B701" t="s">
        <v>15</v>
      </c>
      <c r="C701" s="4">
        <v>44430</v>
      </c>
      <c r="D701" s="5" t="s">
        <v>7</v>
      </c>
      <c r="E701" s="5">
        <v>2</v>
      </c>
      <c r="F701" s="5">
        <v>99</v>
      </c>
    </row>
    <row r="702" spans="1:6" x14ac:dyDescent="0.2">
      <c r="A702" s="1">
        <v>701</v>
      </c>
      <c r="B702" t="s">
        <v>15</v>
      </c>
      <c r="C702" s="4">
        <v>44430</v>
      </c>
      <c r="D702" s="5" t="s">
        <v>8</v>
      </c>
      <c r="E702" s="5">
        <v>3</v>
      </c>
      <c r="F702" s="5">
        <v>98</v>
      </c>
    </row>
    <row r="703" spans="1:6" x14ac:dyDescent="0.2">
      <c r="A703" s="1">
        <v>702</v>
      </c>
      <c r="B703" t="s">
        <v>15</v>
      </c>
      <c r="C703" s="4">
        <v>44430</v>
      </c>
      <c r="D703" s="5" t="s">
        <v>10</v>
      </c>
      <c r="E703" s="5">
        <v>1</v>
      </c>
      <c r="F703" s="5">
        <v>103</v>
      </c>
    </row>
    <row r="704" spans="1:6" x14ac:dyDescent="0.2">
      <c r="A704" s="1">
        <v>703</v>
      </c>
      <c r="B704" t="s">
        <v>16</v>
      </c>
      <c r="C704" s="4">
        <v>44431</v>
      </c>
      <c r="D704" s="5" t="s">
        <v>7</v>
      </c>
      <c r="E704" s="5">
        <v>1</v>
      </c>
      <c r="F704" s="5">
        <v>105</v>
      </c>
    </row>
    <row r="705" spans="1:6" x14ac:dyDescent="0.2">
      <c r="A705" s="1">
        <v>704</v>
      </c>
      <c r="B705" t="s">
        <v>16</v>
      </c>
      <c r="C705" s="4">
        <v>44431</v>
      </c>
      <c r="D705" s="5" t="s">
        <v>8</v>
      </c>
      <c r="E705" s="5">
        <v>3</v>
      </c>
      <c r="F705" s="5">
        <v>103</v>
      </c>
    </row>
    <row r="706" spans="1:6" x14ac:dyDescent="0.2">
      <c r="A706" s="1">
        <v>705</v>
      </c>
      <c r="B706" t="s">
        <v>16</v>
      </c>
      <c r="C706" s="4">
        <v>44431</v>
      </c>
      <c r="D706" s="5" t="s">
        <v>10</v>
      </c>
      <c r="E706" s="5">
        <v>3</v>
      </c>
      <c r="F706" s="5">
        <v>103</v>
      </c>
    </row>
    <row r="707" spans="1:6" x14ac:dyDescent="0.2">
      <c r="A707" s="1">
        <v>706</v>
      </c>
      <c r="B707" t="s">
        <v>17</v>
      </c>
      <c r="C707" s="4">
        <v>44432</v>
      </c>
      <c r="D707" s="5" t="s">
        <v>7</v>
      </c>
      <c r="E707" s="5">
        <v>7</v>
      </c>
      <c r="F707" s="5">
        <v>93</v>
      </c>
    </row>
    <row r="708" spans="1:6" x14ac:dyDescent="0.2">
      <c r="A708" s="1">
        <v>707</v>
      </c>
      <c r="B708" t="s">
        <v>17</v>
      </c>
      <c r="C708" s="4">
        <v>44432</v>
      </c>
      <c r="D708" s="5" t="s">
        <v>8</v>
      </c>
      <c r="E708" s="5">
        <v>6</v>
      </c>
      <c r="F708" s="5">
        <v>104</v>
      </c>
    </row>
    <row r="709" spans="1:6" x14ac:dyDescent="0.2">
      <c r="A709" s="1">
        <v>708</v>
      </c>
      <c r="B709" t="s">
        <v>17</v>
      </c>
      <c r="C709" s="4">
        <v>44432</v>
      </c>
      <c r="D709" s="5" t="s">
        <v>10</v>
      </c>
      <c r="E709" s="5">
        <v>1</v>
      </c>
      <c r="F709" s="5">
        <v>110</v>
      </c>
    </row>
    <row r="710" spans="1:6" x14ac:dyDescent="0.2">
      <c r="A710" s="1">
        <v>709</v>
      </c>
      <c r="B710" t="s">
        <v>19</v>
      </c>
      <c r="C710" s="4">
        <v>44433</v>
      </c>
      <c r="D710" s="5" t="s">
        <v>7</v>
      </c>
      <c r="E710" s="5">
        <v>0</v>
      </c>
      <c r="F710" s="5">
        <v>104</v>
      </c>
    </row>
    <row r="711" spans="1:6" x14ac:dyDescent="0.2">
      <c r="A711" s="1">
        <v>710</v>
      </c>
      <c r="B711" t="s">
        <v>19</v>
      </c>
      <c r="C711" s="4">
        <v>44433</v>
      </c>
      <c r="D711" s="5" t="s">
        <v>8</v>
      </c>
      <c r="E711" s="5">
        <v>3</v>
      </c>
      <c r="F711" s="5">
        <v>97</v>
      </c>
    </row>
    <row r="712" spans="1:6" x14ac:dyDescent="0.2">
      <c r="A712" s="1">
        <v>711</v>
      </c>
      <c r="B712" t="s">
        <v>19</v>
      </c>
      <c r="C712" s="4">
        <v>44433</v>
      </c>
      <c r="D712" s="5" t="s">
        <v>10</v>
      </c>
      <c r="E712" s="5">
        <v>1</v>
      </c>
      <c r="F712" s="5">
        <v>100</v>
      </c>
    </row>
    <row r="713" spans="1:6" x14ac:dyDescent="0.2">
      <c r="A713" s="1">
        <v>712</v>
      </c>
      <c r="B713" t="s">
        <v>24</v>
      </c>
      <c r="C713" s="4">
        <v>44434</v>
      </c>
      <c r="D713" s="5" t="s">
        <v>7</v>
      </c>
      <c r="E713" s="5">
        <v>3</v>
      </c>
      <c r="F713" s="5">
        <v>99</v>
      </c>
    </row>
    <row r="714" spans="1:6" x14ac:dyDescent="0.2">
      <c r="A714" s="1">
        <v>713</v>
      </c>
      <c r="B714" t="s">
        <v>24</v>
      </c>
      <c r="C714" s="4">
        <v>44434</v>
      </c>
      <c r="D714" s="5" t="s">
        <v>8</v>
      </c>
      <c r="E714" s="5">
        <v>1</v>
      </c>
      <c r="F714" s="5">
        <v>102</v>
      </c>
    </row>
    <row r="715" spans="1:6" x14ac:dyDescent="0.2">
      <c r="A715" s="1">
        <v>714</v>
      </c>
      <c r="B715" t="s">
        <v>24</v>
      </c>
      <c r="C715" s="4">
        <v>44434</v>
      </c>
      <c r="D715" s="5" t="s">
        <v>10</v>
      </c>
      <c r="E715" s="5">
        <v>2</v>
      </c>
      <c r="F715" s="5">
        <v>109</v>
      </c>
    </row>
    <row r="716" spans="1:6" x14ac:dyDescent="0.2">
      <c r="A716" s="1">
        <v>715</v>
      </c>
      <c r="B716" t="s">
        <v>6</v>
      </c>
      <c r="C716" s="4">
        <v>44435</v>
      </c>
      <c r="D716" s="5" t="s">
        <v>7</v>
      </c>
      <c r="E716" s="5">
        <v>4</v>
      </c>
      <c r="F716" s="5">
        <v>108</v>
      </c>
    </row>
    <row r="717" spans="1:6" x14ac:dyDescent="0.2">
      <c r="A717" s="1">
        <v>716</v>
      </c>
      <c r="B717" t="s">
        <v>6</v>
      </c>
      <c r="C717" s="4">
        <v>44435</v>
      </c>
      <c r="D717" s="5" t="s">
        <v>8</v>
      </c>
      <c r="E717" s="5">
        <v>4</v>
      </c>
      <c r="F717" s="5">
        <v>98</v>
      </c>
    </row>
    <row r="718" spans="1:6" x14ac:dyDescent="0.2">
      <c r="A718" s="1">
        <v>717</v>
      </c>
      <c r="B718" t="s">
        <v>6</v>
      </c>
      <c r="C718" s="4">
        <v>44435</v>
      </c>
      <c r="D718" s="5" t="s">
        <v>10</v>
      </c>
      <c r="E718" s="5">
        <v>2</v>
      </c>
      <c r="F718" s="5">
        <v>115</v>
      </c>
    </row>
    <row r="719" spans="1:6" x14ac:dyDescent="0.2">
      <c r="A719" s="1">
        <v>718</v>
      </c>
      <c r="B719" t="s">
        <v>14</v>
      </c>
      <c r="C719" s="4">
        <v>44436</v>
      </c>
      <c r="D719" s="5" t="s">
        <v>7</v>
      </c>
      <c r="E719" s="5">
        <v>4</v>
      </c>
      <c r="F719" s="5">
        <v>113</v>
      </c>
    </row>
    <row r="720" spans="1:6" x14ac:dyDescent="0.2">
      <c r="A720" s="1">
        <v>719</v>
      </c>
      <c r="B720" t="s">
        <v>14</v>
      </c>
      <c r="C720" s="4">
        <v>44436</v>
      </c>
      <c r="D720" s="5" t="s">
        <v>8</v>
      </c>
      <c r="E720" s="5">
        <v>3</v>
      </c>
      <c r="F720" s="5">
        <v>107</v>
      </c>
    </row>
    <row r="721" spans="1:6" x14ac:dyDescent="0.2">
      <c r="A721" s="1">
        <v>720</v>
      </c>
      <c r="B721" t="s">
        <v>14</v>
      </c>
      <c r="C721" s="4">
        <v>44436</v>
      </c>
      <c r="D721" s="5" t="s">
        <v>10</v>
      </c>
      <c r="E721" s="5">
        <v>0</v>
      </c>
      <c r="F721" s="5">
        <v>98</v>
      </c>
    </row>
    <row r="722" spans="1:6" x14ac:dyDescent="0.2">
      <c r="A722" s="1">
        <v>721</v>
      </c>
      <c r="B722" t="s">
        <v>15</v>
      </c>
      <c r="C722" s="4">
        <v>44437</v>
      </c>
      <c r="D722" s="5" t="s">
        <v>7</v>
      </c>
      <c r="E722" s="5">
        <v>4</v>
      </c>
      <c r="F722" s="5">
        <v>105</v>
      </c>
    </row>
    <row r="723" spans="1:6" x14ac:dyDescent="0.2">
      <c r="A723" s="1">
        <v>722</v>
      </c>
      <c r="B723" t="s">
        <v>15</v>
      </c>
      <c r="C723" s="4">
        <v>44437</v>
      </c>
      <c r="D723" s="5" t="s">
        <v>8</v>
      </c>
      <c r="E723" s="5">
        <v>2</v>
      </c>
      <c r="F723" s="5">
        <v>104</v>
      </c>
    </row>
    <row r="724" spans="1:6" x14ac:dyDescent="0.2">
      <c r="A724" s="1">
        <v>723</v>
      </c>
      <c r="B724" t="s">
        <v>15</v>
      </c>
      <c r="C724" s="4">
        <v>44437</v>
      </c>
      <c r="D724" s="5" t="s">
        <v>10</v>
      </c>
      <c r="E724" s="5">
        <v>0</v>
      </c>
      <c r="F724" s="5">
        <v>112</v>
      </c>
    </row>
    <row r="725" spans="1:6" x14ac:dyDescent="0.2">
      <c r="A725" s="1">
        <v>724</v>
      </c>
      <c r="B725" t="s">
        <v>16</v>
      </c>
      <c r="C725" s="4">
        <v>44438</v>
      </c>
      <c r="D725" s="5" t="s">
        <v>7</v>
      </c>
      <c r="E725" s="5">
        <v>2</v>
      </c>
      <c r="F725" s="5">
        <v>110</v>
      </c>
    </row>
    <row r="726" spans="1:6" x14ac:dyDescent="0.2">
      <c r="A726" s="1">
        <v>725</v>
      </c>
      <c r="B726" t="s">
        <v>16</v>
      </c>
      <c r="C726" s="4">
        <v>44438</v>
      </c>
      <c r="D726" s="5" t="s">
        <v>8</v>
      </c>
      <c r="E726" s="5">
        <v>2</v>
      </c>
      <c r="F726" s="5">
        <v>104</v>
      </c>
    </row>
    <row r="727" spans="1:6" x14ac:dyDescent="0.2">
      <c r="A727" s="1">
        <v>726</v>
      </c>
      <c r="B727" t="s">
        <v>16</v>
      </c>
      <c r="C727" s="4">
        <v>44438</v>
      </c>
      <c r="D727" s="5" t="s">
        <v>10</v>
      </c>
      <c r="E727" s="5">
        <v>3</v>
      </c>
      <c r="F727" s="5">
        <v>104</v>
      </c>
    </row>
    <row r="728" spans="1:6" x14ac:dyDescent="0.2">
      <c r="A728" s="1">
        <v>727</v>
      </c>
      <c r="B728" t="s">
        <v>17</v>
      </c>
      <c r="C728" s="4">
        <v>44439</v>
      </c>
      <c r="D728" s="5" t="s">
        <v>7</v>
      </c>
      <c r="E728" s="5">
        <v>1</v>
      </c>
      <c r="F728" s="5">
        <v>98</v>
      </c>
    </row>
    <row r="729" spans="1:6" x14ac:dyDescent="0.2">
      <c r="A729" s="1">
        <v>728</v>
      </c>
      <c r="B729" t="s">
        <v>17</v>
      </c>
      <c r="C729" s="4">
        <v>44439</v>
      </c>
      <c r="D729" s="5" t="s">
        <v>8</v>
      </c>
      <c r="E729" s="5">
        <v>5</v>
      </c>
      <c r="F729" s="5">
        <v>94</v>
      </c>
    </row>
    <row r="730" spans="1:6" x14ac:dyDescent="0.2">
      <c r="A730" s="1">
        <v>729</v>
      </c>
      <c r="B730" t="s">
        <v>17</v>
      </c>
      <c r="C730" s="4">
        <v>44439</v>
      </c>
      <c r="D730" s="5" t="s">
        <v>10</v>
      </c>
      <c r="E730" s="5">
        <v>1</v>
      </c>
      <c r="F730" s="5">
        <v>97</v>
      </c>
    </row>
    <row r="731" spans="1:6" x14ac:dyDescent="0.2">
      <c r="A731" s="1">
        <v>730</v>
      </c>
      <c r="B731" t="s">
        <v>19</v>
      </c>
      <c r="C731" s="4">
        <v>44440</v>
      </c>
      <c r="D731" s="5" t="s">
        <v>7</v>
      </c>
      <c r="E731" s="5">
        <v>3</v>
      </c>
      <c r="F731" s="5">
        <v>110</v>
      </c>
    </row>
    <row r="732" spans="1:6" x14ac:dyDescent="0.2">
      <c r="A732" s="1">
        <v>731</v>
      </c>
      <c r="B732" t="s">
        <v>19</v>
      </c>
      <c r="C732" s="4">
        <v>44440</v>
      </c>
      <c r="D732" s="5" t="s">
        <v>8</v>
      </c>
      <c r="E732" s="5">
        <v>4</v>
      </c>
      <c r="F732" s="5">
        <v>106</v>
      </c>
    </row>
    <row r="733" spans="1:6" x14ac:dyDescent="0.2">
      <c r="A733" s="1">
        <v>732</v>
      </c>
      <c r="B733" t="s">
        <v>19</v>
      </c>
      <c r="C733" s="4">
        <v>44440</v>
      </c>
      <c r="D733" s="5" t="s">
        <v>10</v>
      </c>
      <c r="E733" s="5">
        <v>1</v>
      </c>
      <c r="F733" s="5">
        <v>104</v>
      </c>
    </row>
    <row r="734" spans="1:6" x14ac:dyDescent="0.2">
      <c r="A734" s="1">
        <v>733</v>
      </c>
      <c r="B734" t="s">
        <v>24</v>
      </c>
      <c r="C734" s="4">
        <v>44441</v>
      </c>
      <c r="D734" s="5" t="s">
        <v>7</v>
      </c>
      <c r="E734" s="5">
        <v>2</v>
      </c>
      <c r="F734" s="5">
        <v>98</v>
      </c>
    </row>
    <row r="735" spans="1:6" x14ac:dyDescent="0.2">
      <c r="A735" s="1">
        <v>734</v>
      </c>
      <c r="B735" t="s">
        <v>24</v>
      </c>
      <c r="C735" s="4">
        <v>44441</v>
      </c>
      <c r="D735" s="5" t="s">
        <v>8</v>
      </c>
      <c r="E735" s="5">
        <v>3</v>
      </c>
      <c r="F735" s="5">
        <v>108</v>
      </c>
    </row>
    <row r="736" spans="1:6" x14ac:dyDescent="0.2">
      <c r="A736" s="1">
        <v>735</v>
      </c>
      <c r="B736" t="s">
        <v>24</v>
      </c>
      <c r="C736" s="4">
        <v>44441</v>
      </c>
      <c r="D736" s="5" t="s">
        <v>10</v>
      </c>
      <c r="E736" s="5">
        <v>1</v>
      </c>
      <c r="F736" s="5">
        <v>102</v>
      </c>
    </row>
    <row r="737" spans="1:6" x14ac:dyDescent="0.2">
      <c r="A737" s="1">
        <v>736</v>
      </c>
      <c r="B737" t="s">
        <v>6</v>
      </c>
      <c r="C737" s="4">
        <v>44442</v>
      </c>
      <c r="D737" s="5" t="s">
        <v>7</v>
      </c>
      <c r="E737" s="5">
        <v>2</v>
      </c>
      <c r="F737" s="5">
        <v>110</v>
      </c>
    </row>
    <row r="738" spans="1:6" x14ac:dyDescent="0.2">
      <c r="A738" s="1">
        <v>737</v>
      </c>
      <c r="B738" t="s">
        <v>6</v>
      </c>
      <c r="C738" s="4">
        <v>44442</v>
      </c>
      <c r="D738" s="5" t="s">
        <v>8</v>
      </c>
      <c r="E738" s="5">
        <v>2</v>
      </c>
      <c r="F738" s="5">
        <v>113</v>
      </c>
    </row>
    <row r="739" spans="1:6" x14ac:dyDescent="0.2">
      <c r="A739" s="1">
        <v>738</v>
      </c>
      <c r="B739" t="s">
        <v>6</v>
      </c>
      <c r="C739" s="4">
        <v>44442</v>
      </c>
      <c r="D739" s="5" t="s">
        <v>10</v>
      </c>
      <c r="E739" s="5">
        <v>0</v>
      </c>
      <c r="F739" s="5">
        <v>106</v>
      </c>
    </row>
    <row r="740" spans="1:6" x14ac:dyDescent="0.2">
      <c r="A740" s="1">
        <v>739</v>
      </c>
      <c r="B740" t="s">
        <v>14</v>
      </c>
      <c r="C740" s="4">
        <v>44443</v>
      </c>
      <c r="D740" s="5" t="s">
        <v>7</v>
      </c>
      <c r="E740" s="5">
        <v>3</v>
      </c>
      <c r="F740" s="5">
        <v>101</v>
      </c>
    </row>
    <row r="741" spans="1:6" x14ac:dyDescent="0.2">
      <c r="A741" s="1">
        <v>740</v>
      </c>
      <c r="B741" t="s">
        <v>14</v>
      </c>
      <c r="C741" s="4">
        <v>44443</v>
      </c>
      <c r="D741" s="5" t="s">
        <v>8</v>
      </c>
      <c r="E741" s="5">
        <v>2</v>
      </c>
      <c r="F741" s="5">
        <v>108</v>
      </c>
    </row>
    <row r="742" spans="1:6" x14ac:dyDescent="0.2">
      <c r="A742" s="1">
        <v>741</v>
      </c>
      <c r="B742" t="s">
        <v>14</v>
      </c>
      <c r="C742" s="4">
        <v>44443</v>
      </c>
      <c r="D742" s="5" t="s">
        <v>10</v>
      </c>
      <c r="E742" s="5">
        <v>0</v>
      </c>
      <c r="F742" s="5">
        <v>108</v>
      </c>
    </row>
    <row r="743" spans="1:6" x14ac:dyDescent="0.2">
      <c r="A743" s="1">
        <v>742</v>
      </c>
      <c r="B743" t="s">
        <v>15</v>
      </c>
      <c r="C743" s="4">
        <v>44444</v>
      </c>
      <c r="D743" s="5" t="s">
        <v>7</v>
      </c>
      <c r="E743" s="5">
        <v>1</v>
      </c>
      <c r="F743" s="5">
        <v>106</v>
      </c>
    </row>
    <row r="744" spans="1:6" x14ac:dyDescent="0.2">
      <c r="A744" s="1">
        <v>743</v>
      </c>
      <c r="B744" t="s">
        <v>15</v>
      </c>
      <c r="C744" s="4">
        <v>44444</v>
      </c>
      <c r="D744" s="5" t="s">
        <v>8</v>
      </c>
      <c r="E744" s="5">
        <v>2</v>
      </c>
      <c r="F744" s="5">
        <v>105</v>
      </c>
    </row>
    <row r="745" spans="1:6" x14ac:dyDescent="0.2">
      <c r="A745" s="1">
        <v>744</v>
      </c>
      <c r="B745" t="s">
        <v>15</v>
      </c>
      <c r="C745" s="4">
        <v>44444</v>
      </c>
      <c r="D745" s="5" t="s">
        <v>10</v>
      </c>
      <c r="E745" s="5">
        <v>0</v>
      </c>
      <c r="F745" s="5">
        <v>99</v>
      </c>
    </row>
    <row r="746" spans="1:6" x14ac:dyDescent="0.2">
      <c r="A746" s="1">
        <v>745</v>
      </c>
      <c r="B746" t="s">
        <v>16</v>
      </c>
      <c r="C746" s="4">
        <v>44445</v>
      </c>
      <c r="D746" s="5" t="s">
        <v>7</v>
      </c>
      <c r="E746" s="5">
        <v>4</v>
      </c>
      <c r="F746" s="5">
        <v>92</v>
      </c>
    </row>
    <row r="747" spans="1:6" x14ac:dyDescent="0.2">
      <c r="A747" s="1">
        <v>746</v>
      </c>
      <c r="B747" t="s">
        <v>16</v>
      </c>
      <c r="C747" s="4">
        <v>44445</v>
      </c>
      <c r="D747" s="5" t="s">
        <v>8</v>
      </c>
      <c r="E747" s="5">
        <v>1</v>
      </c>
      <c r="F747" s="5">
        <v>107</v>
      </c>
    </row>
    <row r="748" spans="1:6" x14ac:dyDescent="0.2">
      <c r="A748" s="1">
        <v>747</v>
      </c>
      <c r="B748" t="s">
        <v>16</v>
      </c>
      <c r="C748" s="4">
        <v>44445</v>
      </c>
      <c r="D748" s="5" t="s">
        <v>10</v>
      </c>
      <c r="E748" s="5">
        <v>0</v>
      </c>
      <c r="F748" s="5">
        <v>98</v>
      </c>
    </row>
    <row r="749" spans="1:6" x14ac:dyDescent="0.2">
      <c r="A749" s="1">
        <v>748</v>
      </c>
      <c r="B749" t="s">
        <v>17</v>
      </c>
      <c r="C749" s="4">
        <v>44446</v>
      </c>
      <c r="D749" s="5" t="s">
        <v>7</v>
      </c>
      <c r="E749" s="5">
        <v>6</v>
      </c>
      <c r="F749" s="5">
        <v>103</v>
      </c>
    </row>
    <row r="750" spans="1:6" x14ac:dyDescent="0.2">
      <c r="A750" s="1">
        <v>749</v>
      </c>
      <c r="B750" t="s">
        <v>17</v>
      </c>
      <c r="C750" s="4">
        <v>44446</v>
      </c>
      <c r="D750" s="5" t="s">
        <v>8</v>
      </c>
      <c r="E750" s="5">
        <v>3</v>
      </c>
      <c r="F750" s="5">
        <v>90</v>
      </c>
    </row>
    <row r="751" spans="1:6" x14ac:dyDescent="0.2">
      <c r="A751" s="1">
        <v>750</v>
      </c>
      <c r="B751" t="s">
        <v>17</v>
      </c>
      <c r="C751" s="4">
        <v>44446</v>
      </c>
      <c r="D751" s="5" t="s">
        <v>10</v>
      </c>
      <c r="E751" s="5">
        <v>2</v>
      </c>
      <c r="F751" s="5">
        <v>101</v>
      </c>
    </row>
    <row r="752" spans="1:6" x14ac:dyDescent="0.2">
      <c r="A752" s="1">
        <v>751</v>
      </c>
      <c r="B752" t="s">
        <v>19</v>
      </c>
      <c r="C752" s="4">
        <v>44447</v>
      </c>
      <c r="D752" s="5" t="s">
        <v>7</v>
      </c>
      <c r="E752" s="5">
        <v>3</v>
      </c>
      <c r="F752" s="5">
        <v>108</v>
      </c>
    </row>
    <row r="753" spans="1:6" x14ac:dyDescent="0.2">
      <c r="A753" s="1">
        <v>752</v>
      </c>
      <c r="B753" t="s">
        <v>19</v>
      </c>
      <c r="C753" s="4">
        <v>44447</v>
      </c>
      <c r="D753" s="5" t="s">
        <v>8</v>
      </c>
      <c r="E753" s="5">
        <v>2</v>
      </c>
      <c r="F753" s="5">
        <v>103</v>
      </c>
    </row>
    <row r="754" spans="1:6" x14ac:dyDescent="0.2">
      <c r="A754" s="1">
        <v>753</v>
      </c>
      <c r="B754" t="s">
        <v>19</v>
      </c>
      <c r="C754" s="4">
        <v>44447</v>
      </c>
      <c r="D754" s="5" t="s">
        <v>10</v>
      </c>
      <c r="E754" s="5">
        <v>1</v>
      </c>
      <c r="F754" s="5">
        <v>109</v>
      </c>
    </row>
    <row r="755" spans="1:6" x14ac:dyDescent="0.2">
      <c r="A755" s="1">
        <v>754</v>
      </c>
      <c r="B755" t="s">
        <v>24</v>
      </c>
      <c r="C755" s="4">
        <v>44448</v>
      </c>
      <c r="D755" s="5" t="s">
        <v>7</v>
      </c>
      <c r="E755" s="5">
        <v>5</v>
      </c>
      <c r="F755" s="5">
        <v>105</v>
      </c>
    </row>
    <row r="756" spans="1:6" x14ac:dyDescent="0.2">
      <c r="A756" s="1">
        <v>755</v>
      </c>
      <c r="B756" t="s">
        <v>24</v>
      </c>
      <c r="C756" s="4">
        <v>44448</v>
      </c>
      <c r="D756" s="5" t="s">
        <v>8</v>
      </c>
      <c r="E756" s="5">
        <v>2</v>
      </c>
      <c r="F756" s="5">
        <v>103</v>
      </c>
    </row>
    <row r="757" spans="1:6" x14ac:dyDescent="0.2">
      <c r="A757" s="1">
        <v>756</v>
      </c>
      <c r="B757" t="s">
        <v>24</v>
      </c>
      <c r="C757" s="4">
        <v>44448</v>
      </c>
      <c r="D757" s="5" t="s">
        <v>10</v>
      </c>
      <c r="E757" s="5">
        <v>0</v>
      </c>
      <c r="F757" s="5">
        <v>110</v>
      </c>
    </row>
    <row r="758" spans="1:6" x14ac:dyDescent="0.2">
      <c r="A758" s="1">
        <v>757</v>
      </c>
      <c r="B758" t="s">
        <v>6</v>
      </c>
      <c r="C758" s="4">
        <v>44449</v>
      </c>
      <c r="D758" s="5" t="s">
        <v>7</v>
      </c>
      <c r="E758" s="5">
        <v>3</v>
      </c>
      <c r="F758" s="5">
        <v>116</v>
      </c>
    </row>
    <row r="759" spans="1:6" x14ac:dyDescent="0.2">
      <c r="A759" s="1">
        <v>758</v>
      </c>
      <c r="B759" t="s">
        <v>6</v>
      </c>
      <c r="C759" s="4">
        <v>44449</v>
      </c>
      <c r="D759" s="5" t="s">
        <v>8</v>
      </c>
      <c r="E759" s="5">
        <v>1</v>
      </c>
      <c r="F759" s="5">
        <v>103</v>
      </c>
    </row>
    <row r="760" spans="1:6" x14ac:dyDescent="0.2">
      <c r="A760" s="1">
        <v>759</v>
      </c>
      <c r="B760" t="s">
        <v>6</v>
      </c>
      <c r="C760" s="4">
        <v>44449</v>
      </c>
      <c r="D760" s="5" t="s">
        <v>10</v>
      </c>
      <c r="E760" s="5">
        <v>2</v>
      </c>
      <c r="F760" s="5">
        <v>100</v>
      </c>
    </row>
    <row r="761" spans="1:6" x14ac:dyDescent="0.2">
      <c r="A761" s="1">
        <v>760</v>
      </c>
      <c r="B761" t="s">
        <v>14</v>
      </c>
      <c r="C761" s="4">
        <v>44450</v>
      </c>
      <c r="D761" s="5" t="s">
        <v>7</v>
      </c>
      <c r="E761" s="5">
        <v>1</v>
      </c>
      <c r="F761" s="5">
        <v>102</v>
      </c>
    </row>
    <row r="762" spans="1:6" x14ac:dyDescent="0.2">
      <c r="A762" s="1">
        <v>761</v>
      </c>
      <c r="B762" t="s">
        <v>14</v>
      </c>
      <c r="C762" s="4">
        <v>44450</v>
      </c>
      <c r="D762" s="5" t="s">
        <v>8</v>
      </c>
      <c r="E762" s="5">
        <v>0</v>
      </c>
      <c r="F762" s="5">
        <v>99</v>
      </c>
    </row>
    <row r="763" spans="1:6" x14ac:dyDescent="0.2">
      <c r="A763" s="1">
        <v>762</v>
      </c>
      <c r="B763" t="s">
        <v>14</v>
      </c>
      <c r="C763" s="4">
        <v>44450</v>
      </c>
      <c r="D763" s="5" t="s">
        <v>10</v>
      </c>
      <c r="E763" s="5">
        <v>0</v>
      </c>
      <c r="F763" s="5">
        <v>109</v>
      </c>
    </row>
    <row r="764" spans="1:6" x14ac:dyDescent="0.2">
      <c r="A764" s="1">
        <v>763</v>
      </c>
      <c r="B764" t="s">
        <v>15</v>
      </c>
      <c r="C764" s="4">
        <v>44451</v>
      </c>
      <c r="D764" s="5" t="s">
        <v>7</v>
      </c>
      <c r="E764" s="5">
        <v>6</v>
      </c>
      <c r="F764" s="5">
        <v>95</v>
      </c>
    </row>
    <row r="765" spans="1:6" x14ac:dyDescent="0.2">
      <c r="A765" s="1">
        <v>764</v>
      </c>
      <c r="B765" t="s">
        <v>15</v>
      </c>
      <c r="C765" s="4">
        <v>44451</v>
      </c>
      <c r="D765" s="5" t="s">
        <v>8</v>
      </c>
      <c r="E765" s="5">
        <v>3</v>
      </c>
      <c r="F765" s="5">
        <v>110</v>
      </c>
    </row>
    <row r="766" spans="1:6" x14ac:dyDescent="0.2">
      <c r="A766" s="1">
        <v>765</v>
      </c>
      <c r="B766" t="s">
        <v>15</v>
      </c>
      <c r="C766" s="4">
        <v>44451</v>
      </c>
      <c r="D766" s="5" t="s">
        <v>10</v>
      </c>
      <c r="E766" s="5">
        <v>0</v>
      </c>
      <c r="F766" s="5">
        <v>116</v>
      </c>
    </row>
    <row r="767" spans="1:6" x14ac:dyDescent="0.2">
      <c r="A767" s="1">
        <v>766</v>
      </c>
      <c r="B767" t="s">
        <v>16</v>
      </c>
      <c r="C767" s="4">
        <v>44452</v>
      </c>
      <c r="D767" s="5" t="s">
        <v>7</v>
      </c>
      <c r="E767" s="5">
        <v>7</v>
      </c>
      <c r="F767" s="5">
        <v>106</v>
      </c>
    </row>
    <row r="768" spans="1:6" x14ac:dyDescent="0.2">
      <c r="A768" s="1">
        <v>767</v>
      </c>
      <c r="B768" t="s">
        <v>16</v>
      </c>
      <c r="C768" s="4">
        <v>44452</v>
      </c>
      <c r="D768" s="5" t="s">
        <v>8</v>
      </c>
      <c r="E768" s="5">
        <v>2</v>
      </c>
      <c r="F768" s="5">
        <v>101</v>
      </c>
    </row>
    <row r="769" spans="1:6" x14ac:dyDescent="0.2">
      <c r="A769" s="1">
        <v>768</v>
      </c>
      <c r="B769" t="s">
        <v>16</v>
      </c>
      <c r="C769" s="4">
        <v>44452</v>
      </c>
      <c r="D769" s="5" t="s">
        <v>10</v>
      </c>
      <c r="E769" s="5">
        <v>1</v>
      </c>
      <c r="F769" s="5">
        <v>109</v>
      </c>
    </row>
    <row r="770" spans="1:6" x14ac:dyDescent="0.2">
      <c r="A770" s="1">
        <v>769</v>
      </c>
      <c r="B770" t="s">
        <v>17</v>
      </c>
      <c r="C770" s="4">
        <v>44453</v>
      </c>
      <c r="D770" s="5" t="s">
        <v>7</v>
      </c>
      <c r="E770" s="5">
        <v>3</v>
      </c>
      <c r="F770" s="5">
        <v>90</v>
      </c>
    </row>
    <row r="771" spans="1:6" x14ac:dyDescent="0.2">
      <c r="A771" s="1">
        <v>770</v>
      </c>
      <c r="B771" t="s">
        <v>17</v>
      </c>
      <c r="C771" s="4">
        <v>44453</v>
      </c>
      <c r="D771" s="5" t="s">
        <v>8</v>
      </c>
      <c r="E771" s="5">
        <v>0</v>
      </c>
      <c r="F771" s="5">
        <v>108</v>
      </c>
    </row>
    <row r="772" spans="1:6" x14ac:dyDescent="0.2">
      <c r="A772" s="1">
        <v>771</v>
      </c>
      <c r="B772" t="s">
        <v>17</v>
      </c>
      <c r="C772" s="4">
        <v>44453</v>
      </c>
      <c r="D772" s="5" t="s">
        <v>10</v>
      </c>
      <c r="E772" s="5">
        <v>0</v>
      </c>
      <c r="F772" s="5">
        <v>99</v>
      </c>
    </row>
    <row r="773" spans="1:6" x14ac:dyDescent="0.2">
      <c r="A773" s="1">
        <v>772</v>
      </c>
      <c r="B773" t="s">
        <v>19</v>
      </c>
      <c r="C773" s="4">
        <v>44454</v>
      </c>
      <c r="D773" s="5" t="s">
        <v>7</v>
      </c>
      <c r="E773" s="5">
        <v>6</v>
      </c>
      <c r="F773" s="5">
        <v>93</v>
      </c>
    </row>
    <row r="774" spans="1:6" x14ac:dyDescent="0.2">
      <c r="A774" s="1">
        <v>773</v>
      </c>
      <c r="B774" t="s">
        <v>19</v>
      </c>
      <c r="C774" s="4">
        <v>44454</v>
      </c>
      <c r="D774" s="5" t="s">
        <v>8</v>
      </c>
      <c r="E774" s="5">
        <v>2</v>
      </c>
      <c r="F774" s="5">
        <v>103</v>
      </c>
    </row>
    <row r="775" spans="1:6" x14ac:dyDescent="0.2">
      <c r="A775" s="1">
        <v>774</v>
      </c>
      <c r="B775" t="s">
        <v>19</v>
      </c>
      <c r="C775" s="4">
        <v>44454</v>
      </c>
      <c r="D775" s="5" t="s">
        <v>10</v>
      </c>
      <c r="E775" s="5">
        <v>0</v>
      </c>
      <c r="F775" s="5">
        <v>101</v>
      </c>
    </row>
    <row r="776" spans="1:6" x14ac:dyDescent="0.2">
      <c r="A776" s="1">
        <v>775</v>
      </c>
      <c r="B776" t="s">
        <v>24</v>
      </c>
      <c r="C776" s="4">
        <v>44455</v>
      </c>
      <c r="D776" s="5" t="s">
        <v>7</v>
      </c>
      <c r="E776" s="5">
        <v>6</v>
      </c>
      <c r="F776" s="5">
        <v>112</v>
      </c>
    </row>
    <row r="777" spans="1:6" x14ac:dyDescent="0.2">
      <c r="A777" s="1">
        <v>776</v>
      </c>
      <c r="B777" t="s">
        <v>24</v>
      </c>
      <c r="C777" s="4">
        <v>44455</v>
      </c>
      <c r="D777" s="5" t="s">
        <v>8</v>
      </c>
      <c r="E777" s="5">
        <v>1</v>
      </c>
      <c r="F777" s="5">
        <v>108</v>
      </c>
    </row>
    <row r="778" spans="1:6" x14ac:dyDescent="0.2">
      <c r="A778" s="1">
        <v>777</v>
      </c>
      <c r="B778" t="s">
        <v>24</v>
      </c>
      <c r="C778" s="4">
        <v>44455</v>
      </c>
      <c r="D778" s="5" t="s">
        <v>10</v>
      </c>
      <c r="E778" s="5">
        <v>3</v>
      </c>
      <c r="F778" s="5">
        <v>98</v>
      </c>
    </row>
    <row r="779" spans="1:6" x14ac:dyDescent="0.2">
      <c r="A779" s="1">
        <v>778</v>
      </c>
      <c r="B779" t="s">
        <v>6</v>
      </c>
      <c r="C779" s="4">
        <v>44456</v>
      </c>
      <c r="D779" s="5" t="s">
        <v>7</v>
      </c>
      <c r="E779" s="5">
        <v>3</v>
      </c>
      <c r="F779" s="5">
        <v>110</v>
      </c>
    </row>
    <row r="780" spans="1:6" x14ac:dyDescent="0.2">
      <c r="A780" s="1">
        <v>779</v>
      </c>
      <c r="B780" t="s">
        <v>6</v>
      </c>
      <c r="C780" s="4">
        <v>44456</v>
      </c>
      <c r="D780" s="5" t="s">
        <v>8</v>
      </c>
      <c r="E780" s="5">
        <v>2</v>
      </c>
      <c r="F780" s="5">
        <v>110</v>
      </c>
    </row>
    <row r="781" spans="1:6" x14ac:dyDescent="0.2">
      <c r="A781" s="1">
        <v>780</v>
      </c>
      <c r="B781" t="s">
        <v>6</v>
      </c>
      <c r="C781" s="4">
        <v>44456</v>
      </c>
      <c r="D781" s="5" t="s">
        <v>10</v>
      </c>
      <c r="E781" s="5">
        <v>2</v>
      </c>
      <c r="F781" s="5">
        <v>106</v>
      </c>
    </row>
    <row r="782" spans="1:6" x14ac:dyDescent="0.2">
      <c r="A782" s="1">
        <v>781</v>
      </c>
      <c r="B782" t="s">
        <v>14</v>
      </c>
      <c r="C782" s="4">
        <v>44457</v>
      </c>
      <c r="D782" s="5" t="s">
        <v>7</v>
      </c>
      <c r="E782" s="5">
        <v>2</v>
      </c>
      <c r="F782" s="5">
        <v>115</v>
      </c>
    </row>
    <row r="783" spans="1:6" x14ac:dyDescent="0.2">
      <c r="A783" s="1">
        <v>782</v>
      </c>
      <c r="B783" t="s">
        <v>14</v>
      </c>
      <c r="C783" s="4">
        <v>44457</v>
      </c>
      <c r="D783" s="5" t="s">
        <v>8</v>
      </c>
      <c r="E783" s="5">
        <v>1</v>
      </c>
      <c r="F783" s="5">
        <v>110</v>
      </c>
    </row>
    <row r="784" spans="1:6" x14ac:dyDescent="0.2">
      <c r="A784" s="1">
        <v>783</v>
      </c>
      <c r="B784" t="s">
        <v>14</v>
      </c>
      <c r="C784" s="4">
        <v>44457</v>
      </c>
      <c r="D784" s="5" t="s">
        <v>10</v>
      </c>
      <c r="E784" s="5">
        <v>0</v>
      </c>
      <c r="F784" s="5">
        <v>116</v>
      </c>
    </row>
    <row r="785" spans="1:6" x14ac:dyDescent="0.2">
      <c r="A785" s="1">
        <v>784</v>
      </c>
      <c r="B785" t="s">
        <v>15</v>
      </c>
      <c r="C785" s="4">
        <v>44458</v>
      </c>
      <c r="D785" s="5" t="s">
        <v>7</v>
      </c>
      <c r="E785" s="5">
        <v>2</v>
      </c>
      <c r="F785" s="5">
        <v>114</v>
      </c>
    </row>
    <row r="786" spans="1:6" x14ac:dyDescent="0.2">
      <c r="A786" s="1">
        <v>785</v>
      </c>
      <c r="B786" t="s">
        <v>15</v>
      </c>
      <c r="C786" s="4">
        <v>44458</v>
      </c>
      <c r="D786" s="5" t="s">
        <v>8</v>
      </c>
      <c r="E786" s="5">
        <v>2</v>
      </c>
      <c r="F786" s="5">
        <v>108</v>
      </c>
    </row>
    <row r="787" spans="1:6" x14ac:dyDescent="0.2">
      <c r="A787" s="1">
        <v>786</v>
      </c>
      <c r="B787" t="s">
        <v>15</v>
      </c>
      <c r="C787" s="4">
        <v>44458</v>
      </c>
      <c r="D787" s="5" t="s">
        <v>10</v>
      </c>
      <c r="E787" s="5">
        <v>1</v>
      </c>
      <c r="F787" s="5">
        <v>110</v>
      </c>
    </row>
    <row r="788" spans="1:6" x14ac:dyDescent="0.2">
      <c r="A788" s="1">
        <v>787</v>
      </c>
      <c r="B788" t="s">
        <v>16</v>
      </c>
      <c r="C788" s="4">
        <v>44459</v>
      </c>
      <c r="D788" s="5" t="s">
        <v>7</v>
      </c>
      <c r="E788" s="5">
        <v>3</v>
      </c>
      <c r="F788" s="5">
        <v>94</v>
      </c>
    </row>
    <row r="789" spans="1:6" x14ac:dyDescent="0.2">
      <c r="A789" s="1">
        <v>788</v>
      </c>
      <c r="B789" t="s">
        <v>16</v>
      </c>
      <c r="C789" s="4">
        <v>44459</v>
      </c>
      <c r="D789" s="5" t="s">
        <v>8</v>
      </c>
      <c r="E789" s="5">
        <v>0</v>
      </c>
      <c r="F789" s="5">
        <v>96</v>
      </c>
    </row>
    <row r="790" spans="1:6" x14ac:dyDescent="0.2">
      <c r="A790" s="1">
        <v>789</v>
      </c>
      <c r="B790" t="s">
        <v>16</v>
      </c>
      <c r="C790" s="4">
        <v>44459</v>
      </c>
      <c r="D790" s="5" t="s">
        <v>10</v>
      </c>
      <c r="E790" s="5">
        <v>0</v>
      </c>
      <c r="F790" s="5">
        <v>104</v>
      </c>
    </row>
    <row r="791" spans="1:6" x14ac:dyDescent="0.2">
      <c r="A791" s="1">
        <v>790</v>
      </c>
      <c r="B791" t="s">
        <v>17</v>
      </c>
      <c r="C791" s="4">
        <v>44460</v>
      </c>
      <c r="D791" s="5" t="s">
        <v>7</v>
      </c>
      <c r="E791" s="5">
        <v>4</v>
      </c>
      <c r="F791" s="5">
        <v>97</v>
      </c>
    </row>
    <row r="792" spans="1:6" x14ac:dyDescent="0.2">
      <c r="A792" s="1">
        <v>791</v>
      </c>
      <c r="B792" t="s">
        <v>17</v>
      </c>
      <c r="C792" s="4">
        <v>44460</v>
      </c>
      <c r="D792" s="5" t="s">
        <v>8</v>
      </c>
      <c r="E792" s="5">
        <v>1</v>
      </c>
      <c r="F792" s="5">
        <v>103</v>
      </c>
    </row>
    <row r="793" spans="1:6" x14ac:dyDescent="0.2">
      <c r="A793" s="1">
        <v>792</v>
      </c>
      <c r="B793" t="s">
        <v>17</v>
      </c>
      <c r="C793" s="4">
        <v>44460</v>
      </c>
      <c r="D793" s="5" t="s">
        <v>10</v>
      </c>
      <c r="E793" s="5">
        <v>0</v>
      </c>
      <c r="F793" s="5">
        <v>106</v>
      </c>
    </row>
    <row r="794" spans="1:6" x14ac:dyDescent="0.2">
      <c r="A794" s="1">
        <v>793</v>
      </c>
      <c r="B794" t="s">
        <v>19</v>
      </c>
      <c r="C794" s="4">
        <v>44461</v>
      </c>
      <c r="D794" s="5" t="s">
        <v>7</v>
      </c>
      <c r="E794" s="5">
        <v>4</v>
      </c>
      <c r="F794" s="5">
        <v>105</v>
      </c>
    </row>
    <row r="795" spans="1:6" x14ac:dyDescent="0.2">
      <c r="A795" s="1">
        <v>794</v>
      </c>
      <c r="B795" t="s">
        <v>19</v>
      </c>
      <c r="C795" s="4">
        <v>44461</v>
      </c>
      <c r="D795" s="5" t="s">
        <v>8</v>
      </c>
      <c r="E795" s="5">
        <v>2</v>
      </c>
      <c r="F795" s="5">
        <v>102</v>
      </c>
    </row>
    <row r="796" spans="1:6" x14ac:dyDescent="0.2">
      <c r="A796" s="1">
        <v>795</v>
      </c>
      <c r="B796" t="s">
        <v>19</v>
      </c>
      <c r="C796" s="4">
        <v>44461</v>
      </c>
      <c r="D796" s="5" t="s">
        <v>10</v>
      </c>
      <c r="E796" s="5">
        <v>0</v>
      </c>
      <c r="F796" s="5">
        <v>100</v>
      </c>
    </row>
    <row r="797" spans="1:6" x14ac:dyDescent="0.2">
      <c r="A797" s="1">
        <v>796</v>
      </c>
      <c r="B797" t="s">
        <v>24</v>
      </c>
      <c r="C797" s="4">
        <v>44462</v>
      </c>
      <c r="D797" s="5" t="s">
        <v>7</v>
      </c>
      <c r="E797" s="5">
        <v>3</v>
      </c>
      <c r="F797" s="5">
        <v>103</v>
      </c>
    </row>
    <row r="798" spans="1:6" x14ac:dyDescent="0.2">
      <c r="A798" s="1">
        <v>797</v>
      </c>
      <c r="B798" t="s">
        <v>24</v>
      </c>
      <c r="C798" s="4">
        <v>44462</v>
      </c>
      <c r="D798" s="5" t="s">
        <v>8</v>
      </c>
      <c r="E798" s="5">
        <v>3</v>
      </c>
      <c r="F798" s="5">
        <v>105</v>
      </c>
    </row>
    <row r="799" spans="1:6" x14ac:dyDescent="0.2">
      <c r="A799" s="1">
        <v>798</v>
      </c>
      <c r="B799" t="s">
        <v>24</v>
      </c>
      <c r="C799" s="4">
        <v>44462</v>
      </c>
      <c r="D799" s="5" t="s">
        <v>10</v>
      </c>
      <c r="E799" s="5">
        <v>2</v>
      </c>
      <c r="F799" s="5">
        <v>111</v>
      </c>
    </row>
    <row r="800" spans="1:6" x14ac:dyDescent="0.2">
      <c r="A800" s="1">
        <v>799</v>
      </c>
      <c r="B800" t="s">
        <v>6</v>
      </c>
      <c r="C800" s="4">
        <v>44463</v>
      </c>
      <c r="D800" s="5" t="s">
        <v>7</v>
      </c>
      <c r="E800" s="5">
        <v>3</v>
      </c>
      <c r="F800" s="5">
        <v>100</v>
      </c>
    </row>
    <row r="801" spans="1:6" x14ac:dyDescent="0.2">
      <c r="A801" s="1">
        <v>800</v>
      </c>
      <c r="B801" t="s">
        <v>6</v>
      </c>
      <c r="C801" s="4">
        <v>44463</v>
      </c>
      <c r="D801" s="5" t="s">
        <v>8</v>
      </c>
      <c r="E801" s="5">
        <v>1</v>
      </c>
      <c r="F801" s="5">
        <v>102</v>
      </c>
    </row>
    <row r="802" spans="1:6" x14ac:dyDescent="0.2">
      <c r="A802" s="1">
        <v>801</v>
      </c>
      <c r="B802" t="s">
        <v>6</v>
      </c>
      <c r="C802" s="4">
        <v>44463</v>
      </c>
      <c r="D802" s="5" t="s">
        <v>10</v>
      </c>
      <c r="E802" s="5">
        <v>1</v>
      </c>
      <c r="F802" s="5">
        <v>109</v>
      </c>
    </row>
    <row r="803" spans="1:6" x14ac:dyDescent="0.2">
      <c r="A803" s="1">
        <v>802</v>
      </c>
      <c r="B803" t="s">
        <v>14</v>
      </c>
      <c r="C803" s="4">
        <v>44464</v>
      </c>
      <c r="D803" s="5" t="s">
        <v>7</v>
      </c>
      <c r="E803" s="5">
        <v>1</v>
      </c>
      <c r="F803" s="5">
        <v>104</v>
      </c>
    </row>
    <row r="804" spans="1:6" x14ac:dyDescent="0.2">
      <c r="A804" s="1">
        <v>803</v>
      </c>
      <c r="B804" t="s">
        <v>14</v>
      </c>
      <c r="C804" s="4">
        <v>44464</v>
      </c>
      <c r="D804" s="5" t="s">
        <v>8</v>
      </c>
      <c r="E804" s="5">
        <v>0</v>
      </c>
      <c r="F804" s="5">
        <v>107</v>
      </c>
    </row>
    <row r="805" spans="1:6" x14ac:dyDescent="0.2">
      <c r="A805" s="1">
        <v>804</v>
      </c>
      <c r="B805" t="s">
        <v>14</v>
      </c>
      <c r="C805" s="4">
        <v>44464</v>
      </c>
      <c r="D805" s="5" t="s">
        <v>10</v>
      </c>
      <c r="E805" s="5">
        <v>0</v>
      </c>
      <c r="F805" s="5">
        <v>96</v>
      </c>
    </row>
    <row r="806" spans="1:6" x14ac:dyDescent="0.2">
      <c r="A806" s="1">
        <v>805</v>
      </c>
      <c r="B806" t="s">
        <v>15</v>
      </c>
      <c r="C806" s="4">
        <v>44465</v>
      </c>
      <c r="D806" s="5" t="s">
        <v>7</v>
      </c>
      <c r="E806" s="5">
        <v>4</v>
      </c>
      <c r="F806" s="5">
        <v>98</v>
      </c>
    </row>
    <row r="807" spans="1:6" x14ac:dyDescent="0.2">
      <c r="A807" s="1">
        <v>806</v>
      </c>
      <c r="B807" t="s">
        <v>15</v>
      </c>
      <c r="C807" s="4">
        <v>44465</v>
      </c>
      <c r="D807" s="5" t="s">
        <v>8</v>
      </c>
      <c r="E807" s="5">
        <v>2</v>
      </c>
      <c r="F807" s="5">
        <v>101</v>
      </c>
    </row>
    <row r="808" spans="1:6" x14ac:dyDescent="0.2">
      <c r="A808" s="1">
        <v>807</v>
      </c>
      <c r="B808" t="s">
        <v>15</v>
      </c>
      <c r="C808" s="4">
        <v>44465</v>
      </c>
      <c r="D808" s="5" t="s">
        <v>10</v>
      </c>
      <c r="E808" s="5">
        <v>0</v>
      </c>
      <c r="F808" s="5">
        <v>105</v>
      </c>
    </row>
    <row r="809" spans="1:6" x14ac:dyDescent="0.2">
      <c r="A809" s="1">
        <v>808</v>
      </c>
      <c r="B809" t="s">
        <v>16</v>
      </c>
      <c r="C809" s="4">
        <v>44466</v>
      </c>
      <c r="D809" s="5" t="s">
        <v>7</v>
      </c>
      <c r="E809" s="5">
        <v>4</v>
      </c>
      <c r="F809" s="5">
        <v>102</v>
      </c>
    </row>
    <row r="810" spans="1:6" x14ac:dyDescent="0.2">
      <c r="A810" s="1">
        <v>809</v>
      </c>
      <c r="B810" t="s">
        <v>16</v>
      </c>
      <c r="C810" s="4">
        <v>44466</v>
      </c>
      <c r="D810" s="5" t="s">
        <v>8</v>
      </c>
      <c r="E810" s="5">
        <v>1</v>
      </c>
      <c r="F810" s="5">
        <v>92</v>
      </c>
    </row>
    <row r="811" spans="1:6" x14ac:dyDescent="0.2">
      <c r="A811" s="1">
        <v>810</v>
      </c>
      <c r="B811" t="s">
        <v>16</v>
      </c>
      <c r="C811" s="4">
        <v>44466</v>
      </c>
      <c r="D811" s="5" t="s">
        <v>10</v>
      </c>
      <c r="E811" s="5">
        <v>2</v>
      </c>
      <c r="F811" s="5">
        <v>106</v>
      </c>
    </row>
    <row r="812" spans="1:6" x14ac:dyDescent="0.2">
      <c r="A812" s="1">
        <v>811</v>
      </c>
      <c r="B812" t="s">
        <v>17</v>
      </c>
      <c r="C812" s="4">
        <v>44467</v>
      </c>
      <c r="D812" s="5" t="s">
        <v>7</v>
      </c>
      <c r="E812" s="5">
        <v>4</v>
      </c>
      <c r="F812" s="5">
        <v>102</v>
      </c>
    </row>
    <row r="813" spans="1:6" x14ac:dyDescent="0.2">
      <c r="A813" s="1">
        <v>812</v>
      </c>
      <c r="B813" t="s">
        <v>17</v>
      </c>
      <c r="C813" s="4">
        <v>44467</v>
      </c>
      <c r="D813" s="5" t="s">
        <v>8</v>
      </c>
      <c r="E813" s="5">
        <v>5</v>
      </c>
      <c r="F813" s="5">
        <v>99</v>
      </c>
    </row>
    <row r="814" spans="1:6" x14ac:dyDescent="0.2">
      <c r="A814" s="1">
        <v>813</v>
      </c>
      <c r="B814" t="s">
        <v>17</v>
      </c>
      <c r="C814" s="4">
        <v>44467</v>
      </c>
      <c r="D814" s="5" t="s">
        <v>10</v>
      </c>
      <c r="E814" s="5">
        <v>0</v>
      </c>
      <c r="F814" s="5">
        <v>119</v>
      </c>
    </row>
    <row r="815" spans="1:6" x14ac:dyDescent="0.2">
      <c r="A815" s="1">
        <v>814</v>
      </c>
      <c r="B815" t="s">
        <v>19</v>
      </c>
      <c r="C815" s="4">
        <v>44468</v>
      </c>
      <c r="D815" s="5" t="s">
        <v>7</v>
      </c>
      <c r="E815" s="5">
        <v>4</v>
      </c>
      <c r="F815" s="5">
        <v>95</v>
      </c>
    </row>
    <row r="816" spans="1:6" x14ac:dyDescent="0.2">
      <c r="A816" s="1">
        <v>815</v>
      </c>
      <c r="B816" t="s">
        <v>19</v>
      </c>
      <c r="C816" s="4">
        <v>44468</v>
      </c>
      <c r="D816" s="5" t="s">
        <v>8</v>
      </c>
      <c r="E816" s="5">
        <v>4</v>
      </c>
      <c r="F816" s="5">
        <v>112</v>
      </c>
    </row>
    <row r="817" spans="1:6" x14ac:dyDescent="0.2">
      <c r="A817" s="1">
        <v>816</v>
      </c>
      <c r="B817" t="s">
        <v>19</v>
      </c>
      <c r="C817" s="4">
        <v>44468</v>
      </c>
      <c r="D817" s="5" t="s">
        <v>10</v>
      </c>
      <c r="E817" s="5">
        <v>0</v>
      </c>
      <c r="F817" s="5">
        <v>100</v>
      </c>
    </row>
    <row r="818" spans="1:6" x14ac:dyDescent="0.2">
      <c r="A818" s="1">
        <v>817</v>
      </c>
      <c r="B818" t="s">
        <v>24</v>
      </c>
      <c r="C818" s="4">
        <v>44469</v>
      </c>
      <c r="D818" s="5" t="s">
        <v>7</v>
      </c>
      <c r="E818" s="5">
        <v>3</v>
      </c>
      <c r="F818" s="5">
        <v>108</v>
      </c>
    </row>
    <row r="819" spans="1:6" x14ac:dyDescent="0.2">
      <c r="A819" s="1">
        <v>818</v>
      </c>
      <c r="B819" t="s">
        <v>24</v>
      </c>
      <c r="C819" s="4">
        <v>44469</v>
      </c>
      <c r="D819" s="5" t="s">
        <v>8</v>
      </c>
      <c r="E819" s="5">
        <v>1</v>
      </c>
      <c r="F819" s="5">
        <v>106</v>
      </c>
    </row>
    <row r="820" spans="1:6" x14ac:dyDescent="0.2">
      <c r="A820" s="1">
        <v>819</v>
      </c>
      <c r="B820" t="s">
        <v>24</v>
      </c>
      <c r="C820" s="4">
        <v>44469</v>
      </c>
      <c r="D820" s="5" t="s">
        <v>10</v>
      </c>
      <c r="E820" s="5">
        <v>1</v>
      </c>
      <c r="F820" s="5">
        <v>101</v>
      </c>
    </row>
    <row r="821" spans="1:6" x14ac:dyDescent="0.2">
      <c r="A821" s="1">
        <v>820</v>
      </c>
      <c r="B821" t="s">
        <v>6</v>
      </c>
      <c r="C821" s="4">
        <v>44470</v>
      </c>
      <c r="D821" s="5" t="s">
        <v>7</v>
      </c>
      <c r="E821" s="5">
        <v>4</v>
      </c>
      <c r="F821" s="5">
        <v>99</v>
      </c>
    </row>
    <row r="822" spans="1:6" x14ac:dyDescent="0.2">
      <c r="A822" s="1">
        <v>821</v>
      </c>
      <c r="B822" t="s">
        <v>6</v>
      </c>
      <c r="C822" s="4">
        <v>44470</v>
      </c>
      <c r="D822" s="5" t="s">
        <v>8</v>
      </c>
      <c r="E822" s="5">
        <v>3</v>
      </c>
      <c r="F822" s="5">
        <v>105</v>
      </c>
    </row>
    <row r="823" spans="1:6" x14ac:dyDescent="0.2">
      <c r="A823" s="1">
        <v>822</v>
      </c>
      <c r="B823" t="s">
        <v>6</v>
      </c>
      <c r="C823" s="4">
        <v>44470</v>
      </c>
      <c r="D823" s="5" t="s">
        <v>10</v>
      </c>
      <c r="E823" s="5">
        <v>0</v>
      </c>
      <c r="F823" s="5">
        <v>100</v>
      </c>
    </row>
    <row r="824" spans="1:6" x14ac:dyDescent="0.2">
      <c r="A824" s="1">
        <v>823</v>
      </c>
      <c r="B824" t="s">
        <v>14</v>
      </c>
      <c r="C824" s="4">
        <v>44471</v>
      </c>
      <c r="D824" s="5" t="s">
        <v>7</v>
      </c>
      <c r="E824" s="5">
        <v>2</v>
      </c>
      <c r="F824" s="5">
        <v>95</v>
      </c>
    </row>
    <row r="825" spans="1:6" x14ac:dyDescent="0.2">
      <c r="A825" s="1">
        <v>824</v>
      </c>
      <c r="B825" t="s">
        <v>14</v>
      </c>
      <c r="C825" s="4">
        <v>44471</v>
      </c>
      <c r="D825" s="5" t="s">
        <v>8</v>
      </c>
      <c r="E825" s="5">
        <v>1</v>
      </c>
      <c r="F825" s="5">
        <v>100</v>
      </c>
    </row>
    <row r="826" spans="1:6" x14ac:dyDescent="0.2">
      <c r="A826" s="1">
        <v>825</v>
      </c>
      <c r="B826" t="s">
        <v>14</v>
      </c>
      <c r="C826" s="4">
        <v>44471</v>
      </c>
      <c r="D826" s="5" t="s">
        <v>10</v>
      </c>
      <c r="E826" s="5">
        <v>2</v>
      </c>
      <c r="F826" s="5">
        <v>108</v>
      </c>
    </row>
    <row r="827" spans="1:6" x14ac:dyDescent="0.2">
      <c r="A827" s="1">
        <v>826</v>
      </c>
      <c r="B827" t="s">
        <v>15</v>
      </c>
      <c r="C827" s="4">
        <v>44472</v>
      </c>
      <c r="D827" s="5" t="s">
        <v>7</v>
      </c>
      <c r="E827" s="5">
        <v>3</v>
      </c>
      <c r="F827" s="5">
        <v>113</v>
      </c>
    </row>
    <row r="828" spans="1:6" x14ac:dyDescent="0.2">
      <c r="A828" s="1">
        <v>827</v>
      </c>
      <c r="B828" t="s">
        <v>15</v>
      </c>
      <c r="C828" s="4">
        <v>44472</v>
      </c>
      <c r="D828" s="5" t="s">
        <v>8</v>
      </c>
      <c r="E828" s="5">
        <v>5</v>
      </c>
      <c r="F828" s="5">
        <v>105</v>
      </c>
    </row>
    <row r="829" spans="1:6" x14ac:dyDescent="0.2">
      <c r="A829" s="1">
        <v>828</v>
      </c>
      <c r="B829" t="s">
        <v>15</v>
      </c>
      <c r="C829" s="4">
        <v>44472</v>
      </c>
      <c r="D829" s="5" t="s">
        <v>10</v>
      </c>
      <c r="E829" s="5">
        <v>0</v>
      </c>
      <c r="F829" s="5">
        <v>102</v>
      </c>
    </row>
    <row r="830" spans="1:6" x14ac:dyDescent="0.2">
      <c r="A830" s="1">
        <v>829</v>
      </c>
      <c r="B830" t="s">
        <v>16</v>
      </c>
      <c r="C830" s="4">
        <v>44473</v>
      </c>
      <c r="D830" s="5" t="s">
        <v>7</v>
      </c>
      <c r="E830" s="5">
        <v>6</v>
      </c>
      <c r="F830" s="5">
        <v>95</v>
      </c>
    </row>
    <row r="831" spans="1:6" x14ac:dyDescent="0.2">
      <c r="A831" s="1">
        <v>830</v>
      </c>
      <c r="B831" t="s">
        <v>16</v>
      </c>
      <c r="C831" s="4">
        <v>44473</v>
      </c>
      <c r="D831" s="5" t="s">
        <v>8</v>
      </c>
      <c r="E831" s="5">
        <v>2</v>
      </c>
      <c r="F831" s="5">
        <v>95</v>
      </c>
    </row>
    <row r="832" spans="1:6" x14ac:dyDescent="0.2">
      <c r="A832" s="1">
        <v>831</v>
      </c>
      <c r="B832" t="s">
        <v>16</v>
      </c>
      <c r="C832" s="4">
        <v>44473</v>
      </c>
      <c r="D832" s="5" t="s">
        <v>10</v>
      </c>
      <c r="E832" s="5">
        <v>0</v>
      </c>
      <c r="F832" s="5">
        <v>102</v>
      </c>
    </row>
    <row r="833" spans="1:6" x14ac:dyDescent="0.2">
      <c r="A833" s="1">
        <v>832</v>
      </c>
      <c r="B833" t="s">
        <v>17</v>
      </c>
      <c r="C833" s="4">
        <v>44474</v>
      </c>
      <c r="D833" s="5" t="s">
        <v>7</v>
      </c>
      <c r="E833" s="5">
        <v>4</v>
      </c>
      <c r="F833" s="5">
        <v>98</v>
      </c>
    </row>
    <row r="834" spans="1:6" x14ac:dyDescent="0.2">
      <c r="A834" s="1">
        <v>833</v>
      </c>
      <c r="B834" t="s">
        <v>17</v>
      </c>
      <c r="C834" s="4">
        <v>44474</v>
      </c>
      <c r="D834" s="5" t="s">
        <v>8</v>
      </c>
      <c r="E834" s="5">
        <v>3</v>
      </c>
      <c r="F834" s="5">
        <v>103</v>
      </c>
    </row>
    <row r="835" spans="1:6" x14ac:dyDescent="0.2">
      <c r="A835" s="1">
        <v>834</v>
      </c>
      <c r="B835" t="s">
        <v>17</v>
      </c>
      <c r="C835" s="4">
        <v>44474</v>
      </c>
      <c r="D835" s="5" t="s">
        <v>10</v>
      </c>
      <c r="E835" s="5">
        <v>0</v>
      </c>
      <c r="F835" s="5">
        <v>109</v>
      </c>
    </row>
    <row r="836" spans="1:6" x14ac:dyDescent="0.2">
      <c r="A836" s="1">
        <v>835</v>
      </c>
      <c r="B836" t="s">
        <v>19</v>
      </c>
      <c r="C836" s="4">
        <v>44475</v>
      </c>
      <c r="D836" s="5" t="s">
        <v>7</v>
      </c>
      <c r="E836" s="5">
        <v>2</v>
      </c>
      <c r="F836" s="5">
        <v>98</v>
      </c>
    </row>
    <row r="837" spans="1:6" x14ac:dyDescent="0.2">
      <c r="A837" s="1">
        <v>836</v>
      </c>
      <c r="B837" t="s">
        <v>19</v>
      </c>
      <c r="C837" s="4">
        <v>44475</v>
      </c>
      <c r="D837" s="5" t="s">
        <v>8</v>
      </c>
      <c r="E837" s="5">
        <v>1</v>
      </c>
      <c r="F837" s="5">
        <v>96</v>
      </c>
    </row>
    <row r="838" spans="1:6" x14ac:dyDescent="0.2">
      <c r="A838" s="1">
        <v>837</v>
      </c>
      <c r="B838" t="s">
        <v>19</v>
      </c>
      <c r="C838" s="4">
        <v>44475</v>
      </c>
      <c r="D838" s="5" t="s">
        <v>10</v>
      </c>
      <c r="E838" s="5">
        <v>0</v>
      </c>
      <c r="F838" s="5">
        <v>106</v>
      </c>
    </row>
    <row r="839" spans="1:6" x14ac:dyDescent="0.2">
      <c r="A839" s="1">
        <v>838</v>
      </c>
      <c r="B839" t="s">
        <v>24</v>
      </c>
      <c r="C839" s="4">
        <v>44476</v>
      </c>
      <c r="D839" s="5" t="s">
        <v>7</v>
      </c>
      <c r="E839" s="5">
        <v>3</v>
      </c>
      <c r="F839" s="5">
        <v>100</v>
      </c>
    </row>
    <row r="840" spans="1:6" x14ac:dyDescent="0.2">
      <c r="A840" s="1">
        <v>839</v>
      </c>
      <c r="B840" t="s">
        <v>24</v>
      </c>
      <c r="C840" s="4">
        <v>44476</v>
      </c>
      <c r="D840" s="5" t="s">
        <v>8</v>
      </c>
      <c r="E840" s="5">
        <v>5</v>
      </c>
      <c r="F840" s="5">
        <v>103</v>
      </c>
    </row>
    <row r="841" spans="1:6" x14ac:dyDescent="0.2">
      <c r="A841" s="1">
        <v>840</v>
      </c>
      <c r="B841" t="s">
        <v>24</v>
      </c>
      <c r="C841" s="4">
        <v>44476</v>
      </c>
      <c r="D841" s="5" t="s">
        <v>10</v>
      </c>
      <c r="E841" s="5">
        <v>0</v>
      </c>
      <c r="F841" s="5">
        <v>111</v>
      </c>
    </row>
    <row r="842" spans="1:6" x14ac:dyDescent="0.2">
      <c r="A842" s="1">
        <v>841</v>
      </c>
      <c r="B842" t="s">
        <v>6</v>
      </c>
      <c r="C842" s="4">
        <v>44477</v>
      </c>
      <c r="D842" s="5" t="s">
        <v>7</v>
      </c>
      <c r="E842" s="5">
        <v>2</v>
      </c>
      <c r="F842" s="5">
        <v>99</v>
      </c>
    </row>
    <row r="843" spans="1:6" x14ac:dyDescent="0.2">
      <c r="A843" s="1">
        <v>842</v>
      </c>
      <c r="B843" t="s">
        <v>6</v>
      </c>
      <c r="C843" s="4">
        <v>44477</v>
      </c>
      <c r="D843" s="5" t="s">
        <v>8</v>
      </c>
      <c r="E843" s="5">
        <v>2</v>
      </c>
      <c r="F843" s="5">
        <v>108</v>
      </c>
    </row>
    <row r="844" spans="1:6" x14ac:dyDescent="0.2">
      <c r="A844" s="1">
        <v>843</v>
      </c>
      <c r="B844" t="s">
        <v>6</v>
      </c>
      <c r="C844" s="4">
        <v>44477</v>
      </c>
      <c r="D844" s="5" t="s">
        <v>10</v>
      </c>
      <c r="E844" s="5">
        <v>2</v>
      </c>
      <c r="F844" s="5">
        <v>105</v>
      </c>
    </row>
    <row r="845" spans="1:6" x14ac:dyDescent="0.2">
      <c r="A845" s="1">
        <v>844</v>
      </c>
      <c r="B845" t="s">
        <v>14</v>
      </c>
      <c r="C845" s="4">
        <v>44478</v>
      </c>
      <c r="D845" s="5" t="s">
        <v>7</v>
      </c>
      <c r="E845" s="5">
        <v>6</v>
      </c>
      <c r="F845" s="5">
        <v>104</v>
      </c>
    </row>
    <row r="846" spans="1:6" x14ac:dyDescent="0.2">
      <c r="A846" s="1">
        <v>845</v>
      </c>
      <c r="B846" t="s">
        <v>14</v>
      </c>
      <c r="C846" s="4">
        <v>44478</v>
      </c>
      <c r="D846" s="5" t="s">
        <v>8</v>
      </c>
      <c r="E846" s="5">
        <v>4</v>
      </c>
      <c r="F846" s="5">
        <v>113</v>
      </c>
    </row>
    <row r="847" spans="1:6" x14ac:dyDescent="0.2">
      <c r="A847" s="1">
        <v>846</v>
      </c>
      <c r="B847" t="s">
        <v>14</v>
      </c>
      <c r="C847" s="4">
        <v>44478</v>
      </c>
      <c r="D847" s="5" t="s">
        <v>10</v>
      </c>
      <c r="E847" s="5">
        <v>2</v>
      </c>
      <c r="F847" s="5">
        <v>107</v>
      </c>
    </row>
    <row r="848" spans="1:6" x14ac:dyDescent="0.2">
      <c r="A848" s="1">
        <v>847</v>
      </c>
      <c r="B848" t="s">
        <v>15</v>
      </c>
      <c r="C848" s="4">
        <v>44479</v>
      </c>
      <c r="D848" s="5" t="s">
        <v>7</v>
      </c>
      <c r="E848" s="5">
        <v>3</v>
      </c>
      <c r="F848" s="5">
        <v>103</v>
      </c>
    </row>
    <row r="849" spans="1:6" x14ac:dyDescent="0.2">
      <c r="A849" s="1">
        <v>848</v>
      </c>
      <c r="B849" t="s">
        <v>15</v>
      </c>
      <c r="C849" s="4">
        <v>44479</v>
      </c>
      <c r="D849" s="5" t="s">
        <v>8</v>
      </c>
      <c r="E849" s="5">
        <v>6</v>
      </c>
      <c r="F849" s="5">
        <v>114</v>
      </c>
    </row>
    <row r="850" spans="1:6" x14ac:dyDescent="0.2">
      <c r="A850" s="1">
        <v>849</v>
      </c>
      <c r="B850" t="s">
        <v>15</v>
      </c>
      <c r="C850" s="4">
        <v>44479</v>
      </c>
      <c r="D850" s="5" t="s">
        <v>10</v>
      </c>
      <c r="E850" s="5">
        <v>0</v>
      </c>
      <c r="F850" s="5">
        <v>103</v>
      </c>
    </row>
    <row r="851" spans="1:6" x14ac:dyDescent="0.2">
      <c r="A851" s="1">
        <v>850</v>
      </c>
      <c r="B851" t="s">
        <v>16</v>
      </c>
      <c r="C851" s="4">
        <v>44480</v>
      </c>
      <c r="D851" s="5" t="s">
        <v>7</v>
      </c>
      <c r="E851" s="5">
        <v>3</v>
      </c>
      <c r="F851" s="5">
        <v>98</v>
      </c>
    </row>
    <row r="852" spans="1:6" x14ac:dyDescent="0.2">
      <c r="A852" s="1">
        <v>851</v>
      </c>
      <c r="B852" t="s">
        <v>16</v>
      </c>
      <c r="C852" s="4">
        <v>44480</v>
      </c>
      <c r="D852" s="5" t="s">
        <v>8</v>
      </c>
      <c r="E852" s="5">
        <v>3</v>
      </c>
      <c r="F852" s="5">
        <v>102</v>
      </c>
    </row>
    <row r="853" spans="1:6" x14ac:dyDescent="0.2">
      <c r="A853" s="1">
        <v>852</v>
      </c>
      <c r="B853" t="s">
        <v>16</v>
      </c>
      <c r="C853" s="4">
        <v>44480</v>
      </c>
      <c r="D853" s="5" t="s">
        <v>10</v>
      </c>
      <c r="E853" s="5">
        <v>3</v>
      </c>
      <c r="F853" s="5">
        <v>105</v>
      </c>
    </row>
    <row r="854" spans="1:6" x14ac:dyDescent="0.2">
      <c r="A854" s="1">
        <v>853</v>
      </c>
      <c r="B854" t="s">
        <v>17</v>
      </c>
      <c r="C854" s="4">
        <v>44481</v>
      </c>
      <c r="D854" s="5" t="s">
        <v>7</v>
      </c>
      <c r="E854" s="5">
        <v>2</v>
      </c>
      <c r="F854" s="5">
        <v>106</v>
      </c>
    </row>
    <row r="855" spans="1:6" x14ac:dyDescent="0.2">
      <c r="A855" s="1">
        <v>854</v>
      </c>
      <c r="B855" t="s">
        <v>17</v>
      </c>
      <c r="C855" s="4">
        <v>44481</v>
      </c>
      <c r="D855" s="5" t="s">
        <v>8</v>
      </c>
      <c r="E855" s="5">
        <v>1</v>
      </c>
      <c r="F855" s="5">
        <v>92</v>
      </c>
    </row>
    <row r="856" spans="1:6" x14ac:dyDescent="0.2">
      <c r="A856" s="1">
        <v>855</v>
      </c>
      <c r="B856" t="s">
        <v>17</v>
      </c>
      <c r="C856" s="4">
        <v>44481</v>
      </c>
      <c r="D856" s="5" t="s">
        <v>10</v>
      </c>
      <c r="E856" s="5">
        <v>0</v>
      </c>
      <c r="F856" s="5">
        <v>94</v>
      </c>
    </row>
    <row r="857" spans="1:6" x14ac:dyDescent="0.2">
      <c r="A857" s="1">
        <v>856</v>
      </c>
      <c r="B857" t="s">
        <v>19</v>
      </c>
      <c r="C857" s="4">
        <v>44482</v>
      </c>
      <c r="D857" s="5" t="s">
        <v>7</v>
      </c>
      <c r="E857" s="5">
        <v>2</v>
      </c>
      <c r="F857" s="5">
        <v>102</v>
      </c>
    </row>
    <row r="858" spans="1:6" x14ac:dyDescent="0.2">
      <c r="A858" s="1">
        <v>857</v>
      </c>
      <c r="B858" t="s">
        <v>19</v>
      </c>
      <c r="C858" s="4">
        <v>44482</v>
      </c>
      <c r="D858" s="5" t="s">
        <v>8</v>
      </c>
      <c r="E858" s="5">
        <v>4</v>
      </c>
      <c r="F858" s="5">
        <v>102</v>
      </c>
    </row>
    <row r="859" spans="1:6" x14ac:dyDescent="0.2">
      <c r="A859" s="1">
        <v>858</v>
      </c>
      <c r="B859" t="s">
        <v>19</v>
      </c>
      <c r="C859" s="4">
        <v>44482</v>
      </c>
      <c r="D859" s="5" t="s">
        <v>10</v>
      </c>
      <c r="E859" s="5">
        <v>0</v>
      </c>
      <c r="F859" s="5">
        <v>105</v>
      </c>
    </row>
    <row r="860" spans="1:6" x14ac:dyDescent="0.2">
      <c r="A860" s="1">
        <v>859</v>
      </c>
      <c r="B860" t="s">
        <v>24</v>
      </c>
      <c r="C860" s="4">
        <v>44483</v>
      </c>
      <c r="D860" s="5" t="s">
        <v>7</v>
      </c>
      <c r="E860" s="5">
        <v>4</v>
      </c>
      <c r="F860" s="5">
        <v>102</v>
      </c>
    </row>
    <row r="861" spans="1:6" x14ac:dyDescent="0.2">
      <c r="A861" s="1">
        <v>860</v>
      </c>
      <c r="B861" t="s">
        <v>24</v>
      </c>
      <c r="C861" s="4">
        <v>44483</v>
      </c>
      <c r="D861" s="5" t="s">
        <v>8</v>
      </c>
      <c r="E861" s="5">
        <v>4</v>
      </c>
      <c r="F861" s="5">
        <v>105</v>
      </c>
    </row>
    <row r="862" spans="1:6" x14ac:dyDescent="0.2">
      <c r="A862" s="1">
        <v>861</v>
      </c>
      <c r="B862" t="s">
        <v>24</v>
      </c>
      <c r="C862" s="4">
        <v>44483</v>
      </c>
      <c r="D862" s="5" t="s">
        <v>10</v>
      </c>
      <c r="E862" s="5">
        <v>0</v>
      </c>
      <c r="F862" s="5">
        <v>101</v>
      </c>
    </row>
    <row r="863" spans="1:6" x14ac:dyDescent="0.2">
      <c r="A863" s="1">
        <v>862</v>
      </c>
      <c r="B863" t="s">
        <v>6</v>
      </c>
      <c r="C863" s="4">
        <v>44484</v>
      </c>
      <c r="D863" s="5" t="s">
        <v>7</v>
      </c>
      <c r="E863" s="5">
        <v>5</v>
      </c>
      <c r="F863" s="5">
        <v>97</v>
      </c>
    </row>
    <row r="864" spans="1:6" x14ac:dyDescent="0.2">
      <c r="A864" s="1">
        <v>863</v>
      </c>
      <c r="B864" t="s">
        <v>6</v>
      </c>
      <c r="C864" s="4">
        <v>44484</v>
      </c>
      <c r="D864" s="5" t="s">
        <v>8</v>
      </c>
      <c r="E864" s="5">
        <v>4</v>
      </c>
      <c r="F864" s="5">
        <v>106</v>
      </c>
    </row>
    <row r="865" spans="1:6" x14ac:dyDescent="0.2">
      <c r="A865" s="1">
        <v>864</v>
      </c>
      <c r="B865" t="s">
        <v>6</v>
      </c>
      <c r="C865" s="4">
        <v>44484</v>
      </c>
      <c r="D865" s="5" t="s">
        <v>10</v>
      </c>
      <c r="E865" s="5">
        <v>3</v>
      </c>
      <c r="F865" s="5">
        <v>113</v>
      </c>
    </row>
    <row r="866" spans="1:6" x14ac:dyDescent="0.2">
      <c r="A866" s="1">
        <v>865</v>
      </c>
      <c r="B866" t="s">
        <v>14</v>
      </c>
      <c r="C866" s="4">
        <v>44485</v>
      </c>
      <c r="D866" s="5" t="s">
        <v>7</v>
      </c>
      <c r="E866" s="5">
        <v>2</v>
      </c>
      <c r="F866" s="5">
        <v>107</v>
      </c>
    </row>
    <row r="867" spans="1:6" x14ac:dyDescent="0.2">
      <c r="A867" s="1">
        <v>866</v>
      </c>
      <c r="B867" t="s">
        <v>14</v>
      </c>
      <c r="C867" s="4">
        <v>44485</v>
      </c>
      <c r="D867" s="5" t="s">
        <v>8</v>
      </c>
      <c r="E867" s="5">
        <v>1</v>
      </c>
      <c r="F867" s="5">
        <v>112</v>
      </c>
    </row>
    <row r="868" spans="1:6" x14ac:dyDescent="0.2">
      <c r="A868" s="1">
        <v>867</v>
      </c>
      <c r="B868" t="s">
        <v>14</v>
      </c>
      <c r="C868" s="4">
        <v>44485</v>
      </c>
      <c r="D868" s="5" t="s">
        <v>10</v>
      </c>
      <c r="E868" s="5">
        <v>0</v>
      </c>
      <c r="F868" s="5">
        <v>102</v>
      </c>
    </row>
    <row r="869" spans="1:6" x14ac:dyDescent="0.2">
      <c r="A869" s="1">
        <v>868</v>
      </c>
      <c r="B869" t="s">
        <v>15</v>
      </c>
      <c r="C869" s="4">
        <v>44486</v>
      </c>
      <c r="D869" s="5" t="s">
        <v>7</v>
      </c>
      <c r="E869" s="5">
        <v>1</v>
      </c>
      <c r="F869" s="5">
        <v>101</v>
      </c>
    </row>
    <row r="870" spans="1:6" x14ac:dyDescent="0.2">
      <c r="A870" s="1">
        <v>869</v>
      </c>
      <c r="B870" t="s">
        <v>15</v>
      </c>
      <c r="C870" s="4">
        <v>44486</v>
      </c>
      <c r="D870" s="5" t="s">
        <v>8</v>
      </c>
      <c r="E870" s="5">
        <v>3</v>
      </c>
      <c r="F870" s="5">
        <v>103</v>
      </c>
    </row>
    <row r="871" spans="1:6" x14ac:dyDescent="0.2">
      <c r="A871" s="1">
        <v>870</v>
      </c>
      <c r="B871" t="s">
        <v>15</v>
      </c>
      <c r="C871" s="4">
        <v>44486</v>
      </c>
      <c r="D871" s="5" t="s">
        <v>10</v>
      </c>
      <c r="E871" s="5">
        <v>1</v>
      </c>
      <c r="F871" s="5">
        <v>112</v>
      </c>
    </row>
    <row r="872" spans="1:6" x14ac:dyDescent="0.2">
      <c r="A872" s="1">
        <v>871</v>
      </c>
      <c r="B872" t="s">
        <v>16</v>
      </c>
      <c r="C872" s="4">
        <v>44487</v>
      </c>
      <c r="D872" s="5" t="s">
        <v>7</v>
      </c>
      <c r="E872" s="5">
        <v>6</v>
      </c>
      <c r="F872" s="5">
        <v>106</v>
      </c>
    </row>
    <row r="873" spans="1:6" x14ac:dyDescent="0.2">
      <c r="A873" s="1">
        <v>872</v>
      </c>
      <c r="B873" t="s">
        <v>16</v>
      </c>
      <c r="C873" s="4">
        <v>44487</v>
      </c>
      <c r="D873" s="5" t="s">
        <v>8</v>
      </c>
      <c r="E873" s="5">
        <v>0</v>
      </c>
      <c r="F873" s="5">
        <v>107</v>
      </c>
    </row>
    <row r="874" spans="1:6" x14ac:dyDescent="0.2">
      <c r="A874" s="1">
        <v>873</v>
      </c>
      <c r="B874" t="s">
        <v>16</v>
      </c>
      <c r="C874" s="4">
        <v>44487</v>
      </c>
      <c r="D874" s="5" t="s">
        <v>10</v>
      </c>
      <c r="E874" s="5">
        <v>1</v>
      </c>
      <c r="F874" s="5">
        <v>100</v>
      </c>
    </row>
    <row r="875" spans="1:6" x14ac:dyDescent="0.2">
      <c r="A875" s="1">
        <v>874</v>
      </c>
      <c r="B875" t="s">
        <v>17</v>
      </c>
      <c r="C875" s="4">
        <v>44488</v>
      </c>
      <c r="D875" s="5" t="s">
        <v>7</v>
      </c>
      <c r="E875" s="5">
        <v>7</v>
      </c>
      <c r="F875" s="5">
        <v>108</v>
      </c>
    </row>
    <row r="876" spans="1:6" x14ac:dyDescent="0.2">
      <c r="A876" s="1">
        <v>875</v>
      </c>
      <c r="B876" t="s">
        <v>17</v>
      </c>
      <c r="C876" s="4">
        <v>44488</v>
      </c>
      <c r="D876" s="5" t="s">
        <v>8</v>
      </c>
      <c r="E876" s="5">
        <v>4</v>
      </c>
      <c r="F876" s="5">
        <v>105</v>
      </c>
    </row>
    <row r="877" spans="1:6" x14ac:dyDescent="0.2">
      <c r="A877" s="1">
        <v>876</v>
      </c>
      <c r="B877" t="s">
        <v>17</v>
      </c>
      <c r="C877" s="4">
        <v>44488</v>
      </c>
      <c r="D877" s="5" t="s">
        <v>10</v>
      </c>
      <c r="E877" s="5">
        <v>0</v>
      </c>
      <c r="F877" s="5">
        <v>105</v>
      </c>
    </row>
    <row r="878" spans="1:6" x14ac:dyDescent="0.2">
      <c r="A878" s="1">
        <v>877</v>
      </c>
      <c r="B878" t="s">
        <v>19</v>
      </c>
      <c r="C878" s="4">
        <v>44489</v>
      </c>
      <c r="D878" s="5" t="s">
        <v>7</v>
      </c>
      <c r="E878" s="5">
        <v>1</v>
      </c>
      <c r="F878" s="5">
        <v>101</v>
      </c>
    </row>
    <row r="879" spans="1:6" x14ac:dyDescent="0.2">
      <c r="A879" s="1">
        <v>878</v>
      </c>
      <c r="B879" t="s">
        <v>19</v>
      </c>
      <c r="C879" s="4">
        <v>44489</v>
      </c>
      <c r="D879" s="5" t="s">
        <v>8</v>
      </c>
      <c r="E879" s="5">
        <v>3</v>
      </c>
      <c r="F879" s="5">
        <v>98</v>
      </c>
    </row>
    <row r="880" spans="1:6" x14ac:dyDescent="0.2">
      <c r="A880" s="1">
        <v>879</v>
      </c>
      <c r="B880" t="s">
        <v>19</v>
      </c>
      <c r="C880" s="4">
        <v>44489</v>
      </c>
      <c r="D880" s="5" t="s">
        <v>10</v>
      </c>
      <c r="E880" s="5">
        <v>2</v>
      </c>
      <c r="F880" s="5">
        <v>98</v>
      </c>
    </row>
    <row r="881" spans="1:6" x14ac:dyDescent="0.2">
      <c r="A881" s="1">
        <v>880</v>
      </c>
      <c r="B881" t="s">
        <v>24</v>
      </c>
      <c r="C881" s="4">
        <v>44490</v>
      </c>
      <c r="D881" s="5" t="s">
        <v>7</v>
      </c>
      <c r="E881" s="5">
        <v>4</v>
      </c>
      <c r="F881" s="5">
        <v>103</v>
      </c>
    </row>
    <row r="882" spans="1:6" x14ac:dyDescent="0.2">
      <c r="A882" s="1">
        <v>881</v>
      </c>
      <c r="B882" t="s">
        <v>24</v>
      </c>
      <c r="C882" s="4">
        <v>44490</v>
      </c>
      <c r="D882" s="5" t="s">
        <v>8</v>
      </c>
      <c r="E882" s="5">
        <v>0</v>
      </c>
      <c r="F882" s="5">
        <v>103</v>
      </c>
    </row>
    <row r="883" spans="1:6" x14ac:dyDescent="0.2">
      <c r="A883" s="1">
        <v>882</v>
      </c>
      <c r="B883" t="s">
        <v>24</v>
      </c>
      <c r="C883" s="4">
        <v>44490</v>
      </c>
      <c r="D883" s="5" t="s">
        <v>10</v>
      </c>
      <c r="E883" s="5">
        <v>0</v>
      </c>
      <c r="F883" s="5">
        <v>110</v>
      </c>
    </row>
    <row r="884" spans="1:6" x14ac:dyDescent="0.2">
      <c r="A884" s="1">
        <v>883</v>
      </c>
      <c r="B884" t="s">
        <v>6</v>
      </c>
      <c r="C884" s="4">
        <v>44491</v>
      </c>
      <c r="D884" s="5" t="s">
        <v>7</v>
      </c>
      <c r="E884" s="5">
        <v>3</v>
      </c>
      <c r="F884" s="5">
        <v>104</v>
      </c>
    </row>
    <row r="885" spans="1:6" x14ac:dyDescent="0.2">
      <c r="A885" s="1">
        <v>884</v>
      </c>
      <c r="B885" t="s">
        <v>6</v>
      </c>
      <c r="C885" s="4">
        <v>44491</v>
      </c>
      <c r="D885" s="5" t="s">
        <v>8</v>
      </c>
      <c r="E885" s="5">
        <v>1</v>
      </c>
      <c r="F885" s="5">
        <v>104</v>
      </c>
    </row>
    <row r="886" spans="1:6" x14ac:dyDescent="0.2">
      <c r="A886" s="1">
        <v>885</v>
      </c>
      <c r="B886" t="s">
        <v>6</v>
      </c>
      <c r="C886" s="4">
        <v>44491</v>
      </c>
      <c r="D886" s="5" t="s">
        <v>10</v>
      </c>
      <c r="E886" s="5">
        <v>1</v>
      </c>
      <c r="F886" s="5">
        <v>114</v>
      </c>
    </row>
    <row r="887" spans="1:6" x14ac:dyDescent="0.2">
      <c r="A887" s="1">
        <v>886</v>
      </c>
      <c r="B887" t="s">
        <v>14</v>
      </c>
      <c r="C887" s="4">
        <v>44492</v>
      </c>
      <c r="D887" s="5" t="s">
        <v>7</v>
      </c>
      <c r="E887" s="5">
        <v>6</v>
      </c>
      <c r="F887" s="5">
        <v>104</v>
      </c>
    </row>
    <row r="888" spans="1:6" x14ac:dyDescent="0.2">
      <c r="A888" s="1">
        <v>887</v>
      </c>
      <c r="B888" t="s">
        <v>14</v>
      </c>
      <c r="C888" s="4">
        <v>44492</v>
      </c>
      <c r="D888" s="5" t="s">
        <v>8</v>
      </c>
      <c r="E888" s="5">
        <v>1</v>
      </c>
      <c r="F888" s="5">
        <v>105</v>
      </c>
    </row>
    <row r="889" spans="1:6" x14ac:dyDescent="0.2">
      <c r="A889" s="1">
        <v>888</v>
      </c>
      <c r="B889" t="s">
        <v>14</v>
      </c>
      <c r="C889" s="4">
        <v>44492</v>
      </c>
      <c r="D889" s="5" t="s">
        <v>10</v>
      </c>
      <c r="E889" s="5">
        <v>1</v>
      </c>
      <c r="F889" s="5">
        <v>105</v>
      </c>
    </row>
    <row r="890" spans="1:6" x14ac:dyDescent="0.2">
      <c r="A890" s="1">
        <v>889</v>
      </c>
      <c r="B890" t="s">
        <v>15</v>
      </c>
      <c r="C890" s="4">
        <v>44493</v>
      </c>
      <c r="D890" s="5" t="s">
        <v>7</v>
      </c>
      <c r="E890" s="5">
        <v>3</v>
      </c>
      <c r="F890" s="5">
        <v>96</v>
      </c>
    </row>
    <row r="891" spans="1:6" x14ac:dyDescent="0.2">
      <c r="A891" s="1">
        <v>890</v>
      </c>
      <c r="B891" t="s">
        <v>15</v>
      </c>
      <c r="C891" s="4">
        <v>44493</v>
      </c>
      <c r="D891" s="5" t="s">
        <v>8</v>
      </c>
      <c r="E891" s="5">
        <v>2</v>
      </c>
      <c r="F891" s="5">
        <v>103</v>
      </c>
    </row>
    <row r="892" spans="1:6" x14ac:dyDescent="0.2">
      <c r="A892" s="1">
        <v>891</v>
      </c>
      <c r="B892" t="s">
        <v>15</v>
      </c>
      <c r="C892" s="4">
        <v>44493</v>
      </c>
      <c r="D892" s="5" t="s">
        <v>10</v>
      </c>
      <c r="E892" s="5">
        <v>2</v>
      </c>
      <c r="F892" s="5">
        <v>111</v>
      </c>
    </row>
    <row r="893" spans="1:6" x14ac:dyDescent="0.2">
      <c r="A893" s="1">
        <v>892</v>
      </c>
      <c r="B893" t="s">
        <v>16</v>
      </c>
      <c r="C893" s="4">
        <v>44494</v>
      </c>
      <c r="D893" s="5" t="s">
        <v>7</v>
      </c>
      <c r="E893" s="5">
        <v>7</v>
      </c>
      <c r="F893" s="5">
        <v>108</v>
      </c>
    </row>
    <row r="894" spans="1:6" x14ac:dyDescent="0.2">
      <c r="A894" s="1">
        <v>893</v>
      </c>
      <c r="B894" t="s">
        <v>16</v>
      </c>
      <c r="C894" s="4">
        <v>44494</v>
      </c>
      <c r="D894" s="5" t="s">
        <v>8</v>
      </c>
      <c r="E894" s="5">
        <v>2</v>
      </c>
      <c r="F894" s="5">
        <v>99</v>
      </c>
    </row>
    <row r="895" spans="1:6" x14ac:dyDescent="0.2">
      <c r="A895" s="1">
        <v>894</v>
      </c>
      <c r="B895" t="s">
        <v>16</v>
      </c>
      <c r="C895" s="4">
        <v>44494</v>
      </c>
      <c r="D895" s="5" t="s">
        <v>10</v>
      </c>
      <c r="E895" s="5">
        <v>1</v>
      </c>
      <c r="F895" s="5">
        <v>106</v>
      </c>
    </row>
    <row r="896" spans="1:6" x14ac:dyDescent="0.2">
      <c r="A896" s="1">
        <v>895</v>
      </c>
      <c r="B896" t="s">
        <v>17</v>
      </c>
      <c r="C896" s="4">
        <v>44495</v>
      </c>
      <c r="D896" s="5" t="s">
        <v>7</v>
      </c>
      <c r="E896" s="5">
        <v>2</v>
      </c>
      <c r="F896" s="5">
        <v>96</v>
      </c>
    </row>
    <row r="897" spans="1:6" x14ac:dyDescent="0.2">
      <c r="A897" s="1">
        <v>896</v>
      </c>
      <c r="B897" t="s">
        <v>17</v>
      </c>
      <c r="C897" s="4">
        <v>44495</v>
      </c>
      <c r="D897" s="5" t="s">
        <v>8</v>
      </c>
      <c r="E897" s="5">
        <v>1</v>
      </c>
      <c r="F897" s="5">
        <v>104</v>
      </c>
    </row>
    <row r="898" spans="1:6" x14ac:dyDescent="0.2">
      <c r="A898" s="1">
        <v>897</v>
      </c>
      <c r="B898" t="s">
        <v>17</v>
      </c>
      <c r="C898" s="4">
        <v>44495</v>
      </c>
      <c r="D898" s="5" t="s">
        <v>10</v>
      </c>
      <c r="E898" s="5">
        <v>0</v>
      </c>
      <c r="F898" s="5">
        <v>105</v>
      </c>
    </row>
    <row r="899" spans="1:6" x14ac:dyDescent="0.2">
      <c r="A899" s="1">
        <v>898</v>
      </c>
      <c r="B899" t="s">
        <v>19</v>
      </c>
      <c r="C899" s="4">
        <v>44496</v>
      </c>
      <c r="D899" s="5" t="s">
        <v>7</v>
      </c>
      <c r="E899" s="5">
        <v>6</v>
      </c>
      <c r="F899" s="5">
        <v>102</v>
      </c>
    </row>
    <row r="900" spans="1:6" x14ac:dyDescent="0.2">
      <c r="A900" s="1">
        <v>899</v>
      </c>
      <c r="B900" t="s">
        <v>19</v>
      </c>
      <c r="C900" s="4">
        <v>44496</v>
      </c>
      <c r="D900" s="5" t="s">
        <v>8</v>
      </c>
      <c r="E900" s="5">
        <v>2</v>
      </c>
      <c r="F900" s="5">
        <v>102</v>
      </c>
    </row>
    <row r="901" spans="1:6" x14ac:dyDescent="0.2">
      <c r="A901" s="1">
        <v>900</v>
      </c>
      <c r="B901" t="s">
        <v>19</v>
      </c>
      <c r="C901" s="4">
        <v>44496</v>
      </c>
      <c r="D901" s="5" t="s">
        <v>10</v>
      </c>
      <c r="E901" s="5">
        <v>1</v>
      </c>
      <c r="F901" s="5">
        <v>108</v>
      </c>
    </row>
    <row r="902" spans="1:6" x14ac:dyDescent="0.2">
      <c r="A902" s="1">
        <v>901</v>
      </c>
      <c r="B902" t="s">
        <v>24</v>
      </c>
      <c r="C902" s="4">
        <v>44497</v>
      </c>
      <c r="D902" s="5" t="s">
        <v>7</v>
      </c>
      <c r="E902" s="5">
        <v>4</v>
      </c>
      <c r="F902" s="5">
        <v>109</v>
      </c>
    </row>
    <row r="903" spans="1:6" x14ac:dyDescent="0.2">
      <c r="A903" s="1">
        <v>902</v>
      </c>
      <c r="B903" t="s">
        <v>24</v>
      </c>
      <c r="C903" s="4">
        <v>44497</v>
      </c>
      <c r="D903" s="5" t="s">
        <v>8</v>
      </c>
      <c r="E903" s="5">
        <v>3</v>
      </c>
      <c r="F903" s="5">
        <v>103</v>
      </c>
    </row>
    <row r="904" spans="1:6" x14ac:dyDescent="0.2">
      <c r="A904" s="1">
        <v>903</v>
      </c>
      <c r="B904" t="s">
        <v>24</v>
      </c>
      <c r="C904" s="4">
        <v>44497</v>
      </c>
      <c r="D904" s="5" t="s">
        <v>10</v>
      </c>
      <c r="E904" s="5">
        <v>3</v>
      </c>
      <c r="F904" s="5">
        <v>101</v>
      </c>
    </row>
    <row r="905" spans="1:6" x14ac:dyDescent="0.2">
      <c r="A905" s="1">
        <v>904</v>
      </c>
      <c r="B905" t="s">
        <v>6</v>
      </c>
      <c r="C905" s="4">
        <v>44498</v>
      </c>
      <c r="D905" s="5" t="s">
        <v>7</v>
      </c>
      <c r="E905" s="5">
        <v>3</v>
      </c>
      <c r="F905" s="5">
        <v>115</v>
      </c>
    </row>
    <row r="906" spans="1:6" x14ac:dyDescent="0.2">
      <c r="A906" s="1">
        <v>905</v>
      </c>
      <c r="B906" t="s">
        <v>6</v>
      </c>
      <c r="C906" s="4">
        <v>44498</v>
      </c>
      <c r="D906" s="5" t="s">
        <v>8</v>
      </c>
      <c r="E906" s="5">
        <v>5</v>
      </c>
      <c r="F906" s="5">
        <v>102</v>
      </c>
    </row>
    <row r="907" spans="1:6" x14ac:dyDescent="0.2">
      <c r="A907" s="1">
        <v>906</v>
      </c>
      <c r="B907" t="s">
        <v>6</v>
      </c>
      <c r="C907" s="4">
        <v>44498</v>
      </c>
      <c r="D907" s="5" t="s">
        <v>10</v>
      </c>
      <c r="E907" s="5">
        <v>0</v>
      </c>
      <c r="F907" s="5">
        <v>106</v>
      </c>
    </row>
    <row r="908" spans="1:6" x14ac:dyDescent="0.2">
      <c r="A908" s="1">
        <v>907</v>
      </c>
      <c r="B908" t="s">
        <v>14</v>
      </c>
      <c r="C908" s="4">
        <v>44499</v>
      </c>
      <c r="D908" s="5" t="s">
        <v>7</v>
      </c>
      <c r="E908" s="5">
        <v>4</v>
      </c>
      <c r="F908" s="5">
        <v>110</v>
      </c>
    </row>
    <row r="909" spans="1:6" x14ac:dyDescent="0.2">
      <c r="A909" s="1">
        <v>908</v>
      </c>
      <c r="B909" t="s">
        <v>14</v>
      </c>
      <c r="C909" s="4">
        <v>44499</v>
      </c>
      <c r="D909" s="5" t="s">
        <v>8</v>
      </c>
      <c r="E909" s="5">
        <v>4</v>
      </c>
      <c r="F909" s="5">
        <v>115</v>
      </c>
    </row>
    <row r="910" spans="1:6" x14ac:dyDescent="0.2">
      <c r="A910" s="1">
        <v>909</v>
      </c>
      <c r="B910" t="s">
        <v>14</v>
      </c>
      <c r="C910" s="4">
        <v>44499</v>
      </c>
      <c r="D910" s="5" t="s">
        <v>10</v>
      </c>
      <c r="E910" s="5">
        <v>1</v>
      </c>
      <c r="F910" s="5">
        <v>107</v>
      </c>
    </row>
    <row r="911" spans="1:6" x14ac:dyDescent="0.2">
      <c r="A911" s="1">
        <v>910</v>
      </c>
      <c r="B911" t="s">
        <v>15</v>
      </c>
      <c r="C911" s="4">
        <v>44500</v>
      </c>
      <c r="D911" s="5" t="s">
        <v>7</v>
      </c>
      <c r="E911" s="5">
        <v>4</v>
      </c>
      <c r="F911" s="5">
        <v>113</v>
      </c>
    </row>
    <row r="912" spans="1:6" x14ac:dyDescent="0.2">
      <c r="A912" s="1">
        <v>911</v>
      </c>
      <c r="B912" t="s">
        <v>15</v>
      </c>
      <c r="C912" s="4">
        <v>44500</v>
      </c>
      <c r="D912" s="5" t="s">
        <v>8</v>
      </c>
      <c r="E912" s="5">
        <v>3</v>
      </c>
      <c r="F912" s="5">
        <v>105</v>
      </c>
    </row>
    <row r="913" spans="1:6" x14ac:dyDescent="0.2">
      <c r="A913" s="1">
        <v>912</v>
      </c>
      <c r="B913" t="s">
        <v>15</v>
      </c>
      <c r="C913" s="4">
        <v>44500</v>
      </c>
      <c r="D913" s="5" t="s">
        <v>10</v>
      </c>
      <c r="E913" s="5">
        <v>2</v>
      </c>
      <c r="F913" s="5">
        <v>113</v>
      </c>
    </row>
    <row r="914" spans="1:6" x14ac:dyDescent="0.2">
      <c r="A914" s="1">
        <v>913</v>
      </c>
      <c r="B914" t="s">
        <v>16</v>
      </c>
      <c r="C914" s="4">
        <v>44501</v>
      </c>
      <c r="D914" s="5" t="s">
        <v>7</v>
      </c>
      <c r="E914" s="5">
        <v>1</v>
      </c>
      <c r="F914" s="5">
        <v>94</v>
      </c>
    </row>
    <row r="915" spans="1:6" x14ac:dyDescent="0.2">
      <c r="A915" s="1">
        <v>914</v>
      </c>
      <c r="B915" t="s">
        <v>16</v>
      </c>
      <c r="C915" s="4">
        <v>44501</v>
      </c>
      <c r="D915" s="5" t="s">
        <v>8</v>
      </c>
      <c r="E915" s="5">
        <v>2</v>
      </c>
      <c r="F915" s="5">
        <v>107</v>
      </c>
    </row>
    <row r="916" spans="1:6" x14ac:dyDescent="0.2">
      <c r="A916" s="1">
        <v>915</v>
      </c>
      <c r="B916" t="s">
        <v>16</v>
      </c>
      <c r="C916" s="4">
        <v>44501</v>
      </c>
      <c r="D916" s="5" t="s">
        <v>10</v>
      </c>
      <c r="E916" s="5">
        <v>2</v>
      </c>
      <c r="F916" s="5">
        <v>105</v>
      </c>
    </row>
    <row r="917" spans="1:6" x14ac:dyDescent="0.2">
      <c r="A917" s="1">
        <v>916</v>
      </c>
      <c r="B917" t="s">
        <v>17</v>
      </c>
      <c r="C917" s="4">
        <v>44502</v>
      </c>
      <c r="D917" s="5" t="s">
        <v>7</v>
      </c>
      <c r="E917" s="5">
        <v>2</v>
      </c>
      <c r="F917" s="5">
        <v>114</v>
      </c>
    </row>
    <row r="918" spans="1:6" x14ac:dyDescent="0.2">
      <c r="A918" s="1">
        <v>917</v>
      </c>
      <c r="B918" t="s">
        <v>17</v>
      </c>
      <c r="C918" s="4">
        <v>44502</v>
      </c>
      <c r="D918" s="5" t="s">
        <v>8</v>
      </c>
      <c r="E918" s="5">
        <v>4</v>
      </c>
      <c r="F918" s="5">
        <v>103</v>
      </c>
    </row>
    <row r="919" spans="1:6" x14ac:dyDescent="0.2">
      <c r="A919" s="1">
        <v>918</v>
      </c>
      <c r="B919" t="s">
        <v>17</v>
      </c>
      <c r="C919" s="4">
        <v>44502</v>
      </c>
      <c r="D919" s="5" t="s">
        <v>10</v>
      </c>
      <c r="E919" s="5">
        <v>0</v>
      </c>
      <c r="F919" s="5">
        <v>113</v>
      </c>
    </row>
    <row r="920" spans="1:6" x14ac:dyDescent="0.2">
      <c r="A920" s="1">
        <v>919</v>
      </c>
      <c r="B920" t="s">
        <v>19</v>
      </c>
      <c r="C920" s="4">
        <v>44503</v>
      </c>
      <c r="D920" s="5" t="s">
        <v>7</v>
      </c>
      <c r="E920" s="5">
        <v>4</v>
      </c>
      <c r="F920" s="5">
        <v>95</v>
      </c>
    </row>
    <row r="921" spans="1:6" x14ac:dyDescent="0.2">
      <c r="A921" s="1">
        <v>920</v>
      </c>
      <c r="B921" t="s">
        <v>19</v>
      </c>
      <c r="C921" s="4">
        <v>44503</v>
      </c>
      <c r="D921" s="5" t="s">
        <v>8</v>
      </c>
      <c r="E921" s="5">
        <v>5</v>
      </c>
      <c r="F921" s="5">
        <v>106</v>
      </c>
    </row>
    <row r="922" spans="1:6" x14ac:dyDescent="0.2">
      <c r="A922" s="1">
        <v>921</v>
      </c>
      <c r="B922" t="s">
        <v>19</v>
      </c>
      <c r="C922" s="4">
        <v>44503</v>
      </c>
      <c r="D922" s="5" t="s">
        <v>10</v>
      </c>
      <c r="E922" s="5">
        <v>0</v>
      </c>
      <c r="F922" s="5">
        <v>102</v>
      </c>
    </row>
    <row r="923" spans="1:6" x14ac:dyDescent="0.2">
      <c r="A923" s="1">
        <v>922</v>
      </c>
      <c r="B923" t="s">
        <v>24</v>
      </c>
      <c r="C923" s="4">
        <v>44504</v>
      </c>
      <c r="D923" s="5" t="s">
        <v>7</v>
      </c>
      <c r="E923" s="5">
        <v>1</v>
      </c>
      <c r="F923" s="5">
        <v>108</v>
      </c>
    </row>
    <row r="924" spans="1:6" x14ac:dyDescent="0.2">
      <c r="A924" s="1">
        <v>923</v>
      </c>
      <c r="B924" t="s">
        <v>24</v>
      </c>
      <c r="C924" s="4">
        <v>44504</v>
      </c>
      <c r="D924" s="5" t="s">
        <v>8</v>
      </c>
      <c r="E924" s="5">
        <v>3</v>
      </c>
      <c r="F924" s="5">
        <v>107</v>
      </c>
    </row>
    <row r="925" spans="1:6" x14ac:dyDescent="0.2">
      <c r="A925" s="1">
        <v>924</v>
      </c>
      <c r="B925" t="s">
        <v>24</v>
      </c>
      <c r="C925" s="4">
        <v>44504</v>
      </c>
      <c r="D925" s="5" t="s">
        <v>10</v>
      </c>
      <c r="E925" s="5">
        <v>0</v>
      </c>
      <c r="F925" s="5">
        <v>107</v>
      </c>
    </row>
    <row r="926" spans="1:6" x14ac:dyDescent="0.2">
      <c r="A926" s="1">
        <v>925</v>
      </c>
      <c r="B926" t="s">
        <v>6</v>
      </c>
      <c r="C926" s="4">
        <v>44505</v>
      </c>
      <c r="D926" s="5" t="s">
        <v>7</v>
      </c>
      <c r="E926" s="5">
        <v>7</v>
      </c>
      <c r="F926" s="5">
        <v>103</v>
      </c>
    </row>
    <row r="927" spans="1:6" x14ac:dyDescent="0.2">
      <c r="A927" s="1">
        <v>926</v>
      </c>
      <c r="B927" t="s">
        <v>6</v>
      </c>
      <c r="C927" s="4">
        <v>44505</v>
      </c>
      <c r="D927" s="5" t="s">
        <v>8</v>
      </c>
      <c r="E927" s="5">
        <v>1</v>
      </c>
      <c r="F927" s="5">
        <v>102</v>
      </c>
    </row>
    <row r="928" spans="1:6" x14ac:dyDescent="0.2">
      <c r="A928" s="1">
        <v>927</v>
      </c>
      <c r="B928" t="s">
        <v>6</v>
      </c>
      <c r="C928" s="4">
        <v>44505</v>
      </c>
      <c r="D928" s="5" t="s">
        <v>10</v>
      </c>
      <c r="E928" s="5">
        <v>1</v>
      </c>
      <c r="F928" s="5">
        <v>103</v>
      </c>
    </row>
    <row r="929" spans="1:6" x14ac:dyDescent="0.2">
      <c r="A929" s="1">
        <v>928</v>
      </c>
      <c r="B929" t="s">
        <v>14</v>
      </c>
      <c r="C929" s="4">
        <v>44506</v>
      </c>
      <c r="D929" s="5" t="s">
        <v>7</v>
      </c>
      <c r="E929" s="5">
        <v>2</v>
      </c>
      <c r="F929" s="5">
        <v>107</v>
      </c>
    </row>
    <row r="930" spans="1:6" x14ac:dyDescent="0.2">
      <c r="A930" s="1">
        <v>929</v>
      </c>
      <c r="B930" t="s">
        <v>14</v>
      </c>
      <c r="C930" s="4">
        <v>44506</v>
      </c>
      <c r="D930" s="5" t="s">
        <v>8</v>
      </c>
      <c r="E930" s="5">
        <v>0</v>
      </c>
      <c r="F930" s="5">
        <v>103</v>
      </c>
    </row>
    <row r="931" spans="1:6" x14ac:dyDescent="0.2">
      <c r="A931" s="1">
        <v>930</v>
      </c>
      <c r="B931" t="s">
        <v>14</v>
      </c>
      <c r="C931" s="4">
        <v>44506</v>
      </c>
      <c r="D931" s="5" t="s">
        <v>10</v>
      </c>
      <c r="E931" s="5">
        <v>1</v>
      </c>
      <c r="F931" s="5">
        <v>102</v>
      </c>
    </row>
    <row r="932" spans="1:6" x14ac:dyDescent="0.2">
      <c r="A932" s="1">
        <v>931</v>
      </c>
      <c r="B932" t="s">
        <v>15</v>
      </c>
      <c r="C932" s="4">
        <v>44507</v>
      </c>
      <c r="D932" s="5" t="s">
        <v>7</v>
      </c>
      <c r="E932" s="5">
        <v>6</v>
      </c>
      <c r="F932" s="5">
        <v>99</v>
      </c>
    </row>
    <row r="933" spans="1:6" x14ac:dyDescent="0.2">
      <c r="A933" s="1">
        <v>932</v>
      </c>
      <c r="B933" t="s">
        <v>15</v>
      </c>
      <c r="C933" s="4">
        <v>44507</v>
      </c>
      <c r="D933" s="5" t="s">
        <v>8</v>
      </c>
      <c r="E933" s="5">
        <v>1</v>
      </c>
      <c r="F933" s="5">
        <v>107</v>
      </c>
    </row>
    <row r="934" spans="1:6" x14ac:dyDescent="0.2">
      <c r="A934" s="1">
        <v>933</v>
      </c>
      <c r="B934" t="s">
        <v>15</v>
      </c>
      <c r="C934" s="4">
        <v>44507</v>
      </c>
      <c r="D934" s="5" t="s">
        <v>10</v>
      </c>
      <c r="E934" s="5">
        <v>1</v>
      </c>
      <c r="F934" s="5">
        <v>98</v>
      </c>
    </row>
    <row r="935" spans="1:6" x14ac:dyDescent="0.2">
      <c r="A935" s="1">
        <v>934</v>
      </c>
      <c r="B935" t="s">
        <v>16</v>
      </c>
      <c r="C935" s="4">
        <v>44508</v>
      </c>
      <c r="D935" s="5" t="s">
        <v>7</v>
      </c>
      <c r="E935" s="5">
        <v>2</v>
      </c>
      <c r="F935" s="5">
        <v>101</v>
      </c>
    </row>
    <row r="936" spans="1:6" x14ac:dyDescent="0.2">
      <c r="A936" s="1">
        <v>935</v>
      </c>
      <c r="B936" t="s">
        <v>16</v>
      </c>
      <c r="C936" s="4">
        <v>44508</v>
      </c>
      <c r="D936" s="5" t="s">
        <v>8</v>
      </c>
      <c r="E936" s="5">
        <v>3</v>
      </c>
      <c r="F936" s="5">
        <v>103</v>
      </c>
    </row>
    <row r="937" spans="1:6" x14ac:dyDescent="0.2">
      <c r="A937" s="1">
        <v>936</v>
      </c>
      <c r="B937" t="s">
        <v>16</v>
      </c>
      <c r="C937" s="4">
        <v>44508</v>
      </c>
      <c r="D937" s="5" t="s">
        <v>10</v>
      </c>
      <c r="E937" s="5">
        <v>1</v>
      </c>
      <c r="F937" s="5">
        <v>106</v>
      </c>
    </row>
    <row r="938" spans="1:6" x14ac:dyDescent="0.2">
      <c r="A938" s="1">
        <v>937</v>
      </c>
      <c r="B938" t="s">
        <v>17</v>
      </c>
      <c r="C938" s="4">
        <v>44509</v>
      </c>
      <c r="D938" s="5" t="s">
        <v>7</v>
      </c>
      <c r="E938" s="5">
        <v>5</v>
      </c>
      <c r="F938" s="5">
        <v>103</v>
      </c>
    </row>
    <row r="939" spans="1:6" x14ac:dyDescent="0.2">
      <c r="A939" s="1">
        <v>938</v>
      </c>
      <c r="B939" t="s">
        <v>17</v>
      </c>
      <c r="C939" s="4">
        <v>44509</v>
      </c>
      <c r="D939" s="5" t="s">
        <v>8</v>
      </c>
      <c r="E939" s="5">
        <v>0</v>
      </c>
      <c r="F939" s="5">
        <v>102</v>
      </c>
    </row>
    <row r="940" spans="1:6" x14ac:dyDescent="0.2">
      <c r="A940" s="1">
        <v>939</v>
      </c>
      <c r="B940" t="s">
        <v>17</v>
      </c>
      <c r="C940" s="4">
        <v>44509</v>
      </c>
      <c r="D940" s="5" t="s">
        <v>10</v>
      </c>
      <c r="E940" s="5">
        <v>3</v>
      </c>
      <c r="F940" s="5">
        <v>109</v>
      </c>
    </row>
    <row r="941" spans="1:6" x14ac:dyDescent="0.2">
      <c r="A941" s="1">
        <v>940</v>
      </c>
      <c r="B941" t="s">
        <v>19</v>
      </c>
      <c r="C941" s="4">
        <v>44510</v>
      </c>
      <c r="D941" s="5" t="s">
        <v>7</v>
      </c>
      <c r="E941" s="5">
        <v>4</v>
      </c>
      <c r="F941" s="5">
        <v>98</v>
      </c>
    </row>
    <row r="942" spans="1:6" x14ac:dyDescent="0.2">
      <c r="A942" s="1">
        <v>941</v>
      </c>
      <c r="B942" t="s">
        <v>19</v>
      </c>
      <c r="C942" s="4">
        <v>44510</v>
      </c>
      <c r="D942" s="5" t="s">
        <v>8</v>
      </c>
      <c r="E942" s="5">
        <v>4</v>
      </c>
      <c r="F942" s="5">
        <v>99</v>
      </c>
    </row>
    <row r="943" spans="1:6" x14ac:dyDescent="0.2">
      <c r="A943" s="1">
        <v>942</v>
      </c>
      <c r="B943" t="s">
        <v>19</v>
      </c>
      <c r="C943" s="4">
        <v>44510</v>
      </c>
      <c r="D943" s="5" t="s">
        <v>10</v>
      </c>
      <c r="E943" s="5">
        <v>0</v>
      </c>
      <c r="F943" s="5">
        <v>102</v>
      </c>
    </row>
    <row r="944" spans="1:6" x14ac:dyDescent="0.2">
      <c r="A944" s="1">
        <v>943</v>
      </c>
      <c r="B944" t="s">
        <v>24</v>
      </c>
      <c r="C944" s="4">
        <v>44511</v>
      </c>
      <c r="D944" s="5" t="s">
        <v>7</v>
      </c>
      <c r="E944" s="5">
        <v>4</v>
      </c>
      <c r="F944" s="5">
        <v>104</v>
      </c>
    </row>
    <row r="945" spans="1:6" x14ac:dyDescent="0.2">
      <c r="A945" s="1">
        <v>944</v>
      </c>
      <c r="B945" t="s">
        <v>24</v>
      </c>
      <c r="C945" s="4">
        <v>44511</v>
      </c>
      <c r="D945" s="5" t="s">
        <v>8</v>
      </c>
      <c r="E945" s="5">
        <v>2</v>
      </c>
      <c r="F945" s="5">
        <v>101</v>
      </c>
    </row>
    <row r="946" spans="1:6" x14ac:dyDescent="0.2">
      <c r="A946" s="1">
        <v>945</v>
      </c>
      <c r="B946" t="s">
        <v>24</v>
      </c>
      <c r="C946" s="4">
        <v>44511</v>
      </c>
      <c r="D946" s="5" t="s">
        <v>10</v>
      </c>
      <c r="E946" s="5">
        <v>0</v>
      </c>
      <c r="F946" s="5">
        <v>103</v>
      </c>
    </row>
    <row r="947" spans="1:6" x14ac:dyDescent="0.2">
      <c r="A947" s="1">
        <v>946</v>
      </c>
      <c r="B947" t="s">
        <v>6</v>
      </c>
      <c r="C947" s="4">
        <v>44512</v>
      </c>
      <c r="D947" s="5" t="s">
        <v>7</v>
      </c>
      <c r="E947" s="5">
        <v>4</v>
      </c>
      <c r="F947" s="5">
        <v>102</v>
      </c>
    </row>
    <row r="948" spans="1:6" x14ac:dyDescent="0.2">
      <c r="A948" s="1">
        <v>947</v>
      </c>
      <c r="B948" t="s">
        <v>6</v>
      </c>
      <c r="C948" s="4">
        <v>44512</v>
      </c>
      <c r="D948" s="5" t="s">
        <v>8</v>
      </c>
      <c r="E948" s="5">
        <v>4</v>
      </c>
      <c r="F948" s="5">
        <v>101</v>
      </c>
    </row>
    <row r="949" spans="1:6" x14ac:dyDescent="0.2">
      <c r="A949" s="1">
        <v>948</v>
      </c>
      <c r="B949" t="s">
        <v>6</v>
      </c>
      <c r="C949" s="4">
        <v>44512</v>
      </c>
      <c r="D949" s="5" t="s">
        <v>10</v>
      </c>
      <c r="E949" s="5">
        <v>1</v>
      </c>
      <c r="F949" s="5">
        <v>108</v>
      </c>
    </row>
    <row r="950" spans="1:6" x14ac:dyDescent="0.2">
      <c r="A950" s="1">
        <v>949</v>
      </c>
      <c r="B950" t="s">
        <v>14</v>
      </c>
      <c r="C950" s="4">
        <v>44513</v>
      </c>
      <c r="D950" s="5" t="s">
        <v>7</v>
      </c>
      <c r="E950" s="5">
        <v>4</v>
      </c>
      <c r="F950" s="5">
        <v>106</v>
      </c>
    </row>
    <row r="951" spans="1:6" x14ac:dyDescent="0.2">
      <c r="A951" s="1">
        <v>950</v>
      </c>
      <c r="B951" t="s">
        <v>14</v>
      </c>
      <c r="C951" s="4">
        <v>44513</v>
      </c>
      <c r="D951" s="5" t="s">
        <v>8</v>
      </c>
      <c r="E951" s="5">
        <v>3</v>
      </c>
      <c r="F951" s="5">
        <v>100</v>
      </c>
    </row>
    <row r="952" spans="1:6" x14ac:dyDescent="0.2">
      <c r="A952" s="1">
        <v>951</v>
      </c>
      <c r="B952" t="s">
        <v>14</v>
      </c>
      <c r="C952" s="4">
        <v>44513</v>
      </c>
      <c r="D952" s="5" t="s">
        <v>10</v>
      </c>
      <c r="E952" s="5">
        <v>0</v>
      </c>
      <c r="F952" s="5">
        <v>103</v>
      </c>
    </row>
    <row r="953" spans="1:6" x14ac:dyDescent="0.2">
      <c r="A953" s="1">
        <v>952</v>
      </c>
      <c r="B953" t="s">
        <v>15</v>
      </c>
      <c r="C953" s="4">
        <v>44514</v>
      </c>
      <c r="D953" s="5" t="s">
        <v>7</v>
      </c>
      <c r="E953" s="5">
        <v>2</v>
      </c>
      <c r="F953" s="5">
        <v>104</v>
      </c>
    </row>
    <row r="954" spans="1:6" x14ac:dyDescent="0.2">
      <c r="A954" s="1">
        <v>953</v>
      </c>
      <c r="B954" t="s">
        <v>15</v>
      </c>
      <c r="C954" s="4">
        <v>44514</v>
      </c>
      <c r="D954" s="5" t="s">
        <v>8</v>
      </c>
      <c r="E954" s="5">
        <v>3</v>
      </c>
      <c r="F954" s="5">
        <v>106</v>
      </c>
    </row>
    <row r="955" spans="1:6" x14ac:dyDescent="0.2">
      <c r="A955" s="1">
        <v>954</v>
      </c>
      <c r="B955" t="s">
        <v>15</v>
      </c>
      <c r="C955" s="4">
        <v>44514</v>
      </c>
      <c r="D955" s="5" t="s">
        <v>10</v>
      </c>
      <c r="E955" s="5">
        <v>2</v>
      </c>
      <c r="F955" s="5">
        <v>106</v>
      </c>
    </row>
    <row r="956" spans="1:6" x14ac:dyDescent="0.2">
      <c r="A956" s="1">
        <v>955</v>
      </c>
      <c r="B956" t="s">
        <v>16</v>
      </c>
      <c r="C956" s="4">
        <v>44515</v>
      </c>
      <c r="D956" s="5" t="s">
        <v>7</v>
      </c>
      <c r="E956" s="5">
        <v>4</v>
      </c>
      <c r="F956" s="5">
        <v>94</v>
      </c>
    </row>
    <row r="957" spans="1:6" x14ac:dyDescent="0.2">
      <c r="A957" s="1">
        <v>956</v>
      </c>
      <c r="B957" t="s">
        <v>16</v>
      </c>
      <c r="C957" s="4">
        <v>44515</v>
      </c>
      <c r="D957" s="5" t="s">
        <v>8</v>
      </c>
      <c r="E957" s="5">
        <v>3</v>
      </c>
      <c r="F957" s="5">
        <v>93</v>
      </c>
    </row>
    <row r="958" spans="1:6" x14ac:dyDescent="0.2">
      <c r="A958" s="1">
        <v>957</v>
      </c>
      <c r="B958" t="s">
        <v>16</v>
      </c>
      <c r="C958" s="4">
        <v>44515</v>
      </c>
      <c r="D958" s="5" t="s">
        <v>10</v>
      </c>
      <c r="E958" s="5">
        <v>1</v>
      </c>
      <c r="F958" s="5">
        <v>98</v>
      </c>
    </row>
    <row r="959" spans="1:6" x14ac:dyDescent="0.2">
      <c r="A959" s="1">
        <v>958</v>
      </c>
      <c r="B959" t="s">
        <v>17</v>
      </c>
      <c r="C959" s="4">
        <v>44516</v>
      </c>
      <c r="D959" s="5" t="s">
        <v>7</v>
      </c>
      <c r="E959" s="5">
        <v>1</v>
      </c>
      <c r="F959" s="5">
        <v>104</v>
      </c>
    </row>
    <row r="960" spans="1:6" x14ac:dyDescent="0.2">
      <c r="A960" s="1">
        <v>959</v>
      </c>
      <c r="B960" t="s">
        <v>17</v>
      </c>
      <c r="C960" s="4">
        <v>44516</v>
      </c>
      <c r="D960" s="5" t="s">
        <v>8</v>
      </c>
      <c r="E960" s="5">
        <v>3</v>
      </c>
      <c r="F960" s="5">
        <v>105</v>
      </c>
    </row>
    <row r="961" spans="1:6" x14ac:dyDescent="0.2">
      <c r="A961" s="1">
        <v>960</v>
      </c>
      <c r="B961" t="s">
        <v>17</v>
      </c>
      <c r="C961" s="4">
        <v>44516</v>
      </c>
      <c r="D961" s="5" t="s">
        <v>10</v>
      </c>
      <c r="E961" s="5">
        <v>1</v>
      </c>
      <c r="F961" s="5">
        <v>98</v>
      </c>
    </row>
    <row r="962" spans="1:6" x14ac:dyDescent="0.2">
      <c r="A962" s="1">
        <v>961</v>
      </c>
      <c r="B962" t="s">
        <v>19</v>
      </c>
      <c r="C962" s="4">
        <v>44517</v>
      </c>
      <c r="D962" s="5" t="s">
        <v>7</v>
      </c>
      <c r="E962" s="5">
        <v>2</v>
      </c>
      <c r="F962" s="5">
        <v>107</v>
      </c>
    </row>
    <row r="963" spans="1:6" x14ac:dyDescent="0.2">
      <c r="A963" s="1">
        <v>962</v>
      </c>
      <c r="B963" t="s">
        <v>19</v>
      </c>
      <c r="C963" s="4">
        <v>44517</v>
      </c>
      <c r="D963" s="5" t="s">
        <v>8</v>
      </c>
      <c r="E963" s="5">
        <v>4</v>
      </c>
      <c r="F963" s="5">
        <v>103</v>
      </c>
    </row>
    <row r="964" spans="1:6" x14ac:dyDescent="0.2">
      <c r="A964" s="1">
        <v>963</v>
      </c>
      <c r="B964" t="s">
        <v>19</v>
      </c>
      <c r="C964" s="4">
        <v>44517</v>
      </c>
      <c r="D964" s="5" t="s">
        <v>10</v>
      </c>
      <c r="E964" s="5">
        <v>1</v>
      </c>
      <c r="F964" s="5">
        <v>116</v>
      </c>
    </row>
    <row r="965" spans="1:6" x14ac:dyDescent="0.2">
      <c r="A965" s="1">
        <v>964</v>
      </c>
      <c r="B965" t="s">
        <v>24</v>
      </c>
      <c r="C965" s="4">
        <v>44518</v>
      </c>
      <c r="D965" s="5" t="s">
        <v>7</v>
      </c>
      <c r="E965" s="5">
        <v>3</v>
      </c>
      <c r="F965" s="5">
        <v>100</v>
      </c>
    </row>
    <row r="966" spans="1:6" x14ac:dyDescent="0.2">
      <c r="A966" s="1">
        <v>965</v>
      </c>
      <c r="B966" t="s">
        <v>24</v>
      </c>
      <c r="C966" s="4">
        <v>44518</v>
      </c>
      <c r="D966" s="5" t="s">
        <v>8</v>
      </c>
      <c r="E966" s="5">
        <v>0</v>
      </c>
      <c r="F966" s="5">
        <v>91</v>
      </c>
    </row>
    <row r="967" spans="1:6" x14ac:dyDescent="0.2">
      <c r="A967" s="1">
        <v>966</v>
      </c>
      <c r="B967" t="s">
        <v>24</v>
      </c>
      <c r="C967" s="4">
        <v>44518</v>
      </c>
      <c r="D967" s="5" t="s">
        <v>10</v>
      </c>
      <c r="E967" s="5">
        <v>2</v>
      </c>
      <c r="F967" s="5">
        <v>111</v>
      </c>
    </row>
    <row r="968" spans="1:6" x14ac:dyDescent="0.2">
      <c r="A968" s="1">
        <v>967</v>
      </c>
      <c r="B968" t="s">
        <v>6</v>
      </c>
      <c r="C968" s="4">
        <v>44519</v>
      </c>
      <c r="D968" s="5" t="s">
        <v>7</v>
      </c>
      <c r="E968" s="5">
        <v>4</v>
      </c>
      <c r="F968" s="5">
        <v>103</v>
      </c>
    </row>
    <row r="969" spans="1:6" x14ac:dyDescent="0.2">
      <c r="A969" s="1">
        <v>968</v>
      </c>
      <c r="B969" t="s">
        <v>6</v>
      </c>
      <c r="C969" s="4">
        <v>44519</v>
      </c>
      <c r="D969" s="5" t="s">
        <v>8</v>
      </c>
      <c r="E969" s="5">
        <v>2</v>
      </c>
      <c r="F969" s="5">
        <v>105</v>
      </c>
    </row>
    <row r="970" spans="1:6" x14ac:dyDescent="0.2">
      <c r="A970" s="1">
        <v>969</v>
      </c>
      <c r="B970" t="s">
        <v>6</v>
      </c>
      <c r="C970" s="4">
        <v>44519</v>
      </c>
      <c r="D970" s="5" t="s">
        <v>10</v>
      </c>
      <c r="E970" s="5">
        <v>1</v>
      </c>
      <c r="F970" s="5">
        <v>102</v>
      </c>
    </row>
    <row r="971" spans="1:6" x14ac:dyDescent="0.2">
      <c r="A971" s="1">
        <v>970</v>
      </c>
      <c r="B971" t="s">
        <v>14</v>
      </c>
      <c r="C971" s="4">
        <v>44520</v>
      </c>
      <c r="D971" s="5" t="s">
        <v>7</v>
      </c>
      <c r="E971" s="5">
        <v>5</v>
      </c>
      <c r="F971" s="5">
        <v>88</v>
      </c>
    </row>
    <row r="972" spans="1:6" x14ac:dyDescent="0.2">
      <c r="A972" s="1">
        <v>971</v>
      </c>
      <c r="B972" t="s">
        <v>14</v>
      </c>
      <c r="C972" s="4">
        <v>44520</v>
      </c>
      <c r="D972" s="5" t="s">
        <v>8</v>
      </c>
      <c r="E972" s="5">
        <v>3</v>
      </c>
      <c r="F972" s="5">
        <v>115</v>
      </c>
    </row>
    <row r="973" spans="1:6" x14ac:dyDescent="0.2">
      <c r="A973" s="1">
        <v>972</v>
      </c>
      <c r="B973" t="s">
        <v>14</v>
      </c>
      <c r="C973" s="4">
        <v>44520</v>
      </c>
      <c r="D973" s="5" t="s">
        <v>10</v>
      </c>
      <c r="E973" s="5">
        <v>0</v>
      </c>
      <c r="F973" s="5">
        <v>104</v>
      </c>
    </row>
    <row r="974" spans="1:6" x14ac:dyDescent="0.2">
      <c r="A974" s="1">
        <v>973</v>
      </c>
      <c r="B974" t="s">
        <v>15</v>
      </c>
      <c r="C974" s="4">
        <v>44521</v>
      </c>
      <c r="D974" s="5" t="s">
        <v>7</v>
      </c>
      <c r="E974" s="5">
        <v>2</v>
      </c>
      <c r="F974" s="5">
        <v>105</v>
      </c>
    </row>
    <row r="975" spans="1:6" x14ac:dyDescent="0.2">
      <c r="A975" s="1">
        <v>974</v>
      </c>
      <c r="B975" t="s">
        <v>15</v>
      </c>
      <c r="C975" s="4">
        <v>44521</v>
      </c>
      <c r="D975" s="5" t="s">
        <v>8</v>
      </c>
      <c r="E975" s="5">
        <v>2</v>
      </c>
      <c r="F975" s="5">
        <v>107</v>
      </c>
    </row>
    <row r="976" spans="1:6" x14ac:dyDescent="0.2">
      <c r="A976" s="1">
        <v>975</v>
      </c>
      <c r="B976" t="s">
        <v>15</v>
      </c>
      <c r="C976" s="4">
        <v>44521</v>
      </c>
      <c r="D976" s="5" t="s">
        <v>10</v>
      </c>
      <c r="E976" s="5">
        <v>1</v>
      </c>
      <c r="F976" s="5">
        <v>109</v>
      </c>
    </row>
    <row r="977" spans="1:6" x14ac:dyDescent="0.2">
      <c r="A977" s="1">
        <v>976</v>
      </c>
      <c r="B977" t="s">
        <v>16</v>
      </c>
      <c r="C977" s="4">
        <v>44522</v>
      </c>
      <c r="D977" s="5" t="s">
        <v>7</v>
      </c>
      <c r="E977" s="5">
        <v>6</v>
      </c>
      <c r="F977" s="5">
        <v>100</v>
      </c>
    </row>
    <row r="978" spans="1:6" x14ac:dyDescent="0.2">
      <c r="A978" s="1">
        <v>977</v>
      </c>
      <c r="B978" t="s">
        <v>16</v>
      </c>
      <c r="C978" s="4">
        <v>44522</v>
      </c>
      <c r="D978" s="5" t="s">
        <v>8</v>
      </c>
      <c r="E978" s="5">
        <v>0</v>
      </c>
      <c r="F978" s="5">
        <v>106</v>
      </c>
    </row>
    <row r="979" spans="1:6" x14ac:dyDescent="0.2">
      <c r="A979" s="1">
        <v>978</v>
      </c>
      <c r="B979" t="s">
        <v>16</v>
      </c>
      <c r="C979" s="4">
        <v>44522</v>
      </c>
      <c r="D979" s="5" t="s">
        <v>10</v>
      </c>
      <c r="E979" s="5">
        <v>0</v>
      </c>
      <c r="F979" s="5">
        <v>102</v>
      </c>
    </row>
    <row r="980" spans="1:6" x14ac:dyDescent="0.2">
      <c r="A980" s="1">
        <v>979</v>
      </c>
      <c r="B980" t="s">
        <v>17</v>
      </c>
      <c r="C980" s="4">
        <v>44523</v>
      </c>
      <c r="D980" s="5" t="s">
        <v>7</v>
      </c>
      <c r="E980" s="5">
        <v>1</v>
      </c>
      <c r="F980" s="5">
        <v>99</v>
      </c>
    </row>
    <row r="981" spans="1:6" x14ac:dyDescent="0.2">
      <c r="A981" s="1">
        <v>980</v>
      </c>
      <c r="B981" t="s">
        <v>17</v>
      </c>
      <c r="C981" s="4">
        <v>44523</v>
      </c>
      <c r="D981" s="5" t="s">
        <v>8</v>
      </c>
      <c r="E981" s="5">
        <v>3</v>
      </c>
      <c r="F981" s="5">
        <v>97</v>
      </c>
    </row>
    <row r="982" spans="1:6" x14ac:dyDescent="0.2">
      <c r="A982" s="1">
        <v>981</v>
      </c>
      <c r="B982" t="s">
        <v>17</v>
      </c>
      <c r="C982" s="4">
        <v>44523</v>
      </c>
      <c r="D982" s="5" t="s">
        <v>10</v>
      </c>
      <c r="E982" s="5">
        <v>1</v>
      </c>
      <c r="F982" s="5">
        <v>109</v>
      </c>
    </row>
    <row r="983" spans="1:6" x14ac:dyDescent="0.2">
      <c r="A983" s="1">
        <v>982</v>
      </c>
      <c r="B983" t="s">
        <v>19</v>
      </c>
      <c r="C983" s="4">
        <v>44524</v>
      </c>
      <c r="D983" s="5" t="s">
        <v>7</v>
      </c>
      <c r="E983" s="5">
        <v>2</v>
      </c>
      <c r="F983" s="5">
        <v>96</v>
      </c>
    </row>
    <row r="984" spans="1:6" x14ac:dyDescent="0.2">
      <c r="A984" s="1">
        <v>983</v>
      </c>
      <c r="B984" t="s">
        <v>19</v>
      </c>
      <c r="C984" s="4">
        <v>44524</v>
      </c>
      <c r="D984" s="5" t="s">
        <v>8</v>
      </c>
      <c r="E984" s="5">
        <v>1</v>
      </c>
      <c r="F984" s="5">
        <v>97</v>
      </c>
    </row>
    <row r="985" spans="1:6" x14ac:dyDescent="0.2">
      <c r="A985" s="1">
        <v>984</v>
      </c>
      <c r="B985" t="s">
        <v>19</v>
      </c>
      <c r="C985" s="4">
        <v>44524</v>
      </c>
      <c r="D985" s="5" t="s">
        <v>10</v>
      </c>
      <c r="E985" s="5">
        <v>1</v>
      </c>
      <c r="F985" s="5">
        <v>101</v>
      </c>
    </row>
    <row r="986" spans="1:6" x14ac:dyDescent="0.2">
      <c r="A986" s="1">
        <v>985</v>
      </c>
      <c r="B986" t="s">
        <v>24</v>
      </c>
      <c r="C986" s="4">
        <v>44525</v>
      </c>
      <c r="D986" s="5" t="s">
        <v>7</v>
      </c>
      <c r="E986" s="5">
        <v>7</v>
      </c>
      <c r="F986" s="5">
        <v>117</v>
      </c>
    </row>
    <row r="987" spans="1:6" x14ac:dyDescent="0.2">
      <c r="A987" s="1">
        <v>986</v>
      </c>
      <c r="B987" t="s">
        <v>24</v>
      </c>
      <c r="C987" s="4">
        <v>44525</v>
      </c>
      <c r="D987" s="5" t="s">
        <v>8</v>
      </c>
      <c r="E987" s="5">
        <v>4</v>
      </c>
      <c r="F987" s="5">
        <v>99</v>
      </c>
    </row>
    <row r="988" spans="1:6" x14ac:dyDescent="0.2">
      <c r="A988" s="1">
        <v>987</v>
      </c>
      <c r="B988" t="s">
        <v>24</v>
      </c>
      <c r="C988" s="4">
        <v>44525</v>
      </c>
      <c r="D988" s="5" t="s">
        <v>10</v>
      </c>
      <c r="E988" s="5">
        <v>1</v>
      </c>
      <c r="F988" s="5">
        <v>110</v>
      </c>
    </row>
    <row r="989" spans="1:6" x14ac:dyDescent="0.2">
      <c r="A989" s="1">
        <v>988</v>
      </c>
      <c r="B989" t="s">
        <v>6</v>
      </c>
      <c r="C989" s="4">
        <v>44526</v>
      </c>
      <c r="D989" s="5" t="s">
        <v>7</v>
      </c>
      <c r="E989" s="5">
        <v>2</v>
      </c>
      <c r="F989" s="5">
        <v>109</v>
      </c>
    </row>
    <row r="990" spans="1:6" x14ac:dyDescent="0.2">
      <c r="A990" s="1">
        <v>989</v>
      </c>
      <c r="B990" t="s">
        <v>6</v>
      </c>
      <c r="C990" s="4">
        <v>44526</v>
      </c>
      <c r="D990" s="5" t="s">
        <v>8</v>
      </c>
      <c r="E990" s="5">
        <v>2</v>
      </c>
      <c r="F990" s="5">
        <v>102</v>
      </c>
    </row>
    <row r="991" spans="1:6" x14ac:dyDescent="0.2">
      <c r="A991" s="1">
        <v>990</v>
      </c>
      <c r="B991" t="s">
        <v>6</v>
      </c>
      <c r="C991" s="4">
        <v>44526</v>
      </c>
      <c r="D991" s="5" t="s">
        <v>10</v>
      </c>
      <c r="E991" s="5">
        <v>1</v>
      </c>
      <c r="F991" s="5">
        <v>105</v>
      </c>
    </row>
    <row r="992" spans="1:6" x14ac:dyDescent="0.2">
      <c r="A992" s="1">
        <v>991</v>
      </c>
      <c r="B992" t="s">
        <v>14</v>
      </c>
      <c r="C992" s="4">
        <v>44527</v>
      </c>
      <c r="D992" s="5" t="s">
        <v>7</v>
      </c>
      <c r="E992" s="5">
        <v>5</v>
      </c>
      <c r="F992" s="5">
        <v>105</v>
      </c>
    </row>
    <row r="993" spans="1:6" x14ac:dyDescent="0.2">
      <c r="A993" s="1">
        <v>992</v>
      </c>
      <c r="B993" t="s">
        <v>14</v>
      </c>
      <c r="C993" s="4">
        <v>44527</v>
      </c>
      <c r="D993" s="5" t="s">
        <v>8</v>
      </c>
      <c r="E993" s="5">
        <v>7</v>
      </c>
      <c r="F993" s="5">
        <v>97</v>
      </c>
    </row>
    <row r="994" spans="1:6" x14ac:dyDescent="0.2">
      <c r="A994" s="1">
        <v>993</v>
      </c>
      <c r="B994" t="s">
        <v>14</v>
      </c>
      <c r="C994" s="4">
        <v>44527</v>
      </c>
      <c r="D994" s="5" t="s">
        <v>10</v>
      </c>
      <c r="E994" s="5">
        <v>0</v>
      </c>
      <c r="F994" s="5">
        <v>109</v>
      </c>
    </row>
    <row r="995" spans="1:6" x14ac:dyDescent="0.2">
      <c r="A995" s="1">
        <v>994</v>
      </c>
      <c r="B995" t="s">
        <v>15</v>
      </c>
      <c r="C995" s="4">
        <v>44528</v>
      </c>
      <c r="D995" s="5" t="s">
        <v>7</v>
      </c>
      <c r="E995" s="5">
        <v>3</v>
      </c>
      <c r="F995" s="5">
        <v>86</v>
      </c>
    </row>
    <row r="996" spans="1:6" x14ac:dyDescent="0.2">
      <c r="A996" s="1">
        <v>995</v>
      </c>
      <c r="B996" t="s">
        <v>15</v>
      </c>
      <c r="C996" s="4">
        <v>44528</v>
      </c>
      <c r="D996" s="5" t="s">
        <v>8</v>
      </c>
      <c r="E996" s="5">
        <v>3</v>
      </c>
      <c r="F996" s="5">
        <v>120</v>
      </c>
    </row>
    <row r="997" spans="1:6" x14ac:dyDescent="0.2">
      <c r="A997" s="1">
        <v>996</v>
      </c>
      <c r="B997" t="s">
        <v>15</v>
      </c>
      <c r="C997" s="4">
        <v>44528</v>
      </c>
      <c r="D997" s="5" t="s">
        <v>10</v>
      </c>
      <c r="E997" s="5">
        <v>2</v>
      </c>
      <c r="F997" s="5">
        <v>110</v>
      </c>
    </row>
    <row r="998" spans="1:6" x14ac:dyDescent="0.2">
      <c r="A998" s="1">
        <v>997</v>
      </c>
      <c r="B998" t="s">
        <v>16</v>
      </c>
      <c r="C998" s="4">
        <v>44529</v>
      </c>
      <c r="D998" s="5" t="s">
        <v>7</v>
      </c>
      <c r="E998" s="5">
        <v>3</v>
      </c>
      <c r="F998" s="5">
        <v>96</v>
      </c>
    </row>
    <row r="999" spans="1:6" x14ac:dyDescent="0.2">
      <c r="A999" s="1">
        <v>998</v>
      </c>
      <c r="B999" t="s">
        <v>16</v>
      </c>
      <c r="C999" s="4">
        <v>44529</v>
      </c>
      <c r="D999" s="5" t="s">
        <v>8</v>
      </c>
      <c r="E999" s="5">
        <v>2</v>
      </c>
      <c r="F999" s="5">
        <v>111</v>
      </c>
    </row>
    <row r="1000" spans="1:6" x14ac:dyDescent="0.2">
      <c r="A1000" s="1">
        <v>999</v>
      </c>
      <c r="B1000" t="s">
        <v>16</v>
      </c>
      <c r="C1000" s="4">
        <v>44529</v>
      </c>
      <c r="D1000" s="5" t="s">
        <v>10</v>
      </c>
      <c r="E1000" s="5">
        <v>1</v>
      </c>
      <c r="F1000" s="5">
        <v>102</v>
      </c>
    </row>
    <row r="1001" spans="1:6" x14ac:dyDescent="0.2">
      <c r="A1001" s="1">
        <v>1000</v>
      </c>
      <c r="B1001" t="s">
        <v>17</v>
      </c>
      <c r="C1001" s="4">
        <v>44530</v>
      </c>
      <c r="D1001" s="5" t="s">
        <v>7</v>
      </c>
      <c r="E1001" s="5">
        <v>5</v>
      </c>
      <c r="F1001" s="5">
        <v>104</v>
      </c>
    </row>
    <row r="1002" spans="1:6" x14ac:dyDescent="0.2">
      <c r="A1002" s="1">
        <v>1001</v>
      </c>
      <c r="B1002" t="s">
        <v>17</v>
      </c>
      <c r="C1002" s="4">
        <v>44530</v>
      </c>
      <c r="D1002" s="5" t="s">
        <v>8</v>
      </c>
      <c r="E1002" s="5">
        <v>3</v>
      </c>
      <c r="F1002" s="5">
        <v>102</v>
      </c>
    </row>
    <row r="1003" spans="1:6" x14ac:dyDescent="0.2">
      <c r="A1003" s="1">
        <v>1002</v>
      </c>
      <c r="B1003" t="s">
        <v>17</v>
      </c>
      <c r="C1003" s="4">
        <v>44530</v>
      </c>
      <c r="D1003" s="5" t="s">
        <v>10</v>
      </c>
      <c r="E1003" s="5">
        <v>1</v>
      </c>
      <c r="F1003" s="5">
        <v>111</v>
      </c>
    </row>
    <row r="1004" spans="1:6" x14ac:dyDescent="0.2">
      <c r="A1004" s="1">
        <v>1003</v>
      </c>
      <c r="B1004" t="s">
        <v>19</v>
      </c>
      <c r="C1004" s="4">
        <v>44531</v>
      </c>
      <c r="D1004" s="5" t="s">
        <v>7</v>
      </c>
      <c r="E1004" s="5">
        <v>3</v>
      </c>
      <c r="F1004" s="5">
        <v>87</v>
      </c>
    </row>
    <row r="1005" spans="1:6" x14ac:dyDescent="0.2">
      <c r="A1005" s="1">
        <v>1004</v>
      </c>
      <c r="B1005" t="s">
        <v>19</v>
      </c>
      <c r="C1005" s="4">
        <v>44531</v>
      </c>
      <c r="D1005" s="5" t="s">
        <v>8</v>
      </c>
      <c r="E1005" s="5">
        <v>4</v>
      </c>
      <c r="F1005" s="5">
        <v>101</v>
      </c>
    </row>
    <row r="1006" spans="1:6" x14ac:dyDescent="0.2">
      <c r="A1006" s="1">
        <v>1005</v>
      </c>
      <c r="B1006" t="s">
        <v>19</v>
      </c>
      <c r="C1006" s="4">
        <v>44531</v>
      </c>
      <c r="D1006" s="5" t="s">
        <v>10</v>
      </c>
      <c r="E1006" s="5">
        <v>1</v>
      </c>
      <c r="F1006" s="5">
        <v>102</v>
      </c>
    </row>
    <row r="1007" spans="1:6" x14ac:dyDescent="0.2">
      <c r="A1007" s="1">
        <v>1006</v>
      </c>
      <c r="B1007" t="s">
        <v>24</v>
      </c>
      <c r="C1007" s="4">
        <v>44532</v>
      </c>
      <c r="D1007" s="5" t="s">
        <v>7</v>
      </c>
      <c r="E1007" s="5">
        <v>4</v>
      </c>
      <c r="F1007" s="5">
        <v>103</v>
      </c>
    </row>
    <row r="1008" spans="1:6" x14ac:dyDescent="0.2">
      <c r="A1008" s="1">
        <v>1007</v>
      </c>
      <c r="B1008" t="s">
        <v>24</v>
      </c>
      <c r="C1008" s="4">
        <v>44532</v>
      </c>
      <c r="D1008" s="5" t="s">
        <v>8</v>
      </c>
      <c r="E1008" s="5">
        <v>2</v>
      </c>
      <c r="F1008" s="5">
        <v>108</v>
      </c>
    </row>
    <row r="1009" spans="1:6" x14ac:dyDescent="0.2">
      <c r="A1009" s="1">
        <v>1008</v>
      </c>
      <c r="B1009" t="s">
        <v>24</v>
      </c>
      <c r="C1009" s="4">
        <v>44532</v>
      </c>
      <c r="D1009" s="5" t="s">
        <v>10</v>
      </c>
      <c r="E1009" s="5">
        <v>2</v>
      </c>
      <c r="F1009" s="5">
        <v>103</v>
      </c>
    </row>
    <row r="1010" spans="1:6" x14ac:dyDescent="0.2">
      <c r="A1010" s="1">
        <v>1009</v>
      </c>
      <c r="B1010" t="s">
        <v>6</v>
      </c>
      <c r="C1010" s="4">
        <v>44533</v>
      </c>
      <c r="D1010" s="5" t="s">
        <v>7</v>
      </c>
      <c r="E1010" s="5">
        <v>1</v>
      </c>
      <c r="F1010" s="5">
        <v>96</v>
      </c>
    </row>
    <row r="1011" spans="1:6" x14ac:dyDescent="0.2">
      <c r="A1011" s="1">
        <v>1010</v>
      </c>
      <c r="B1011" t="s">
        <v>6</v>
      </c>
      <c r="C1011" s="4">
        <v>44533</v>
      </c>
      <c r="D1011" s="5" t="s">
        <v>8</v>
      </c>
      <c r="E1011" s="5">
        <v>0</v>
      </c>
      <c r="F1011" s="5">
        <v>104</v>
      </c>
    </row>
    <row r="1012" spans="1:6" x14ac:dyDescent="0.2">
      <c r="A1012" s="1">
        <v>1011</v>
      </c>
      <c r="B1012" t="s">
        <v>6</v>
      </c>
      <c r="C1012" s="4">
        <v>44533</v>
      </c>
      <c r="D1012" s="5" t="s">
        <v>10</v>
      </c>
      <c r="E1012" s="5">
        <v>1</v>
      </c>
      <c r="F1012" s="5">
        <v>103</v>
      </c>
    </row>
    <row r="1013" spans="1:6" x14ac:dyDescent="0.2">
      <c r="A1013" s="1">
        <v>1012</v>
      </c>
      <c r="B1013" t="s">
        <v>14</v>
      </c>
      <c r="C1013" s="4">
        <v>44534</v>
      </c>
      <c r="D1013" s="5" t="s">
        <v>7</v>
      </c>
      <c r="E1013" s="5">
        <v>1</v>
      </c>
      <c r="F1013" s="5">
        <v>103</v>
      </c>
    </row>
    <row r="1014" spans="1:6" x14ac:dyDescent="0.2">
      <c r="A1014" s="1">
        <v>1013</v>
      </c>
      <c r="B1014" t="s">
        <v>14</v>
      </c>
      <c r="C1014" s="4">
        <v>44534</v>
      </c>
      <c r="D1014" s="5" t="s">
        <v>8</v>
      </c>
      <c r="E1014" s="5">
        <v>3</v>
      </c>
      <c r="F1014" s="5">
        <v>109</v>
      </c>
    </row>
    <row r="1015" spans="1:6" x14ac:dyDescent="0.2">
      <c r="A1015" s="1">
        <v>1014</v>
      </c>
      <c r="B1015" t="s">
        <v>14</v>
      </c>
      <c r="C1015" s="4">
        <v>44534</v>
      </c>
      <c r="D1015" s="5" t="s">
        <v>10</v>
      </c>
      <c r="E1015" s="5">
        <v>0</v>
      </c>
      <c r="F1015" s="5">
        <v>109</v>
      </c>
    </row>
    <row r="1016" spans="1:6" x14ac:dyDescent="0.2">
      <c r="A1016" s="1">
        <v>1015</v>
      </c>
      <c r="B1016" t="s">
        <v>15</v>
      </c>
      <c r="C1016" s="4">
        <v>44535</v>
      </c>
      <c r="D1016" s="5" t="s">
        <v>7</v>
      </c>
      <c r="E1016" s="5">
        <v>3</v>
      </c>
      <c r="F1016" s="5">
        <v>89</v>
      </c>
    </row>
    <row r="1017" spans="1:6" x14ac:dyDescent="0.2">
      <c r="A1017" s="1">
        <v>1016</v>
      </c>
      <c r="B1017" t="s">
        <v>15</v>
      </c>
      <c r="C1017" s="4">
        <v>44535</v>
      </c>
      <c r="D1017" s="5" t="s">
        <v>8</v>
      </c>
      <c r="E1017" s="5">
        <v>4</v>
      </c>
      <c r="F1017" s="5">
        <v>110</v>
      </c>
    </row>
    <row r="1018" spans="1:6" x14ac:dyDescent="0.2">
      <c r="A1018" s="1">
        <v>1017</v>
      </c>
      <c r="B1018" t="s">
        <v>15</v>
      </c>
      <c r="C1018" s="4">
        <v>44535</v>
      </c>
      <c r="D1018" s="5" t="s">
        <v>10</v>
      </c>
      <c r="E1018" s="5">
        <v>3</v>
      </c>
      <c r="F1018" s="5">
        <v>105</v>
      </c>
    </row>
    <row r="1019" spans="1:6" x14ac:dyDescent="0.2">
      <c r="A1019" s="1">
        <v>1018</v>
      </c>
      <c r="B1019" t="s">
        <v>16</v>
      </c>
      <c r="C1019" s="4">
        <v>44536</v>
      </c>
      <c r="D1019" s="5" t="s">
        <v>7</v>
      </c>
      <c r="E1019" s="5">
        <v>0</v>
      </c>
      <c r="F1019" s="5">
        <v>93</v>
      </c>
    </row>
    <row r="1020" spans="1:6" x14ac:dyDescent="0.2">
      <c r="A1020" s="1">
        <v>1019</v>
      </c>
      <c r="B1020" t="s">
        <v>16</v>
      </c>
      <c r="C1020" s="4">
        <v>44536</v>
      </c>
      <c r="D1020" s="5" t="s">
        <v>8</v>
      </c>
      <c r="E1020" s="5">
        <v>2</v>
      </c>
      <c r="F1020" s="5">
        <v>96</v>
      </c>
    </row>
    <row r="1021" spans="1:6" x14ac:dyDescent="0.2">
      <c r="A1021" s="1">
        <v>1020</v>
      </c>
      <c r="B1021" t="s">
        <v>16</v>
      </c>
      <c r="C1021" s="4">
        <v>44536</v>
      </c>
      <c r="D1021" s="5" t="s">
        <v>10</v>
      </c>
      <c r="E1021" s="5">
        <v>1</v>
      </c>
      <c r="F1021" s="5">
        <v>109</v>
      </c>
    </row>
    <row r="1022" spans="1:6" x14ac:dyDescent="0.2">
      <c r="A1022" s="1">
        <v>1021</v>
      </c>
      <c r="B1022" t="s">
        <v>17</v>
      </c>
      <c r="C1022" s="4">
        <v>44537</v>
      </c>
      <c r="D1022" s="5" t="s">
        <v>7</v>
      </c>
      <c r="E1022" s="5">
        <v>1</v>
      </c>
      <c r="F1022" s="5">
        <v>108</v>
      </c>
    </row>
    <row r="1023" spans="1:6" x14ac:dyDescent="0.2">
      <c r="A1023" s="1">
        <v>1022</v>
      </c>
      <c r="B1023" t="s">
        <v>17</v>
      </c>
      <c r="C1023" s="4">
        <v>44537</v>
      </c>
      <c r="D1023" s="5" t="s">
        <v>8</v>
      </c>
      <c r="E1023" s="5">
        <v>2</v>
      </c>
      <c r="F1023" s="5">
        <v>97</v>
      </c>
    </row>
    <row r="1024" spans="1:6" x14ac:dyDescent="0.2">
      <c r="A1024" s="1">
        <v>1023</v>
      </c>
      <c r="B1024" t="s">
        <v>17</v>
      </c>
      <c r="C1024" s="4">
        <v>44537</v>
      </c>
      <c r="D1024" s="5" t="s">
        <v>10</v>
      </c>
      <c r="E1024" s="5">
        <v>3</v>
      </c>
      <c r="F1024" s="5">
        <v>108</v>
      </c>
    </row>
    <row r="1025" spans="1:6" x14ac:dyDescent="0.2">
      <c r="A1025" s="1">
        <v>1024</v>
      </c>
      <c r="B1025" t="s">
        <v>19</v>
      </c>
      <c r="C1025" s="4">
        <v>44538</v>
      </c>
      <c r="D1025" s="5" t="s">
        <v>7</v>
      </c>
      <c r="E1025" s="5">
        <v>2</v>
      </c>
      <c r="F1025" s="5">
        <v>99</v>
      </c>
    </row>
    <row r="1026" spans="1:6" x14ac:dyDescent="0.2">
      <c r="A1026" s="1">
        <v>1025</v>
      </c>
      <c r="B1026" t="s">
        <v>19</v>
      </c>
      <c r="C1026" s="4">
        <v>44538</v>
      </c>
      <c r="D1026" s="5" t="s">
        <v>8</v>
      </c>
      <c r="E1026" s="5">
        <v>5</v>
      </c>
      <c r="F1026" s="5">
        <v>93</v>
      </c>
    </row>
    <row r="1027" spans="1:6" x14ac:dyDescent="0.2">
      <c r="A1027" s="1">
        <v>1026</v>
      </c>
      <c r="B1027" t="s">
        <v>19</v>
      </c>
      <c r="C1027" s="4">
        <v>44538</v>
      </c>
      <c r="D1027" s="5" t="s">
        <v>10</v>
      </c>
      <c r="E1027" s="5">
        <v>0</v>
      </c>
      <c r="F1027" s="5">
        <v>105</v>
      </c>
    </row>
    <row r="1028" spans="1:6" x14ac:dyDescent="0.2">
      <c r="A1028" s="1">
        <v>1027</v>
      </c>
      <c r="B1028" t="s">
        <v>24</v>
      </c>
      <c r="C1028" s="4">
        <v>44539</v>
      </c>
      <c r="D1028" s="5" t="s">
        <v>7</v>
      </c>
      <c r="E1028" s="5">
        <v>2</v>
      </c>
      <c r="F1028" s="5">
        <v>97</v>
      </c>
    </row>
    <row r="1029" spans="1:6" x14ac:dyDescent="0.2">
      <c r="A1029" s="1">
        <v>1028</v>
      </c>
      <c r="B1029" t="s">
        <v>24</v>
      </c>
      <c r="C1029" s="4">
        <v>44539</v>
      </c>
      <c r="D1029" s="5" t="s">
        <v>8</v>
      </c>
      <c r="E1029" s="5">
        <v>3</v>
      </c>
      <c r="F1029" s="5">
        <v>102</v>
      </c>
    </row>
    <row r="1030" spans="1:6" x14ac:dyDescent="0.2">
      <c r="A1030" s="1">
        <v>1029</v>
      </c>
      <c r="B1030" t="s">
        <v>24</v>
      </c>
      <c r="C1030" s="4">
        <v>44539</v>
      </c>
      <c r="D1030" s="5" t="s">
        <v>10</v>
      </c>
      <c r="E1030" s="5">
        <v>0</v>
      </c>
      <c r="F1030" s="5">
        <v>109</v>
      </c>
    </row>
    <row r="1031" spans="1:6" x14ac:dyDescent="0.2">
      <c r="A1031" s="1">
        <v>1030</v>
      </c>
      <c r="B1031" t="s">
        <v>6</v>
      </c>
      <c r="C1031" s="4">
        <v>44540</v>
      </c>
      <c r="D1031" s="5" t="s">
        <v>7</v>
      </c>
      <c r="E1031" s="5">
        <v>1</v>
      </c>
      <c r="F1031" s="5">
        <v>101</v>
      </c>
    </row>
    <row r="1032" spans="1:6" x14ac:dyDescent="0.2">
      <c r="A1032" s="1">
        <v>1031</v>
      </c>
      <c r="B1032" t="s">
        <v>6</v>
      </c>
      <c r="C1032" s="4">
        <v>44540</v>
      </c>
      <c r="D1032" s="5" t="s">
        <v>8</v>
      </c>
      <c r="E1032" s="5">
        <v>5</v>
      </c>
      <c r="F1032" s="5">
        <v>102</v>
      </c>
    </row>
    <row r="1033" spans="1:6" x14ac:dyDescent="0.2">
      <c r="A1033" s="1">
        <v>1032</v>
      </c>
      <c r="B1033" t="s">
        <v>6</v>
      </c>
      <c r="C1033" s="4">
        <v>44540</v>
      </c>
      <c r="D1033" s="5" t="s">
        <v>10</v>
      </c>
      <c r="E1033" s="5">
        <v>0</v>
      </c>
      <c r="F1033" s="5">
        <v>103</v>
      </c>
    </row>
    <row r="1034" spans="1:6" x14ac:dyDescent="0.2">
      <c r="A1034" s="1">
        <v>1033</v>
      </c>
      <c r="B1034" t="s">
        <v>14</v>
      </c>
      <c r="C1034" s="4">
        <v>44541</v>
      </c>
      <c r="D1034" s="5" t="s">
        <v>7</v>
      </c>
      <c r="E1034" s="5">
        <v>1</v>
      </c>
      <c r="F1034" s="5">
        <v>102</v>
      </c>
    </row>
    <row r="1035" spans="1:6" x14ac:dyDescent="0.2">
      <c r="A1035" s="1">
        <v>1034</v>
      </c>
      <c r="B1035" t="s">
        <v>14</v>
      </c>
      <c r="C1035" s="4">
        <v>44541</v>
      </c>
      <c r="D1035" s="5" t="s">
        <v>8</v>
      </c>
      <c r="E1035" s="5">
        <v>2</v>
      </c>
      <c r="F1035" s="5">
        <v>117</v>
      </c>
    </row>
    <row r="1036" spans="1:6" x14ac:dyDescent="0.2">
      <c r="A1036" s="1">
        <v>1035</v>
      </c>
      <c r="B1036" t="s">
        <v>14</v>
      </c>
      <c r="C1036" s="4">
        <v>44541</v>
      </c>
      <c r="D1036" s="5" t="s">
        <v>10</v>
      </c>
      <c r="E1036" s="5">
        <v>0</v>
      </c>
      <c r="F1036" s="5">
        <v>108</v>
      </c>
    </row>
    <row r="1037" spans="1:6" x14ac:dyDescent="0.2">
      <c r="A1037" s="1">
        <v>1036</v>
      </c>
      <c r="B1037" t="s">
        <v>15</v>
      </c>
      <c r="C1037" s="4">
        <v>44542</v>
      </c>
      <c r="D1037" s="5" t="s">
        <v>7</v>
      </c>
      <c r="E1037" s="5">
        <v>8</v>
      </c>
      <c r="F1037" s="5">
        <v>101</v>
      </c>
    </row>
    <row r="1038" spans="1:6" x14ac:dyDescent="0.2">
      <c r="A1038" s="1">
        <v>1037</v>
      </c>
      <c r="B1038" t="s">
        <v>15</v>
      </c>
      <c r="C1038" s="4">
        <v>44542</v>
      </c>
      <c r="D1038" s="5" t="s">
        <v>8</v>
      </c>
      <c r="E1038" s="5">
        <v>1</v>
      </c>
      <c r="F1038" s="5">
        <v>94</v>
      </c>
    </row>
    <row r="1039" spans="1:6" x14ac:dyDescent="0.2">
      <c r="A1039" s="1">
        <v>1038</v>
      </c>
      <c r="B1039" t="s">
        <v>15</v>
      </c>
      <c r="C1039" s="4">
        <v>44542</v>
      </c>
      <c r="D1039" s="5" t="s">
        <v>10</v>
      </c>
      <c r="E1039" s="5">
        <v>3</v>
      </c>
      <c r="F1039" s="5">
        <v>111</v>
      </c>
    </row>
    <row r="1040" spans="1:6" x14ac:dyDescent="0.2">
      <c r="A1040" s="1">
        <v>1039</v>
      </c>
      <c r="B1040" t="s">
        <v>16</v>
      </c>
      <c r="C1040" s="4">
        <v>44543</v>
      </c>
      <c r="D1040" s="5" t="s">
        <v>7</v>
      </c>
      <c r="E1040" s="5">
        <v>3</v>
      </c>
      <c r="F1040" s="5">
        <v>104</v>
      </c>
    </row>
    <row r="1041" spans="1:6" x14ac:dyDescent="0.2">
      <c r="A1041" s="1">
        <v>1040</v>
      </c>
      <c r="B1041" t="s">
        <v>16</v>
      </c>
      <c r="C1041" s="4">
        <v>44543</v>
      </c>
      <c r="D1041" s="5" t="s">
        <v>8</v>
      </c>
      <c r="E1041" s="5">
        <v>6</v>
      </c>
      <c r="F1041" s="5">
        <v>104</v>
      </c>
    </row>
    <row r="1042" spans="1:6" x14ac:dyDescent="0.2">
      <c r="A1042" s="1">
        <v>1041</v>
      </c>
      <c r="B1042" t="s">
        <v>16</v>
      </c>
      <c r="C1042" s="4">
        <v>44543</v>
      </c>
      <c r="D1042" s="5" t="s">
        <v>10</v>
      </c>
      <c r="E1042" s="5">
        <v>0</v>
      </c>
      <c r="F1042" s="5">
        <v>106</v>
      </c>
    </row>
    <row r="1043" spans="1:6" x14ac:dyDescent="0.2">
      <c r="A1043" s="1">
        <v>1042</v>
      </c>
      <c r="B1043" t="s">
        <v>17</v>
      </c>
      <c r="C1043" s="4">
        <v>44544</v>
      </c>
      <c r="D1043" s="5" t="s">
        <v>7</v>
      </c>
      <c r="E1043" s="5">
        <v>5</v>
      </c>
      <c r="F1043" s="5">
        <v>101</v>
      </c>
    </row>
    <row r="1044" spans="1:6" x14ac:dyDescent="0.2">
      <c r="A1044" s="1">
        <v>1043</v>
      </c>
      <c r="B1044" t="s">
        <v>17</v>
      </c>
      <c r="C1044" s="4">
        <v>44544</v>
      </c>
      <c r="D1044" s="5" t="s">
        <v>8</v>
      </c>
      <c r="E1044" s="5">
        <v>1</v>
      </c>
      <c r="F1044" s="5">
        <v>102</v>
      </c>
    </row>
    <row r="1045" spans="1:6" x14ac:dyDescent="0.2">
      <c r="A1045" s="1">
        <v>1044</v>
      </c>
      <c r="B1045" t="s">
        <v>17</v>
      </c>
      <c r="C1045" s="4">
        <v>44544</v>
      </c>
      <c r="D1045" s="5" t="s">
        <v>10</v>
      </c>
      <c r="E1045" s="5">
        <v>2</v>
      </c>
      <c r="F1045" s="5">
        <v>104</v>
      </c>
    </row>
    <row r="1046" spans="1:6" x14ac:dyDescent="0.2">
      <c r="A1046" s="1">
        <v>1045</v>
      </c>
      <c r="B1046" t="s">
        <v>19</v>
      </c>
      <c r="C1046" s="4">
        <v>44545</v>
      </c>
      <c r="D1046" s="5" t="s">
        <v>7</v>
      </c>
      <c r="E1046" s="5">
        <v>5</v>
      </c>
      <c r="F1046" s="5">
        <v>83</v>
      </c>
    </row>
    <row r="1047" spans="1:6" x14ac:dyDescent="0.2">
      <c r="A1047" s="1">
        <v>1046</v>
      </c>
      <c r="B1047" t="s">
        <v>19</v>
      </c>
      <c r="C1047" s="4">
        <v>44545</v>
      </c>
      <c r="D1047" s="5" t="s">
        <v>8</v>
      </c>
      <c r="E1047" s="5">
        <v>1</v>
      </c>
      <c r="F1047" s="5">
        <v>99</v>
      </c>
    </row>
    <row r="1048" spans="1:6" x14ac:dyDescent="0.2">
      <c r="A1048" s="1">
        <v>1047</v>
      </c>
      <c r="B1048" t="s">
        <v>19</v>
      </c>
      <c r="C1048" s="4">
        <v>44545</v>
      </c>
      <c r="D1048" s="5" t="s">
        <v>10</v>
      </c>
      <c r="E1048" s="5">
        <v>1</v>
      </c>
      <c r="F1048" s="5">
        <v>102</v>
      </c>
    </row>
    <row r="1049" spans="1:6" x14ac:dyDescent="0.2">
      <c r="A1049" s="1">
        <v>1048</v>
      </c>
      <c r="B1049" t="s">
        <v>24</v>
      </c>
      <c r="C1049" s="4">
        <v>44546</v>
      </c>
      <c r="D1049" s="5" t="s">
        <v>7</v>
      </c>
      <c r="E1049" s="5">
        <v>4</v>
      </c>
      <c r="F1049" s="5">
        <v>98</v>
      </c>
    </row>
    <row r="1050" spans="1:6" x14ac:dyDescent="0.2">
      <c r="A1050" s="1">
        <v>1049</v>
      </c>
      <c r="B1050" t="s">
        <v>24</v>
      </c>
      <c r="C1050" s="4">
        <v>44546</v>
      </c>
      <c r="D1050" s="5" t="s">
        <v>8</v>
      </c>
      <c r="E1050" s="5">
        <v>3</v>
      </c>
      <c r="F1050" s="5">
        <v>100</v>
      </c>
    </row>
    <row r="1051" spans="1:6" x14ac:dyDescent="0.2">
      <c r="A1051" s="1">
        <v>1050</v>
      </c>
      <c r="B1051" t="s">
        <v>24</v>
      </c>
      <c r="C1051" s="4">
        <v>44546</v>
      </c>
      <c r="D1051" s="5" t="s">
        <v>10</v>
      </c>
      <c r="E1051" s="5">
        <v>0</v>
      </c>
      <c r="F1051" s="5">
        <v>107</v>
      </c>
    </row>
    <row r="1052" spans="1:6" x14ac:dyDescent="0.2">
      <c r="A1052" s="1">
        <v>1051</v>
      </c>
      <c r="B1052" t="s">
        <v>6</v>
      </c>
      <c r="C1052" s="4">
        <v>44547</v>
      </c>
      <c r="D1052" s="5" t="s">
        <v>7</v>
      </c>
      <c r="E1052" s="5">
        <v>2</v>
      </c>
      <c r="F1052" s="5">
        <v>111</v>
      </c>
    </row>
    <row r="1053" spans="1:6" x14ac:dyDescent="0.2">
      <c r="A1053" s="1">
        <v>1052</v>
      </c>
      <c r="B1053" t="s">
        <v>6</v>
      </c>
      <c r="C1053" s="4">
        <v>44547</v>
      </c>
      <c r="D1053" s="5" t="s">
        <v>8</v>
      </c>
      <c r="E1053" s="5">
        <v>3</v>
      </c>
      <c r="F1053" s="5">
        <v>100</v>
      </c>
    </row>
    <row r="1054" spans="1:6" x14ac:dyDescent="0.2">
      <c r="A1054" s="1">
        <v>1053</v>
      </c>
      <c r="B1054" t="s">
        <v>6</v>
      </c>
      <c r="C1054" s="4">
        <v>44547</v>
      </c>
      <c r="D1054" s="5" t="s">
        <v>10</v>
      </c>
      <c r="E1054" s="5">
        <v>1</v>
      </c>
      <c r="F1054" s="5">
        <v>104</v>
      </c>
    </row>
    <row r="1055" spans="1:6" x14ac:dyDescent="0.2">
      <c r="A1055" s="1">
        <v>1054</v>
      </c>
      <c r="B1055" t="s">
        <v>14</v>
      </c>
      <c r="C1055" s="4">
        <v>44548</v>
      </c>
      <c r="D1055" s="5" t="s">
        <v>7</v>
      </c>
      <c r="E1055" s="5">
        <v>1</v>
      </c>
      <c r="F1055" s="5">
        <v>88</v>
      </c>
    </row>
    <row r="1056" spans="1:6" x14ac:dyDescent="0.2">
      <c r="A1056" s="1">
        <v>1055</v>
      </c>
      <c r="B1056" t="s">
        <v>14</v>
      </c>
      <c r="C1056" s="4">
        <v>44548</v>
      </c>
      <c r="D1056" s="5" t="s">
        <v>8</v>
      </c>
      <c r="E1056" s="5">
        <v>1</v>
      </c>
      <c r="F1056" s="5">
        <v>109</v>
      </c>
    </row>
    <row r="1057" spans="1:6" x14ac:dyDescent="0.2">
      <c r="A1057" s="1">
        <v>1056</v>
      </c>
      <c r="B1057" t="s">
        <v>14</v>
      </c>
      <c r="C1057" s="4">
        <v>44548</v>
      </c>
      <c r="D1057" s="5" t="s">
        <v>10</v>
      </c>
      <c r="E1057" s="5">
        <v>3</v>
      </c>
      <c r="F1057" s="5">
        <v>107</v>
      </c>
    </row>
    <row r="1058" spans="1:6" x14ac:dyDescent="0.2">
      <c r="A1058" s="1">
        <v>1057</v>
      </c>
      <c r="B1058" t="s">
        <v>15</v>
      </c>
      <c r="C1058" s="4">
        <v>44549</v>
      </c>
      <c r="D1058" s="5" t="s">
        <v>7</v>
      </c>
      <c r="E1058" s="5">
        <v>6</v>
      </c>
      <c r="F1058" s="5">
        <v>109</v>
      </c>
    </row>
    <row r="1059" spans="1:6" x14ac:dyDescent="0.2">
      <c r="A1059" s="1">
        <v>1058</v>
      </c>
      <c r="B1059" t="s">
        <v>15</v>
      </c>
      <c r="C1059" s="4">
        <v>44549</v>
      </c>
      <c r="D1059" s="5" t="s">
        <v>8</v>
      </c>
      <c r="E1059" s="5">
        <v>0</v>
      </c>
      <c r="F1059" s="5">
        <v>102</v>
      </c>
    </row>
    <row r="1060" spans="1:6" x14ac:dyDescent="0.2">
      <c r="A1060" s="1">
        <v>1059</v>
      </c>
      <c r="B1060" t="s">
        <v>15</v>
      </c>
      <c r="C1060" s="4">
        <v>44549</v>
      </c>
      <c r="D1060" s="5" t="s">
        <v>10</v>
      </c>
      <c r="E1060" s="5">
        <v>1</v>
      </c>
      <c r="F1060" s="5">
        <v>101</v>
      </c>
    </row>
    <row r="1061" spans="1:6" x14ac:dyDescent="0.2">
      <c r="A1061" s="1">
        <v>1060</v>
      </c>
      <c r="B1061" t="s">
        <v>16</v>
      </c>
      <c r="C1061" s="4">
        <v>44550</v>
      </c>
      <c r="D1061" s="5" t="s">
        <v>7</v>
      </c>
      <c r="E1061" s="5">
        <v>5</v>
      </c>
      <c r="F1061" s="5">
        <v>102</v>
      </c>
    </row>
    <row r="1062" spans="1:6" x14ac:dyDescent="0.2">
      <c r="A1062" s="1">
        <v>1061</v>
      </c>
      <c r="B1062" t="s">
        <v>16</v>
      </c>
      <c r="C1062" s="4">
        <v>44550</v>
      </c>
      <c r="D1062" s="5" t="s">
        <v>8</v>
      </c>
      <c r="E1062" s="5">
        <v>2</v>
      </c>
      <c r="F1062" s="5">
        <v>100</v>
      </c>
    </row>
    <row r="1063" spans="1:6" x14ac:dyDescent="0.2">
      <c r="A1063" s="1">
        <v>1062</v>
      </c>
      <c r="B1063" t="s">
        <v>16</v>
      </c>
      <c r="C1063" s="4">
        <v>44550</v>
      </c>
      <c r="D1063" s="5" t="s">
        <v>10</v>
      </c>
      <c r="E1063" s="5">
        <v>0</v>
      </c>
      <c r="F1063" s="5">
        <v>110</v>
      </c>
    </row>
    <row r="1064" spans="1:6" x14ac:dyDescent="0.2">
      <c r="A1064" s="1">
        <v>1063</v>
      </c>
      <c r="B1064" t="s">
        <v>17</v>
      </c>
      <c r="C1064" s="4">
        <v>44551</v>
      </c>
      <c r="D1064" s="5" t="s">
        <v>7</v>
      </c>
      <c r="E1064" s="5">
        <v>2</v>
      </c>
      <c r="F1064" s="5">
        <v>95</v>
      </c>
    </row>
    <row r="1065" spans="1:6" x14ac:dyDescent="0.2">
      <c r="A1065" s="1">
        <v>1064</v>
      </c>
      <c r="B1065" t="s">
        <v>17</v>
      </c>
      <c r="C1065" s="4">
        <v>44551</v>
      </c>
      <c r="D1065" s="5" t="s">
        <v>8</v>
      </c>
      <c r="E1065" s="5">
        <v>2</v>
      </c>
      <c r="F1065" s="5">
        <v>91</v>
      </c>
    </row>
    <row r="1066" spans="1:6" x14ac:dyDescent="0.2">
      <c r="A1066" s="1">
        <v>1065</v>
      </c>
      <c r="B1066" t="s">
        <v>17</v>
      </c>
      <c r="C1066" s="4">
        <v>44551</v>
      </c>
      <c r="D1066" s="5" t="s">
        <v>10</v>
      </c>
      <c r="E1066" s="5">
        <v>0</v>
      </c>
      <c r="F1066" s="5">
        <v>113</v>
      </c>
    </row>
    <row r="1067" spans="1:6" x14ac:dyDescent="0.2">
      <c r="A1067" s="1">
        <v>1066</v>
      </c>
      <c r="B1067" t="s">
        <v>19</v>
      </c>
      <c r="C1067" s="4">
        <v>44552</v>
      </c>
      <c r="D1067" s="5" t="s">
        <v>7</v>
      </c>
      <c r="E1067" s="5">
        <v>2</v>
      </c>
      <c r="F1067" s="5">
        <v>102</v>
      </c>
    </row>
    <row r="1068" spans="1:6" x14ac:dyDescent="0.2">
      <c r="A1068" s="1">
        <v>1067</v>
      </c>
      <c r="B1068" t="s">
        <v>19</v>
      </c>
      <c r="C1068" s="4">
        <v>44552</v>
      </c>
      <c r="D1068" s="5" t="s">
        <v>8</v>
      </c>
      <c r="E1068" s="5">
        <v>6</v>
      </c>
      <c r="F1068" s="5">
        <v>102</v>
      </c>
    </row>
    <row r="1069" spans="1:6" x14ac:dyDescent="0.2">
      <c r="A1069" s="1">
        <v>1068</v>
      </c>
      <c r="B1069" t="s">
        <v>19</v>
      </c>
      <c r="C1069" s="4">
        <v>44552</v>
      </c>
      <c r="D1069" s="5" t="s">
        <v>10</v>
      </c>
      <c r="E1069" s="5">
        <v>2</v>
      </c>
      <c r="F1069" s="5">
        <v>110</v>
      </c>
    </row>
    <row r="1070" spans="1:6" x14ac:dyDescent="0.2">
      <c r="A1070" s="1">
        <v>1069</v>
      </c>
      <c r="B1070" t="s">
        <v>24</v>
      </c>
      <c r="C1070" s="4">
        <v>44553</v>
      </c>
      <c r="D1070" s="5" t="s">
        <v>7</v>
      </c>
      <c r="E1070" s="5">
        <v>1</v>
      </c>
      <c r="F1070" s="5">
        <v>97</v>
      </c>
    </row>
    <row r="1071" spans="1:6" x14ac:dyDescent="0.2">
      <c r="A1071" s="1">
        <v>1070</v>
      </c>
      <c r="B1071" t="s">
        <v>24</v>
      </c>
      <c r="C1071" s="4">
        <v>44553</v>
      </c>
      <c r="D1071" s="5" t="s">
        <v>8</v>
      </c>
      <c r="E1071" s="5">
        <v>2</v>
      </c>
      <c r="F1071" s="5">
        <v>98</v>
      </c>
    </row>
    <row r="1072" spans="1:6" x14ac:dyDescent="0.2">
      <c r="A1072" s="1">
        <v>1071</v>
      </c>
      <c r="B1072" t="s">
        <v>24</v>
      </c>
      <c r="C1072" s="4">
        <v>44553</v>
      </c>
      <c r="D1072" s="5" t="s">
        <v>10</v>
      </c>
      <c r="E1072" s="5">
        <v>0</v>
      </c>
      <c r="F1072" s="5">
        <v>113</v>
      </c>
    </row>
    <row r="1073" spans="1:6" x14ac:dyDescent="0.2">
      <c r="A1073" s="1">
        <v>1072</v>
      </c>
      <c r="B1073" t="s">
        <v>6</v>
      </c>
      <c r="C1073" s="4">
        <v>44554</v>
      </c>
      <c r="D1073" s="5" t="s">
        <v>7</v>
      </c>
      <c r="E1073" s="5">
        <v>4</v>
      </c>
      <c r="F1073" s="5">
        <v>94</v>
      </c>
    </row>
    <row r="1074" spans="1:6" x14ac:dyDescent="0.2">
      <c r="A1074" s="1">
        <v>1073</v>
      </c>
      <c r="B1074" t="s">
        <v>6</v>
      </c>
      <c r="C1074" s="4">
        <v>44554</v>
      </c>
      <c r="D1074" s="5" t="s">
        <v>8</v>
      </c>
      <c r="E1074" s="5">
        <v>1</v>
      </c>
      <c r="F1074" s="5">
        <v>96</v>
      </c>
    </row>
    <row r="1075" spans="1:6" x14ac:dyDescent="0.2">
      <c r="A1075" s="1">
        <v>1074</v>
      </c>
      <c r="B1075" t="s">
        <v>6</v>
      </c>
      <c r="C1075" s="4">
        <v>44554</v>
      </c>
      <c r="D1075" s="5" t="s">
        <v>10</v>
      </c>
      <c r="E1075" s="5">
        <v>4</v>
      </c>
      <c r="F1075" s="5">
        <v>104</v>
      </c>
    </row>
    <row r="1076" spans="1:6" x14ac:dyDescent="0.2">
      <c r="A1076" s="1">
        <v>1075</v>
      </c>
      <c r="B1076" t="s">
        <v>15</v>
      </c>
      <c r="C1076" s="4">
        <v>44556</v>
      </c>
      <c r="D1076" s="5" t="s">
        <v>7</v>
      </c>
      <c r="E1076" s="5">
        <v>3</v>
      </c>
      <c r="F1076" s="5">
        <v>99</v>
      </c>
    </row>
    <row r="1077" spans="1:6" x14ac:dyDescent="0.2">
      <c r="A1077" s="1">
        <v>1076</v>
      </c>
      <c r="B1077" t="s">
        <v>15</v>
      </c>
      <c r="C1077" s="4">
        <v>44556</v>
      </c>
      <c r="D1077" s="5" t="s">
        <v>8</v>
      </c>
      <c r="E1077" s="5">
        <v>3</v>
      </c>
      <c r="F1077" s="5">
        <v>102</v>
      </c>
    </row>
    <row r="1078" spans="1:6" x14ac:dyDescent="0.2">
      <c r="A1078" s="1">
        <v>1077</v>
      </c>
      <c r="B1078" t="s">
        <v>15</v>
      </c>
      <c r="C1078" s="4">
        <v>44556</v>
      </c>
      <c r="D1078" s="5" t="s">
        <v>10</v>
      </c>
      <c r="E1078" s="5">
        <v>1</v>
      </c>
      <c r="F1078" s="5">
        <v>108</v>
      </c>
    </row>
    <row r="1079" spans="1:6" x14ac:dyDescent="0.2">
      <c r="A1079" s="1">
        <v>1078</v>
      </c>
      <c r="B1079" t="s">
        <v>16</v>
      </c>
      <c r="C1079" s="4">
        <v>44557</v>
      </c>
      <c r="D1079" s="5" t="s">
        <v>7</v>
      </c>
      <c r="E1079" s="5">
        <v>2</v>
      </c>
      <c r="F1079" s="5">
        <v>94</v>
      </c>
    </row>
    <row r="1080" spans="1:6" x14ac:dyDescent="0.2">
      <c r="A1080" s="1">
        <v>1079</v>
      </c>
      <c r="B1080" t="s">
        <v>16</v>
      </c>
      <c r="C1080" s="4">
        <v>44557</v>
      </c>
      <c r="D1080" s="5" t="s">
        <v>8</v>
      </c>
      <c r="E1080" s="5">
        <v>5</v>
      </c>
      <c r="F1080" s="5">
        <v>102</v>
      </c>
    </row>
    <row r="1081" spans="1:6" x14ac:dyDescent="0.2">
      <c r="A1081" s="1">
        <v>1080</v>
      </c>
      <c r="B1081" t="s">
        <v>16</v>
      </c>
      <c r="C1081" s="4">
        <v>44557</v>
      </c>
      <c r="D1081" s="5" t="s">
        <v>10</v>
      </c>
      <c r="E1081" s="5">
        <v>2</v>
      </c>
      <c r="F1081" s="5">
        <v>102</v>
      </c>
    </row>
    <row r="1082" spans="1:6" x14ac:dyDescent="0.2">
      <c r="A1082" s="1">
        <v>1081</v>
      </c>
      <c r="B1082" t="s">
        <v>17</v>
      </c>
      <c r="C1082" s="4">
        <v>44558</v>
      </c>
      <c r="D1082" s="5" t="s">
        <v>7</v>
      </c>
      <c r="E1082" s="5">
        <v>2</v>
      </c>
      <c r="F1082" s="5">
        <v>105</v>
      </c>
    </row>
    <row r="1083" spans="1:6" x14ac:dyDescent="0.2">
      <c r="A1083" s="1">
        <v>1082</v>
      </c>
      <c r="B1083" t="s">
        <v>17</v>
      </c>
      <c r="C1083" s="4">
        <v>44558</v>
      </c>
      <c r="D1083" s="5" t="s">
        <v>8</v>
      </c>
      <c r="E1083" s="5">
        <v>5</v>
      </c>
      <c r="F1083" s="5">
        <v>97</v>
      </c>
    </row>
    <row r="1084" spans="1:6" x14ac:dyDescent="0.2">
      <c r="A1084" s="1">
        <v>1083</v>
      </c>
      <c r="B1084" t="s">
        <v>17</v>
      </c>
      <c r="C1084" s="4">
        <v>44558</v>
      </c>
      <c r="D1084" s="5" t="s">
        <v>10</v>
      </c>
      <c r="E1084" s="5">
        <v>0</v>
      </c>
      <c r="F1084" s="5">
        <v>112</v>
      </c>
    </row>
    <row r="1085" spans="1:6" x14ac:dyDescent="0.2">
      <c r="A1085" s="1">
        <v>1084</v>
      </c>
      <c r="B1085" t="s">
        <v>19</v>
      </c>
      <c r="C1085" s="4">
        <v>44559</v>
      </c>
      <c r="D1085" s="5" t="s">
        <v>7</v>
      </c>
      <c r="E1085" s="5">
        <v>6</v>
      </c>
      <c r="F1085" s="5">
        <v>101</v>
      </c>
    </row>
    <row r="1086" spans="1:6" x14ac:dyDescent="0.2">
      <c r="A1086" s="1">
        <v>1085</v>
      </c>
      <c r="B1086" t="s">
        <v>19</v>
      </c>
      <c r="C1086" s="4">
        <v>44559</v>
      </c>
      <c r="D1086" s="5" t="s">
        <v>8</v>
      </c>
      <c r="E1086" s="5">
        <v>3</v>
      </c>
      <c r="F1086" s="5">
        <v>98</v>
      </c>
    </row>
    <row r="1087" spans="1:6" x14ac:dyDescent="0.2">
      <c r="A1087" s="1">
        <v>1086</v>
      </c>
      <c r="B1087" t="s">
        <v>19</v>
      </c>
      <c r="C1087" s="4">
        <v>44559</v>
      </c>
      <c r="D1087" s="5" t="s">
        <v>10</v>
      </c>
      <c r="E1087" s="5">
        <v>0</v>
      </c>
      <c r="F1087" s="5">
        <v>110</v>
      </c>
    </row>
    <row r="1088" spans="1:6" x14ac:dyDescent="0.2">
      <c r="A1088" s="1">
        <v>1087</v>
      </c>
      <c r="B1088" t="s">
        <v>24</v>
      </c>
      <c r="C1088" s="4">
        <v>44560</v>
      </c>
      <c r="D1088" s="5" t="s">
        <v>7</v>
      </c>
      <c r="E1088" s="5">
        <v>4</v>
      </c>
      <c r="F1088" s="5">
        <v>106</v>
      </c>
    </row>
    <row r="1089" spans="1:6" x14ac:dyDescent="0.2">
      <c r="A1089" s="1">
        <v>1088</v>
      </c>
      <c r="B1089" t="s">
        <v>24</v>
      </c>
      <c r="C1089" s="4">
        <v>44560</v>
      </c>
      <c r="D1089" s="5" t="s">
        <v>8</v>
      </c>
      <c r="E1089" s="5">
        <v>0</v>
      </c>
      <c r="F1089" s="5">
        <v>101</v>
      </c>
    </row>
    <row r="1090" spans="1:6" x14ac:dyDescent="0.2">
      <c r="A1090" s="1">
        <v>1089</v>
      </c>
      <c r="B1090" t="s">
        <v>24</v>
      </c>
      <c r="C1090" s="4">
        <v>44560</v>
      </c>
      <c r="D1090" s="5" t="s">
        <v>10</v>
      </c>
      <c r="E1090" s="5">
        <v>1</v>
      </c>
      <c r="F1090" s="5">
        <v>108</v>
      </c>
    </row>
    <row r="1091" spans="1:6" x14ac:dyDescent="0.2">
      <c r="A1091" s="1">
        <v>1090</v>
      </c>
      <c r="B1091" t="s">
        <v>6</v>
      </c>
      <c r="C1091" s="4">
        <v>44561</v>
      </c>
      <c r="D1091" s="5" t="s">
        <v>7</v>
      </c>
      <c r="E1091" s="5">
        <v>2</v>
      </c>
      <c r="F1091" s="5">
        <v>105</v>
      </c>
    </row>
    <row r="1092" spans="1:6" x14ac:dyDescent="0.2">
      <c r="A1092" s="1">
        <v>1091</v>
      </c>
      <c r="B1092" t="s">
        <v>6</v>
      </c>
      <c r="C1092" s="4">
        <v>44561</v>
      </c>
      <c r="D1092" s="5" t="s">
        <v>8</v>
      </c>
      <c r="E1092" s="5">
        <v>3</v>
      </c>
      <c r="F1092" s="5">
        <v>95</v>
      </c>
    </row>
    <row r="1093" spans="1:6" x14ac:dyDescent="0.2">
      <c r="A1093" s="1">
        <v>1092</v>
      </c>
      <c r="B1093" t="s">
        <v>6</v>
      </c>
      <c r="C1093" s="4">
        <v>44561</v>
      </c>
      <c r="D1093" s="5" t="s">
        <v>10</v>
      </c>
      <c r="E1093" s="5">
        <v>1</v>
      </c>
      <c r="F1093" s="5">
        <v>96</v>
      </c>
    </row>
  </sheetData>
  <mergeCells count="3">
    <mergeCell ref="H3:J3"/>
    <mergeCell ref="H31:I31"/>
    <mergeCell ref="H17:I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3D1DA-33D3-BF40-ADB5-0C2FD94720F5}">
  <dimension ref="A1:K1501"/>
  <sheetViews>
    <sheetView tabSelected="1" zoomScale="67" workbookViewId="0">
      <selection activeCell="Q17" sqref="Q17"/>
    </sheetView>
  </sheetViews>
  <sheetFormatPr baseColWidth="10" defaultColWidth="11" defaultRowHeight="21" x14ac:dyDescent="0.25"/>
  <cols>
    <col min="1" max="1" width="10.83203125" style="29"/>
    <col min="3" max="3" width="23.5" customWidth="1"/>
    <col min="4" max="4" width="25.6640625" customWidth="1"/>
    <col min="5" max="5" width="27.83203125" customWidth="1"/>
    <col min="6" max="6" width="28.33203125" customWidth="1"/>
    <col min="7" max="7" width="23.83203125" customWidth="1"/>
    <col min="8" max="8" width="30.6640625" customWidth="1"/>
    <col min="9" max="10" width="25.6640625" customWidth="1"/>
    <col min="11" max="11" width="26.83203125" customWidth="1"/>
  </cols>
  <sheetData>
    <row r="1" spans="1:11" x14ac:dyDescent="0.25">
      <c r="A1" s="23" t="s">
        <v>37</v>
      </c>
      <c r="B1" s="25" t="s">
        <v>3</v>
      </c>
      <c r="C1" s="27" t="s">
        <v>38</v>
      </c>
      <c r="D1" s="27" t="s">
        <v>39</v>
      </c>
      <c r="E1" s="27" t="s">
        <v>40</v>
      </c>
      <c r="F1" s="27" t="s">
        <v>41</v>
      </c>
      <c r="G1" s="27" t="s">
        <v>42</v>
      </c>
      <c r="H1" s="27" t="s">
        <v>43</v>
      </c>
      <c r="I1" s="27" t="s">
        <v>44</v>
      </c>
      <c r="J1" s="27" t="s">
        <v>45</v>
      </c>
      <c r="K1" s="27" t="s">
        <v>46</v>
      </c>
    </row>
    <row r="2" spans="1:11" x14ac:dyDescent="0.25">
      <c r="A2" s="28">
        <v>1</v>
      </c>
      <c r="B2" s="26" t="s">
        <v>7</v>
      </c>
      <c r="C2" s="24">
        <f ca="1">RAND()</f>
        <v>0.78751883215416207</v>
      </c>
      <c r="D2" s="24">
        <f ca="1">VLOOKUP(C2,'Given Data'!$H$33:$I$43,2)</f>
        <v>4</v>
      </c>
      <c r="E2" s="24">
        <f ca="1">RAND()</f>
        <v>0.86805826427593968</v>
      </c>
      <c r="F2" s="24">
        <f ca="1">IF(B2=IO!$A$21,ROUND(NORMINV(E2,IO!$B$21,IO!$C$21),0),IF(B2=IO!$A$22,ROUND(NORMINV(E2,IO!$B$22,IO!$C$22),0),ROUND(NORMINV(E2,IO!$B$23,IO!$C$23),0)))</f>
        <v>108</v>
      </c>
      <c r="G2" s="24">
        <f ca="1">MIN(F2,IO!$B$4+IO!$B$10)</f>
        <v>102</v>
      </c>
      <c r="H2" s="24">
        <f ca="1">IF(G2-D2&gt;IO!B$4,Model!G2-Model!D2-IO!B$4,0)</f>
        <v>0</v>
      </c>
      <c r="I2" s="24">
        <f>IF($B2=IO!$A$22,IO!$B$6,IF($B2=IO!$A$22,IO!$B$6,IF($B2=IO!$A$22,IO!$B$6,IO!$B$7)))</f>
        <v>200</v>
      </c>
      <c r="J2" s="24">
        <f ca="1">IF($H4=0,0,$I4*$H4)</f>
        <v>0</v>
      </c>
      <c r="K2" s="24">
        <f ca="1">IO!$B$5*Model!G2-$J2</f>
        <v>4080</v>
      </c>
    </row>
    <row r="3" spans="1:11" x14ac:dyDescent="0.25">
      <c r="A3" s="28">
        <v>2</v>
      </c>
      <c r="B3" s="26" t="s">
        <v>8</v>
      </c>
      <c r="C3" s="24">
        <f t="shared" ref="C3:C66" ca="1" si="0">RAND()</f>
        <v>0.76988986630794642</v>
      </c>
      <c r="D3" s="24">
        <f ca="1">VLOOKUP(C3,'Given Data'!$H$33:$I$43,2)</f>
        <v>3</v>
      </c>
      <c r="E3" s="24">
        <f t="shared" ref="E3:E66" ca="1" si="1">RAND()</f>
        <v>0.65652560137032134</v>
      </c>
      <c r="F3" s="24">
        <f ca="1">IF(B3=IO!$A$21,ROUND(NORMINV(E3,IO!$B$21,IO!$C$21),0),IF(B3=IO!$A$22,ROUND(NORMINV(E3,IO!$B$22,IO!$C$22),0),ROUND(NORMINV(E3,IO!$B$23,IO!$C$23),0)))</f>
        <v>105</v>
      </c>
      <c r="G3" s="24">
        <f ca="1">MIN(F3,IO!$B$4+IO!$B$10)</f>
        <v>102</v>
      </c>
      <c r="H3" s="24">
        <f ca="1">IF(G3-D3&gt;IO!B$4,Model!G3-Model!D3-IO!B$4,0)</f>
        <v>0</v>
      </c>
      <c r="I3" s="24">
        <f>IF($B3=IO!$A$22,IO!$B$6,IF($B3=IO!$A$22,IO!$B$6,IF($B3=IO!$A$22,IO!$B$6,IO!$B$7)))</f>
        <v>25</v>
      </c>
      <c r="J3" s="24">
        <f t="shared" ref="J3:J66" ca="1" si="2">IF($H5=0,0,$I5*$H5)</f>
        <v>0</v>
      </c>
      <c r="K3" s="24">
        <f ca="1">IO!$B$5*Model!G3-$J3</f>
        <v>4080</v>
      </c>
    </row>
    <row r="4" spans="1:11" x14ac:dyDescent="0.25">
      <c r="A4" s="28">
        <v>3</v>
      </c>
      <c r="B4" s="26" t="s">
        <v>10</v>
      </c>
      <c r="C4" s="24">
        <f t="shared" ca="1" si="0"/>
        <v>0.4628958259349516</v>
      </c>
      <c r="D4" s="24">
        <f ca="1">VLOOKUP(C4,'Given Data'!$H$33:$I$43,2)</f>
        <v>2</v>
      </c>
      <c r="E4" s="24">
        <f t="shared" ca="1" si="1"/>
        <v>0.58118795754289754</v>
      </c>
      <c r="F4" s="24">
        <f ca="1">IF(B4=IO!$A$21,ROUND(NORMINV(E4,IO!$B$21,IO!$C$21),0),IF(B4=IO!$A$22,ROUND(NORMINV(E4,IO!$B$22,IO!$C$22),0),ROUND(NORMINV(E4,IO!$B$23,IO!$C$23),0)))</f>
        <v>106</v>
      </c>
      <c r="G4" s="24">
        <f ca="1">MIN(F4,IO!$B$4+IO!$B$10)</f>
        <v>102</v>
      </c>
      <c r="H4" s="24">
        <f ca="1">IF(G4-D4&gt;IO!B$4,Model!G4-Model!D4-IO!B$4,0)</f>
        <v>0</v>
      </c>
      <c r="I4" s="24">
        <f>IF($B4=IO!$A$22,IO!$B$6,IF($B4=IO!$A$22,IO!$B$6,IF($B4=IO!$A$22,IO!$B$6,IO!$B$7)))</f>
        <v>200</v>
      </c>
      <c r="J4" s="24">
        <f t="shared" ca="1" si="2"/>
        <v>0</v>
      </c>
      <c r="K4" s="24">
        <f ca="1">IO!$B$5*Model!G4-$J4</f>
        <v>4080</v>
      </c>
    </row>
    <row r="5" spans="1:11" x14ac:dyDescent="0.25">
      <c r="A5" s="28">
        <v>4</v>
      </c>
      <c r="B5" s="26" t="s">
        <v>7</v>
      </c>
      <c r="C5" s="24">
        <f t="shared" ca="1" si="0"/>
        <v>0.16666780759936883</v>
      </c>
      <c r="D5" s="24">
        <f ca="1">VLOOKUP(C5,'Given Data'!$H$33:$I$43,2)</f>
        <v>1</v>
      </c>
      <c r="E5" s="24">
        <f t="shared" ca="1" si="1"/>
        <v>0.21004331288470612</v>
      </c>
      <c r="F5" s="24">
        <f ca="1">IF(B5=IO!$A$21,ROUND(NORMINV(E5,IO!$B$21,IO!$C$21),0),IF(B5=IO!$A$22,ROUND(NORMINV(E5,IO!$B$22,IO!$C$22),0),ROUND(NORMINV(E5,IO!$B$23,IO!$C$23),0)))</f>
        <v>96</v>
      </c>
      <c r="G5" s="24">
        <f ca="1">MIN(F5,IO!$B$4+IO!$B$10)</f>
        <v>96</v>
      </c>
      <c r="H5" s="24">
        <f ca="1">IF(G5-D5&gt;IO!B$4,Model!G5-Model!D5-IO!B$4,0)</f>
        <v>0</v>
      </c>
      <c r="I5" s="24">
        <f>IF($B5=IO!$A$22,IO!$B$6,IF($B5=IO!$A$22,IO!$B$6,IF($B5=IO!$A$22,IO!$B$6,IO!$B$7)))</f>
        <v>200</v>
      </c>
      <c r="J5" s="24">
        <f t="shared" ca="1" si="2"/>
        <v>200</v>
      </c>
      <c r="K5" s="24">
        <f ca="1">IO!$B$5*Model!G5-$J5</f>
        <v>3640</v>
      </c>
    </row>
    <row r="6" spans="1:11" x14ac:dyDescent="0.25">
      <c r="A6" s="28">
        <v>5</v>
      </c>
      <c r="B6" s="26" t="s">
        <v>8</v>
      </c>
      <c r="C6" s="24">
        <f t="shared" ca="1" si="0"/>
        <v>0.28652982740925903</v>
      </c>
      <c r="D6" s="24">
        <f ca="1">VLOOKUP(C6,'Given Data'!$H$33:$I$43,2)</f>
        <v>1</v>
      </c>
      <c r="E6" s="24">
        <f t="shared" ca="1" si="1"/>
        <v>0.19223593647961434</v>
      </c>
      <c r="F6" s="24">
        <f ca="1">IF(B6=IO!$A$21,ROUND(NORMINV(E6,IO!$B$21,IO!$C$21),0),IF(B6=IO!$A$22,ROUND(NORMINV(E6,IO!$B$22,IO!$C$22),0),ROUND(NORMINV(E6,IO!$B$23,IO!$C$23),0)))</f>
        <v>99</v>
      </c>
      <c r="G6" s="24">
        <f ca="1">MIN(F6,IO!$B$4+IO!$B$10)</f>
        <v>99</v>
      </c>
      <c r="H6" s="24">
        <f ca="1">IF(G6-D6&gt;IO!B$4,Model!G6-Model!D6-IO!B$4,0)</f>
        <v>0</v>
      </c>
      <c r="I6" s="24">
        <f>IF($B6=IO!$A$22,IO!$B$6,IF($B6=IO!$A$22,IO!$B$6,IF($B6=IO!$A$22,IO!$B$6,IO!$B$7)))</f>
        <v>25</v>
      </c>
      <c r="J6" s="24">
        <f t="shared" ca="1" si="2"/>
        <v>400</v>
      </c>
      <c r="K6" s="24">
        <f ca="1">IO!$B$5*Model!G6-$J6</f>
        <v>3560</v>
      </c>
    </row>
    <row r="7" spans="1:11" x14ac:dyDescent="0.25">
      <c r="A7" s="28">
        <v>6</v>
      </c>
      <c r="B7" s="26" t="s">
        <v>10</v>
      </c>
      <c r="C7" s="24">
        <f t="shared" ca="1" si="0"/>
        <v>0.2980467847267827</v>
      </c>
      <c r="D7" s="24">
        <f ca="1">VLOOKUP(C7,'Given Data'!$H$33:$I$43,2)</f>
        <v>1</v>
      </c>
      <c r="E7" s="24">
        <f t="shared" ca="1" si="1"/>
        <v>0.25194142145576315</v>
      </c>
      <c r="F7" s="24">
        <f ca="1">IF(B7=IO!$A$21,ROUND(NORMINV(E7,IO!$B$21,IO!$C$21),0),IF(B7=IO!$A$22,ROUND(NORMINV(E7,IO!$B$22,IO!$C$22),0),ROUND(NORMINV(E7,IO!$B$23,IO!$C$23),0)))</f>
        <v>102</v>
      </c>
      <c r="G7" s="24">
        <f ca="1">MIN(F7,IO!$B$4+IO!$B$10)</f>
        <v>102</v>
      </c>
      <c r="H7" s="24">
        <f ca="1">IF(G7-D7&gt;IO!B$4,Model!G7-Model!D7-IO!B$4,0)</f>
        <v>1</v>
      </c>
      <c r="I7" s="24">
        <f>IF($B7=IO!$A$22,IO!$B$6,IF($B7=IO!$A$22,IO!$B$6,IF($B7=IO!$A$22,IO!$B$6,IO!$B$7)))</f>
        <v>200</v>
      </c>
      <c r="J7" s="24">
        <f t="shared" ca="1" si="2"/>
        <v>0</v>
      </c>
      <c r="K7" s="24">
        <f ca="1">IO!$B$5*Model!G7-$J7</f>
        <v>4080</v>
      </c>
    </row>
    <row r="8" spans="1:11" x14ac:dyDescent="0.25">
      <c r="A8" s="28">
        <v>7</v>
      </c>
      <c r="B8" s="26" t="s">
        <v>7</v>
      </c>
      <c r="C8" s="24">
        <f t="shared" ca="1" si="0"/>
        <v>7.8142392408205974E-2</v>
      </c>
      <c r="D8" s="24">
        <f ca="1">VLOOKUP(C8,'Given Data'!$H$33:$I$43,2)</f>
        <v>0</v>
      </c>
      <c r="E8" s="24">
        <f t="shared" ca="1" si="1"/>
        <v>0.68494276773887619</v>
      </c>
      <c r="F8" s="24">
        <f ca="1">IF(B8=IO!$A$21,ROUND(NORMINV(E8,IO!$B$21,IO!$C$21),0),IF(B8=IO!$A$22,ROUND(NORMINV(E8,IO!$B$22,IO!$C$22),0),ROUND(NORMINV(E8,IO!$B$23,IO!$C$23),0)))</f>
        <v>104</v>
      </c>
      <c r="G8" s="24">
        <f ca="1">MIN(F8,IO!$B$4+IO!$B$10)</f>
        <v>102</v>
      </c>
      <c r="H8" s="24">
        <f ca="1">IF(G8-D8&gt;IO!B$4,Model!G8-Model!D8-IO!B$4,0)</f>
        <v>2</v>
      </c>
      <c r="I8" s="24">
        <f>IF($B8=IO!$A$22,IO!$B$6,IF($B8=IO!$A$22,IO!$B$6,IF($B8=IO!$A$22,IO!$B$6,IO!$B$7)))</f>
        <v>200</v>
      </c>
      <c r="J8" s="24">
        <f t="shared" ca="1" si="2"/>
        <v>0</v>
      </c>
      <c r="K8" s="24">
        <f ca="1">IO!$B$5*Model!G8-$J8</f>
        <v>4080</v>
      </c>
    </row>
    <row r="9" spans="1:11" x14ac:dyDescent="0.25">
      <c r="A9" s="28">
        <v>8</v>
      </c>
      <c r="B9" s="26" t="s">
        <v>8</v>
      </c>
      <c r="C9" s="24">
        <f t="shared" ca="1" si="0"/>
        <v>0.86286823029090909</v>
      </c>
      <c r="D9" s="24">
        <f ca="1">VLOOKUP(C9,'Given Data'!$H$33:$I$43,2)</f>
        <v>4</v>
      </c>
      <c r="E9" s="24">
        <f t="shared" ca="1" si="1"/>
        <v>0.23596107700580427</v>
      </c>
      <c r="F9" s="24">
        <f ca="1">IF(B9=IO!$A$21,ROUND(NORMINV(E9,IO!$B$21,IO!$C$21),0),IF(B9=IO!$A$22,ROUND(NORMINV(E9,IO!$B$22,IO!$C$22),0),ROUND(NORMINV(E9,IO!$B$23,IO!$C$23),0)))</f>
        <v>99</v>
      </c>
      <c r="G9" s="24">
        <f ca="1">MIN(F9,IO!$B$4+IO!$B$10)</f>
        <v>99</v>
      </c>
      <c r="H9" s="24">
        <f ca="1">IF(G9-D9&gt;IO!B$4,Model!G9-Model!D9-IO!B$4,0)</f>
        <v>0</v>
      </c>
      <c r="I9" s="24">
        <f>IF($B9=IO!$A$22,IO!$B$6,IF($B9=IO!$A$22,IO!$B$6,IF($B9=IO!$A$22,IO!$B$6,IO!$B$7)))</f>
        <v>25</v>
      </c>
      <c r="J9" s="24">
        <f t="shared" ca="1" si="2"/>
        <v>0</v>
      </c>
      <c r="K9" s="24">
        <f ca="1">IO!$B$5*Model!G9-$J9</f>
        <v>3960</v>
      </c>
    </row>
    <row r="10" spans="1:11" x14ac:dyDescent="0.25">
      <c r="A10" s="28">
        <v>9</v>
      </c>
      <c r="B10" s="26" t="s">
        <v>10</v>
      </c>
      <c r="C10" s="24">
        <f t="shared" ca="1" si="0"/>
        <v>0.46438139265943801</v>
      </c>
      <c r="D10" s="24">
        <f ca="1">VLOOKUP(C10,'Given Data'!$H$33:$I$43,2)</f>
        <v>2</v>
      </c>
      <c r="E10" s="24">
        <f t="shared" ca="1" si="1"/>
        <v>0.86887895311111674</v>
      </c>
      <c r="F10" s="24">
        <f ca="1">IF(B10=IO!$A$21,ROUND(NORMINV(E10,IO!$B$21,IO!$C$21),0),IF(B10=IO!$A$22,ROUND(NORMINV(E10,IO!$B$22,IO!$C$22),0),ROUND(NORMINV(E10,IO!$B$23,IO!$C$23),0)))</f>
        <v>111</v>
      </c>
      <c r="G10" s="24">
        <f ca="1">MIN(F10,IO!$B$4+IO!$B$10)</f>
        <v>102</v>
      </c>
      <c r="H10" s="24">
        <f ca="1">IF(G10-D10&gt;IO!B$4,Model!G10-Model!D10-IO!B$4,0)</f>
        <v>0</v>
      </c>
      <c r="I10" s="24">
        <f>IF($B10=IO!$A$22,IO!$B$6,IF($B10=IO!$A$22,IO!$B$6,IF($B10=IO!$A$22,IO!$B$6,IO!$B$7)))</f>
        <v>200</v>
      </c>
      <c r="J10" s="24">
        <f t="shared" ca="1" si="2"/>
        <v>0</v>
      </c>
      <c r="K10" s="24">
        <f ca="1">IO!$B$5*Model!G10-$J10</f>
        <v>4080</v>
      </c>
    </row>
    <row r="11" spans="1:11" x14ac:dyDescent="0.25">
      <c r="A11" s="28">
        <v>10</v>
      </c>
      <c r="B11" s="26" t="s">
        <v>7</v>
      </c>
      <c r="C11" s="24">
        <f t="shared" ca="1" si="0"/>
        <v>0.33373648283621749</v>
      </c>
      <c r="D11" s="24">
        <f ca="1">VLOOKUP(C11,'Given Data'!$H$33:$I$43,2)</f>
        <v>1</v>
      </c>
      <c r="E11" s="24">
        <f t="shared" ca="1" si="1"/>
        <v>8.5713136811964796E-2</v>
      </c>
      <c r="F11" s="24">
        <f ca="1">IF(B11=IO!$A$21,ROUND(NORMINV(E11,IO!$B$21,IO!$C$21),0),IF(B11=IO!$A$22,ROUND(NORMINV(E11,IO!$B$22,IO!$C$22),0),ROUND(NORMINV(E11,IO!$B$23,IO!$C$23),0)))</f>
        <v>93</v>
      </c>
      <c r="G11" s="24">
        <f ca="1">MIN(F11,IO!$B$4+IO!$B$10)</f>
        <v>93</v>
      </c>
      <c r="H11" s="24">
        <f ca="1">IF(G11-D11&gt;IO!B$4,Model!G11-Model!D11-IO!B$4,0)</f>
        <v>0</v>
      </c>
      <c r="I11" s="24">
        <f>IF($B11=IO!$A$22,IO!$B$6,IF($B11=IO!$A$22,IO!$B$6,IF($B11=IO!$A$22,IO!$B$6,IO!$B$7)))</f>
        <v>200</v>
      </c>
      <c r="J11" s="24">
        <f t="shared" ca="1" si="2"/>
        <v>400</v>
      </c>
      <c r="K11" s="24">
        <f ca="1">IO!$B$5*Model!G11-$J11</f>
        <v>3320</v>
      </c>
    </row>
    <row r="12" spans="1:11" x14ac:dyDescent="0.25">
      <c r="A12" s="28">
        <v>11</v>
      </c>
      <c r="B12" s="26" t="s">
        <v>8</v>
      </c>
      <c r="C12" s="24">
        <f t="shared" ca="1" si="0"/>
        <v>0.14021462797824058</v>
      </c>
      <c r="D12" s="24">
        <f ca="1">VLOOKUP(C12,'Given Data'!$H$33:$I$43,2)</f>
        <v>0</v>
      </c>
      <c r="E12" s="24">
        <f t="shared" ca="1" si="1"/>
        <v>4.2925901106125486E-2</v>
      </c>
      <c r="F12" s="24">
        <f ca="1">IF(B12=IO!$A$21,ROUND(NORMINV(E12,IO!$B$21,IO!$C$21),0),IF(B12=IO!$A$22,ROUND(NORMINV(E12,IO!$B$22,IO!$C$22),0),ROUND(NORMINV(E12,IO!$B$23,IO!$C$23),0)))</f>
        <v>94</v>
      </c>
      <c r="G12" s="24">
        <f ca="1">MIN(F12,IO!$B$4+IO!$B$10)</f>
        <v>94</v>
      </c>
      <c r="H12" s="24">
        <f ca="1">IF(G12-D12&gt;IO!B$4,Model!G12-Model!D12-IO!B$4,0)</f>
        <v>0</v>
      </c>
      <c r="I12" s="24">
        <f>IF($B12=IO!$A$22,IO!$B$6,IF($B12=IO!$A$22,IO!$B$6,IF($B12=IO!$A$22,IO!$B$6,IO!$B$7)))</f>
        <v>25</v>
      </c>
      <c r="J12" s="24">
        <f t="shared" ca="1" si="2"/>
        <v>0</v>
      </c>
      <c r="K12" s="24">
        <f ca="1">IO!$B$5*Model!G12-$J12</f>
        <v>3760</v>
      </c>
    </row>
    <row r="13" spans="1:11" x14ac:dyDescent="0.25">
      <c r="A13" s="28">
        <v>12</v>
      </c>
      <c r="B13" s="26" t="s">
        <v>10</v>
      </c>
      <c r="C13" s="24">
        <f t="shared" ca="1" si="0"/>
        <v>5.4394847419028336E-2</v>
      </c>
      <c r="D13" s="24">
        <f ca="1">VLOOKUP(C13,'Given Data'!$H$33:$I$43,2)</f>
        <v>0</v>
      </c>
      <c r="E13" s="24">
        <f t="shared" ca="1" si="1"/>
        <v>0.38202650630502877</v>
      </c>
      <c r="F13" s="24">
        <f ca="1">IF(B13=IO!$A$21,ROUND(NORMINV(E13,IO!$B$21,IO!$C$21),0),IF(B13=IO!$A$22,ROUND(NORMINV(E13,IO!$B$22,IO!$C$22),0),ROUND(NORMINV(E13,IO!$B$23,IO!$C$23),0)))</f>
        <v>103</v>
      </c>
      <c r="G13" s="24">
        <f ca="1">MIN(F13,IO!$B$4+IO!$B$10)</f>
        <v>102</v>
      </c>
      <c r="H13" s="24">
        <f ca="1">IF(G13-D13&gt;IO!B$4,Model!G13-Model!D13-IO!B$4,0)</f>
        <v>2</v>
      </c>
      <c r="I13" s="24">
        <f>IF($B13=IO!$A$22,IO!$B$6,IF($B13=IO!$A$22,IO!$B$6,IF($B13=IO!$A$22,IO!$B$6,IO!$B$7)))</f>
        <v>200</v>
      </c>
      <c r="J13" s="24">
        <f t="shared" ca="1" si="2"/>
        <v>0</v>
      </c>
      <c r="K13" s="24">
        <f ca="1">IO!$B$5*Model!G13-$J13</f>
        <v>4080</v>
      </c>
    </row>
    <row r="14" spans="1:11" x14ac:dyDescent="0.25">
      <c r="A14" s="28">
        <v>13</v>
      </c>
      <c r="B14" s="26" t="s">
        <v>7</v>
      </c>
      <c r="C14" s="24">
        <f t="shared" ca="1" si="0"/>
        <v>0.88473663666464131</v>
      </c>
      <c r="D14" s="24">
        <f ca="1">VLOOKUP(C14,'Given Data'!$H$33:$I$43,2)</f>
        <v>5</v>
      </c>
      <c r="E14" s="24">
        <f t="shared" ca="1" si="1"/>
        <v>0.35731901952824274</v>
      </c>
      <c r="F14" s="24">
        <f ca="1">IF(B14=IO!$A$21,ROUND(NORMINV(E14,IO!$B$21,IO!$C$21),0),IF(B14=IO!$A$22,ROUND(NORMINV(E14,IO!$B$22,IO!$C$22),0),ROUND(NORMINV(E14,IO!$B$23,IO!$C$23),0)))</f>
        <v>99</v>
      </c>
      <c r="G14" s="24">
        <f ca="1">MIN(F14,IO!$B$4+IO!$B$10)</f>
        <v>99</v>
      </c>
      <c r="H14" s="24">
        <f ca="1">IF(G14-D14&gt;IO!B$4,Model!G14-Model!D14-IO!B$4,0)</f>
        <v>0</v>
      </c>
      <c r="I14" s="24">
        <f>IF($B14=IO!$A$22,IO!$B$6,IF($B14=IO!$A$22,IO!$B$6,IF($B14=IO!$A$22,IO!$B$6,IO!$B$7)))</f>
        <v>200</v>
      </c>
      <c r="J14" s="24">
        <f t="shared" ca="1" si="2"/>
        <v>0</v>
      </c>
      <c r="K14" s="24">
        <f ca="1">IO!$B$5*Model!G14-$J14</f>
        <v>3960</v>
      </c>
    </row>
    <row r="15" spans="1:11" x14ac:dyDescent="0.25">
      <c r="A15" s="28">
        <v>14</v>
      </c>
      <c r="B15" s="26" t="s">
        <v>8</v>
      </c>
      <c r="C15" s="24">
        <f t="shared" ca="1" si="0"/>
        <v>0.75535897754734427</v>
      </c>
      <c r="D15" s="24">
        <f ca="1">VLOOKUP(C15,'Given Data'!$H$33:$I$43,2)</f>
        <v>3</v>
      </c>
      <c r="E15" s="24">
        <f t="shared" ca="1" si="1"/>
        <v>0.78781899823915291</v>
      </c>
      <c r="F15" s="24">
        <f ca="1">IF(B15=IO!$A$21,ROUND(NORMINV(E15,IO!$B$21,IO!$C$21),0),IF(B15=IO!$A$22,ROUND(NORMINV(E15,IO!$B$22,IO!$C$22),0),ROUND(NORMINV(E15,IO!$B$23,IO!$C$23),0)))</f>
        <v>107</v>
      </c>
      <c r="G15" s="24">
        <f ca="1">MIN(F15,IO!$B$4+IO!$B$10)</f>
        <v>102</v>
      </c>
      <c r="H15" s="24">
        <f ca="1">IF(G15-D15&gt;IO!B$4,Model!G15-Model!D15-IO!B$4,0)</f>
        <v>0</v>
      </c>
      <c r="I15" s="24">
        <f>IF($B15=IO!$A$22,IO!$B$6,IF($B15=IO!$A$22,IO!$B$6,IF($B15=IO!$A$22,IO!$B$6,IO!$B$7)))</f>
        <v>25</v>
      </c>
      <c r="J15" s="24">
        <f t="shared" ca="1" si="2"/>
        <v>0</v>
      </c>
      <c r="K15" s="24">
        <f ca="1">IO!$B$5*Model!G15-$J15</f>
        <v>4080</v>
      </c>
    </row>
    <row r="16" spans="1:11" x14ac:dyDescent="0.25">
      <c r="A16" s="28">
        <v>15</v>
      </c>
      <c r="B16" s="26" t="s">
        <v>10</v>
      </c>
      <c r="C16" s="24">
        <f t="shared" ca="1" si="0"/>
        <v>0.92942178174300982</v>
      </c>
      <c r="D16" s="24">
        <f ca="1">VLOOKUP(C16,'Given Data'!$H$33:$I$43,2)</f>
        <v>5</v>
      </c>
      <c r="E16" s="24">
        <f t="shared" ca="1" si="1"/>
        <v>0.60792261510238776</v>
      </c>
      <c r="F16" s="24">
        <f ca="1">IF(B16=IO!$A$21,ROUND(NORMINV(E16,IO!$B$21,IO!$C$21),0),IF(B16=IO!$A$22,ROUND(NORMINV(E16,IO!$B$22,IO!$C$22),0),ROUND(NORMINV(E16,IO!$B$23,IO!$C$23),0)))</f>
        <v>106</v>
      </c>
      <c r="G16" s="24">
        <f ca="1">MIN(F16,IO!$B$4+IO!$B$10)</f>
        <v>102</v>
      </c>
      <c r="H16" s="24">
        <f ca="1">IF(G16-D16&gt;IO!B$4,Model!G16-Model!D16-IO!B$4,0)</f>
        <v>0</v>
      </c>
      <c r="I16" s="24">
        <f>IF($B16=IO!$A$22,IO!$B$6,IF($B16=IO!$A$22,IO!$B$6,IF($B16=IO!$A$22,IO!$B$6,IO!$B$7)))</f>
        <v>200</v>
      </c>
      <c r="J16" s="24">
        <f t="shared" ca="1" si="2"/>
        <v>50</v>
      </c>
      <c r="K16" s="24">
        <f ca="1">IO!$B$5*Model!G16-$J16</f>
        <v>4030</v>
      </c>
    </row>
    <row r="17" spans="1:11" x14ac:dyDescent="0.25">
      <c r="A17" s="28">
        <v>16</v>
      </c>
      <c r="B17" s="26" t="s">
        <v>7</v>
      </c>
      <c r="C17" s="24">
        <f t="shared" ca="1" si="0"/>
        <v>6.343423799828074E-2</v>
      </c>
      <c r="D17" s="24">
        <f ca="1">VLOOKUP(C17,'Given Data'!$H$33:$I$43,2)</f>
        <v>0</v>
      </c>
      <c r="E17" s="24">
        <f t="shared" ca="1" si="1"/>
        <v>0.36501200594924477</v>
      </c>
      <c r="F17" s="24">
        <f ca="1">IF(B17=IO!$A$21,ROUND(NORMINV(E17,IO!$B$21,IO!$C$21),0),IF(B17=IO!$A$22,ROUND(NORMINV(E17,IO!$B$22,IO!$C$22),0),ROUND(NORMINV(E17,IO!$B$23,IO!$C$23),0)))</f>
        <v>99</v>
      </c>
      <c r="G17" s="24">
        <f ca="1">MIN(F17,IO!$B$4+IO!$B$10)</f>
        <v>99</v>
      </c>
      <c r="H17" s="24">
        <f ca="1">IF(G17-D17&gt;IO!B$4,Model!G17-Model!D17-IO!B$4,0)</f>
        <v>0</v>
      </c>
      <c r="I17" s="24">
        <f>IF($B17=IO!$A$22,IO!$B$6,IF($B17=IO!$A$22,IO!$B$6,IF($B17=IO!$A$22,IO!$B$6,IO!$B$7)))</f>
        <v>200</v>
      </c>
      <c r="J17" s="24">
        <f t="shared" ca="1" si="2"/>
        <v>0</v>
      </c>
      <c r="K17" s="24">
        <f ca="1">IO!$B$5*Model!G17-$J17</f>
        <v>3960</v>
      </c>
    </row>
    <row r="18" spans="1:11" x14ac:dyDescent="0.25">
      <c r="A18" s="28">
        <v>17</v>
      </c>
      <c r="B18" s="26" t="s">
        <v>8</v>
      </c>
      <c r="C18" s="24">
        <f t="shared" ca="1" si="0"/>
        <v>0.14237802581796533</v>
      </c>
      <c r="D18" s="24">
        <f ca="1">VLOOKUP(C18,'Given Data'!$H$33:$I$43,2)</f>
        <v>0</v>
      </c>
      <c r="E18" s="24">
        <f t="shared" ca="1" si="1"/>
        <v>0.60743838706532027</v>
      </c>
      <c r="F18" s="24">
        <f ca="1">IF(B18=IO!$A$21,ROUND(NORMINV(E18,IO!$B$21,IO!$C$21),0),IF(B18=IO!$A$22,ROUND(NORMINV(E18,IO!$B$22,IO!$C$22),0),ROUND(NORMINV(E18,IO!$B$23,IO!$C$23),0)))</f>
        <v>104</v>
      </c>
      <c r="G18" s="24">
        <f ca="1">MIN(F18,IO!$B$4+IO!$B$10)</f>
        <v>102</v>
      </c>
      <c r="H18" s="24">
        <f ca="1">IF(G18-D18&gt;IO!B$4,Model!G18-Model!D18-IO!B$4,0)</f>
        <v>2</v>
      </c>
      <c r="I18" s="24">
        <f>IF($B18=IO!$A$22,IO!$B$6,IF($B18=IO!$A$22,IO!$B$6,IF($B18=IO!$A$22,IO!$B$6,IO!$B$7)))</f>
        <v>25</v>
      </c>
      <c r="J18" s="24">
        <f t="shared" ca="1" si="2"/>
        <v>0</v>
      </c>
      <c r="K18" s="24">
        <f ca="1">IO!$B$5*Model!G18-$J18</f>
        <v>4080</v>
      </c>
    </row>
    <row r="19" spans="1:11" x14ac:dyDescent="0.25">
      <c r="A19" s="28">
        <v>18</v>
      </c>
      <c r="B19" s="26" t="s">
        <v>10</v>
      </c>
      <c r="C19" s="24">
        <f t="shared" ca="1" si="0"/>
        <v>0.17225099953110823</v>
      </c>
      <c r="D19" s="24">
        <f ca="1">VLOOKUP(C19,'Given Data'!$H$33:$I$43,2)</f>
        <v>1</v>
      </c>
      <c r="E19" s="24">
        <f t="shared" ca="1" si="1"/>
        <v>3.8564955263306167E-2</v>
      </c>
      <c r="F19" s="24">
        <f ca="1">IF(B19=IO!$A$21,ROUND(NORMINV(E19,IO!$B$21,IO!$C$21),0),IF(B19=IO!$A$22,ROUND(NORMINV(E19,IO!$B$22,IO!$C$22),0),ROUND(NORMINV(E19,IO!$B$23,IO!$C$23),0)))</f>
        <v>96</v>
      </c>
      <c r="G19" s="24">
        <f ca="1">MIN(F19,IO!$B$4+IO!$B$10)</f>
        <v>96</v>
      </c>
      <c r="H19" s="24">
        <f ca="1">IF(G19-D19&gt;IO!B$4,Model!G19-Model!D19-IO!B$4,0)</f>
        <v>0</v>
      </c>
      <c r="I19" s="24">
        <f>IF($B19=IO!$A$22,IO!$B$6,IF($B19=IO!$A$22,IO!$B$6,IF($B19=IO!$A$22,IO!$B$6,IO!$B$7)))</f>
        <v>200</v>
      </c>
      <c r="J19" s="24">
        <f t="shared" ca="1" si="2"/>
        <v>0</v>
      </c>
      <c r="K19" s="24">
        <f ca="1">IO!$B$5*Model!G19-$J19</f>
        <v>3840</v>
      </c>
    </row>
    <row r="20" spans="1:11" x14ac:dyDescent="0.25">
      <c r="A20" s="28">
        <v>19</v>
      </c>
      <c r="B20" s="26" t="s">
        <v>7</v>
      </c>
      <c r="C20" s="24">
        <f t="shared" ca="1" si="0"/>
        <v>0.36768688825892548</v>
      </c>
      <c r="D20" s="24">
        <f ca="1">VLOOKUP(C20,'Given Data'!$H$33:$I$43,2)</f>
        <v>1</v>
      </c>
      <c r="E20" s="24">
        <f t="shared" ca="1" si="1"/>
        <v>0.34043166656092816</v>
      </c>
      <c r="F20" s="24">
        <f ca="1">IF(B20=IO!$A$21,ROUND(NORMINV(E20,IO!$B$21,IO!$C$21),0),IF(B20=IO!$A$22,ROUND(NORMINV(E20,IO!$B$22,IO!$C$22),0),ROUND(NORMINV(E20,IO!$B$23,IO!$C$23),0)))</f>
        <v>99</v>
      </c>
      <c r="G20" s="24">
        <f ca="1">MIN(F20,IO!$B$4+IO!$B$10)</f>
        <v>99</v>
      </c>
      <c r="H20" s="24">
        <f ca="1">IF(G20-D20&gt;IO!B$4,Model!G20-Model!D20-IO!B$4,0)</f>
        <v>0</v>
      </c>
      <c r="I20" s="24">
        <f>IF($B20=IO!$A$22,IO!$B$6,IF($B20=IO!$A$22,IO!$B$6,IF($B20=IO!$A$22,IO!$B$6,IO!$B$7)))</f>
        <v>200</v>
      </c>
      <c r="J20" s="24">
        <f t="shared" ca="1" si="2"/>
        <v>0</v>
      </c>
      <c r="K20" s="24">
        <f ca="1">IO!$B$5*Model!G20-$J20</f>
        <v>3960</v>
      </c>
    </row>
    <row r="21" spans="1:11" x14ac:dyDescent="0.25">
      <c r="A21" s="28">
        <v>20</v>
      </c>
      <c r="B21" s="26" t="s">
        <v>8</v>
      </c>
      <c r="C21" s="24">
        <f t="shared" ca="1" si="0"/>
        <v>0.61410165962815455</v>
      </c>
      <c r="D21" s="24">
        <f ca="1">VLOOKUP(C21,'Given Data'!$H$33:$I$43,2)</f>
        <v>3</v>
      </c>
      <c r="E21" s="24">
        <f t="shared" ca="1" si="1"/>
        <v>0.98133405514472882</v>
      </c>
      <c r="F21" s="24">
        <f ca="1">IF(B21=IO!$A$21,ROUND(NORMINV(E21,IO!$B$21,IO!$C$21),0),IF(B21=IO!$A$22,ROUND(NORMINV(E21,IO!$B$22,IO!$C$22),0),ROUND(NORMINV(E21,IO!$B$23,IO!$C$23),0)))</f>
        <v>113</v>
      </c>
      <c r="G21" s="24">
        <f ca="1">MIN(F21,IO!$B$4+IO!$B$10)</f>
        <v>102</v>
      </c>
      <c r="H21" s="24">
        <f ca="1">IF(G21-D21&gt;IO!B$4,Model!G21-Model!D21-IO!B$4,0)</f>
        <v>0</v>
      </c>
      <c r="I21" s="24">
        <f>IF($B21=IO!$A$22,IO!$B$6,IF($B21=IO!$A$22,IO!$B$6,IF($B21=IO!$A$22,IO!$B$6,IO!$B$7)))</f>
        <v>25</v>
      </c>
      <c r="J21" s="24">
        <f t="shared" ca="1" si="2"/>
        <v>0</v>
      </c>
      <c r="K21" s="24">
        <f ca="1">IO!$B$5*Model!G21-$J21</f>
        <v>4080</v>
      </c>
    </row>
    <row r="22" spans="1:11" x14ac:dyDescent="0.25">
      <c r="A22" s="28">
        <v>21</v>
      </c>
      <c r="B22" s="26" t="s">
        <v>10</v>
      </c>
      <c r="C22" s="24">
        <f t="shared" ca="1" si="0"/>
        <v>0.9518363844413662</v>
      </c>
      <c r="D22" s="24">
        <f ca="1">VLOOKUP(C22,'Given Data'!$H$33:$I$43,2)</f>
        <v>6</v>
      </c>
      <c r="E22" s="24">
        <f t="shared" ca="1" si="1"/>
        <v>0.3277488662306054</v>
      </c>
      <c r="F22" s="24">
        <f ca="1">IF(B22=IO!$A$21,ROUND(NORMINV(E22,IO!$B$21,IO!$C$21),0),IF(B22=IO!$A$22,ROUND(NORMINV(E22,IO!$B$22,IO!$C$22),0),ROUND(NORMINV(E22,IO!$B$23,IO!$C$23),0)))</f>
        <v>103</v>
      </c>
      <c r="G22" s="24">
        <f ca="1">MIN(F22,IO!$B$4+IO!$B$10)</f>
        <v>102</v>
      </c>
      <c r="H22" s="24">
        <f ca="1">IF(G22-D22&gt;IO!B$4,Model!G22-Model!D22-IO!B$4,0)</f>
        <v>0</v>
      </c>
      <c r="I22" s="24">
        <f>IF($B22=IO!$A$22,IO!$B$6,IF($B22=IO!$A$22,IO!$B$6,IF($B22=IO!$A$22,IO!$B$6,IO!$B$7)))</f>
        <v>200</v>
      </c>
      <c r="J22" s="24">
        <f t="shared" ca="1" si="2"/>
        <v>0</v>
      </c>
      <c r="K22" s="24">
        <f ca="1">IO!$B$5*Model!G22-$J22</f>
        <v>4080</v>
      </c>
    </row>
    <row r="23" spans="1:11" x14ac:dyDescent="0.25">
      <c r="A23" s="28">
        <v>22</v>
      </c>
      <c r="B23" s="26" t="s">
        <v>7</v>
      </c>
      <c r="C23" s="24">
        <f t="shared" ca="1" si="0"/>
        <v>0.89295183029308911</v>
      </c>
      <c r="D23" s="24">
        <f ca="1">VLOOKUP(C23,'Given Data'!$H$33:$I$43,2)</f>
        <v>5</v>
      </c>
      <c r="E23" s="24">
        <f t="shared" ca="1" si="1"/>
        <v>0.41358575680268539</v>
      </c>
      <c r="F23" s="24">
        <f ca="1">IF(B23=IO!$A$21,ROUND(NORMINV(E23,IO!$B$21,IO!$C$21),0),IF(B23=IO!$A$22,ROUND(NORMINV(E23,IO!$B$22,IO!$C$22),0),ROUND(NORMINV(E23,IO!$B$23,IO!$C$23),0)))</f>
        <v>100</v>
      </c>
      <c r="G23" s="24">
        <f ca="1">MIN(F23,IO!$B$4+IO!$B$10)</f>
        <v>100</v>
      </c>
      <c r="H23" s="24">
        <f ca="1">IF(G23-D23&gt;IO!B$4,Model!G23-Model!D23-IO!B$4,0)</f>
        <v>0</v>
      </c>
      <c r="I23" s="24">
        <f>IF($B23=IO!$A$22,IO!$B$6,IF($B23=IO!$A$22,IO!$B$6,IF($B23=IO!$A$22,IO!$B$6,IO!$B$7)))</f>
        <v>200</v>
      </c>
      <c r="J23" s="24">
        <f t="shared" ca="1" si="2"/>
        <v>0</v>
      </c>
      <c r="K23" s="24">
        <f ca="1">IO!$B$5*Model!G23-$J23</f>
        <v>4000</v>
      </c>
    </row>
    <row r="24" spans="1:11" x14ac:dyDescent="0.25">
      <c r="A24" s="28">
        <v>23</v>
      </c>
      <c r="B24" s="26" t="s">
        <v>8</v>
      </c>
      <c r="C24" s="24">
        <f t="shared" ca="1" si="0"/>
        <v>0.93356517615453138</v>
      </c>
      <c r="D24" s="24">
        <f ca="1">VLOOKUP(C24,'Given Data'!$H$33:$I$43,2)</f>
        <v>6</v>
      </c>
      <c r="E24" s="24">
        <f t="shared" ca="1" si="1"/>
        <v>9.9901197364290484E-2</v>
      </c>
      <c r="F24" s="24">
        <f ca="1">IF(B24=IO!$A$21,ROUND(NORMINV(E24,IO!$B$21,IO!$C$21),0),IF(B24=IO!$A$22,ROUND(NORMINV(E24,IO!$B$22,IO!$C$22),0),ROUND(NORMINV(E24,IO!$B$23,IO!$C$23),0)))</f>
        <v>97</v>
      </c>
      <c r="G24" s="24">
        <f ca="1">MIN(F24,IO!$B$4+IO!$B$10)</f>
        <v>97</v>
      </c>
      <c r="H24" s="24">
        <f ca="1">IF(G24-D24&gt;IO!B$4,Model!G24-Model!D24-IO!B$4,0)</f>
        <v>0</v>
      </c>
      <c r="I24" s="24">
        <f>IF($B24=IO!$A$22,IO!$B$6,IF($B24=IO!$A$22,IO!$B$6,IF($B24=IO!$A$22,IO!$B$6,IO!$B$7)))</f>
        <v>25</v>
      </c>
      <c r="J24" s="24">
        <f t="shared" ca="1" si="2"/>
        <v>0</v>
      </c>
      <c r="K24" s="24">
        <f ca="1">IO!$B$5*Model!G24-$J24</f>
        <v>3880</v>
      </c>
    </row>
    <row r="25" spans="1:11" x14ac:dyDescent="0.25">
      <c r="A25" s="28">
        <v>24</v>
      </c>
      <c r="B25" s="26" t="s">
        <v>10</v>
      </c>
      <c r="C25" s="24">
        <f t="shared" ca="1" si="0"/>
        <v>0.77081379619018719</v>
      </c>
      <c r="D25" s="24">
        <f ca="1">VLOOKUP(C25,'Given Data'!$H$33:$I$43,2)</f>
        <v>3</v>
      </c>
      <c r="E25" s="24">
        <f t="shared" ca="1" si="1"/>
        <v>0.77413775143451113</v>
      </c>
      <c r="F25" s="24">
        <f ca="1">IF(B25=IO!$A$21,ROUND(NORMINV(E25,IO!$B$21,IO!$C$21),0),IF(B25=IO!$A$22,ROUND(NORMINV(E25,IO!$B$22,IO!$C$22),0),ROUND(NORMINV(E25,IO!$B$23,IO!$C$23),0)))</f>
        <v>109</v>
      </c>
      <c r="G25" s="24">
        <f ca="1">MIN(F25,IO!$B$4+IO!$B$10)</f>
        <v>102</v>
      </c>
      <c r="H25" s="24">
        <f ca="1">IF(G25-D25&gt;IO!B$4,Model!G25-Model!D25-IO!B$4,0)</f>
        <v>0</v>
      </c>
      <c r="I25" s="24">
        <f>IF($B25=IO!$A$22,IO!$B$6,IF($B25=IO!$A$22,IO!$B$6,IF($B25=IO!$A$22,IO!$B$6,IO!$B$7)))</f>
        <v>200</v>
      </c>
      <c r="J25" s="24">
        <f t="shared" ca="1" si="2"/>
        <v>0</v>
      </c>
      <c r="K25" s="24">
        <f ca="1">IO!$B$5*Model!G25-$J25</f>
        <v>4080</v>
      </c>
    </row>
    <row r="26" spans="1:11" x14ac:dyDescent="0.25">
      <c r="A26" s="28">
        <v>25</v>
      </c>
      <c r="B26" s="26" t="s">
        <v>7</v>
      </c>
      <c r="C26" s="24">
        <f t="shared" ca="1" si="0"/>
        <v>0.8196785177994993</v>
      </c>
      <c r="D26" s="24">
        <f ca="1">VLOOKUP(C26,'Given Data'!$H$33:$I$43,2)</f>
        <v>4</v>
      </c>
      <c r="E26" s="24">
        <f t="shared" ca="1" si="1"/>
        <v>0.31184441381967765</v>
      </c>
      <c r="F26" s="24">
        <f ca="1">IF(B26=IO!$A$21,ROUND(NORMINV(E26,IO!$B$21,IO!$C$21),0),IF(B26=IO!$A$22,ROUND(NORMINV(E26,IO!$B$22,IO!$C$22),0),ROUND(NORMINV(E26,IO!$B$23,IO!$C$23),0)))</f>
        <v>98</v>
      </c>
      <c r="G26" s="24">
        <f ca="1">MIN(F26,IO!$B$4+IO!$B$10)</f>
        <v>98</v>
      </c>
      <c r="H26" s="24">
        <f ca="1">IF(G26-D26&gt;IO!B$4,Model!G26-Model!D26-IO!B$4,0)</f>
        <v>0</v>
      </c>
      <c r="I26" s="24">
        <f>IF($B26=IO!$A$22,IO!$B$6,IF($B26=IO!$A$22,IO!$B$6,IF($B26=IO!$A$22,IO!$B$6,IO!$B$7)))</f>
        <v>200</v>
      </c>
      <c r="J26" s="24">
        <f t="shared" ca="1" si="2"/>
        <v>0</v>
      </c>
      <c r="K26" s="24">
        <f ca="1">IO!$B$5*Model!G26-$J26</f>
        <v>3920</v>
      </c>
    </row>
    <row r="27" spans="1:11" x14ac:dyDescent="0.25">
      <c r="A27" s="28">
        <v>26</v>
      </c>
      <c r="B27" s="26" t="s">
        <v>8</v>
      </c>
      <c r="C27" s="24">
        <f t="shared" ca="1" si="0"/>
        <v>0.68211427723910023</v>
      </c>
      <c r="D27" s="24">
        <f ca="1">VLOOKUP(C27,'Given Data'!$H$33:$I$43,2)</f>
        <v>3</v>
      </c>
      <c r="E27" s="24">
        <f t="shared" ca="1" si="1"/>
        <v>0.31118862808720582</v>
      </c>
      <c r="F27" s="24">
        <f ca="1">IF(B27=IO!$A$21,ROUND(NORMINV(E27,IO!$B$21,IO!$C$21),0),IF(B27=IO!$A$22,ROUND(NORMINV(E27,IO!$B$22,IO!$C$22),0),ROUND(NORMINV(E27,IO!$B$23,IO!$C$23),0)))</f>
        <v>101</v>
      </c>
      <c r="G27" s="24">
        <f ca="1">MIN(F27,IO!$B$4+IO!$B$10)</f>
        <v>101</v>
      </c>
      <c r="H27" s="24">
        <f ca="1">IF(G27-D27&gt;IO!B$4,Model!G27-Model!D27-IO!B$4,0)</f>
        <v>0</v>
      </c>
      <c r="I27" s="24">
        <f>IF($B27=IO!$A$22,IO!$B$6,IF($B27=IO!$A$22,IO!$B$6,IF($B27=IO!$A$22,IO!$B$6,IO!$B$7)))</f>
        <v>25</v>
      </c>
      <c r="J27" s="24">
        <f t="shared" ca="1" si="2"/>
        <v>0</v>
      </c>
      <c r="K27" s="24">
        <f ca="1">IO!$B$5*Model!G27-$J27</f>
        <v>4040</v>
      </c>
    </row>
    <row r="28" spans="1:11" x14ac:dyDescent="0.25">
      <c r="A28" s="28">
        <v>27</v>
      </c>
      <c r="B28" s="26" t="s">
        <v>10</v>
      </c>
      <c r="C28" s="24">
        <f t="shared" ca="1" si="0"/>
        <v>0.54606707324948778</v>
      </c>
      <c r="D28" s="24">
        <f ca="1">VLOOKUP(C28,'Given Data'!$H$33:$I$43,2)</f>
        <v>2</v>
      </c>
      <c r="E28" s="24">
        <f t="shared" ca="1" si="1"/>
        <v>0.56959055115637824</v>
      </c>
      <c r="F28" s="24">
        <f ca="1">IF(B28=IO!$A$21,ROUND(NORMINV(E28,IO!$B$21,IO!$C$21),0),IF(B28=IO!$A$22,ROUND(NORMINV(E28,IO!$B$22,IO!$C$22),0),ROUND(NORMINV(E28,IO!$B$23,IO!$C$23),0)))</f>
        <v>106</v>
      </c>
      <c r="G28" s="24">
        <f ca="1">MIN(F28,IO!$B$4+IO!$B$10)</f>
        <v>102</v>
      </c>
      <c r="H28" s="24">
        <f ca="1">IF(G28-D28&gt;IO!B$4,Model!G28-Model!D28-IO!B$4,0)</f>
        <v>0</v>
      </c>
      <c r="I28" s="24">
        <f>IF($B28=IO!$A$22,IO!$B$6,IF($B28=IO!$A$22,IO!$B$6,IF($B28=IO!$A$22,IO!$B$6,IO!$B$7)))</f>
        <v>200</v>
      </c>
      <c r="J28" s="24">
        <f t="shared" ca="1" si="2"/>
        <v>0</v>
      </c>
      <c r="K28" s="24">
        <f ca="1">IO!$B$5*Model!G28-$J28</f>
        <v>4080</v>
      </c>
    </row>
    <row r="29" spans="1:11" x14ac:dyDescent="0.25">
      <c r="A29" s="28">
        <v>28</v>
      </c>
      <c r="B29" s="26" t="s">
        <v>7</v>
      </c>
      <c r="C29" s="24">
        <f t="shared" ca="1" si="0"/>
        <v>0.14869565484419867</v>
      </c>
      <c r="D29" s="24">
        <f ca="1">VLOOKUP(C29,'Given Data'!$H$33:$I$43,2)</f>
        <v>0</v>
      </c>
      <c r="E29" s="24">
        <f t="shared" ca="1" si="1"/>
        <v>0.46375403527764036</v>
      </c>
      <c r="F29" s="24">
        <f ca="1">IF(B29=IO!$A$21,ROUND(NORMINV(E29,IO!$B$21,IO!$C$21),0),IF(B29=IO!$A$22,ROUND(NORMINV(E29,IO!$B$22,IO!$C$22),0),ROUND(NORMINV(E29,IO!$B$23,IO!$C$23),0)))</f>
        <v>100</v>
      </c>
      <c r="G29" s="24">
        <f ca="1">MIN(F29,IO!$B$4+IO!$B$10)</f>
        <v>100</v>
      </c>
      <c r="H29" s="24">
        <f ca="1">IF(G29-D29&gt;IO!B$4,Model!G29-Model!D29-IO!B$4,0)</f>
        <v>0</v>
      </c>
      <c r="I29" s="24">
        <f>IF($B29=IO!$A$22,IO!$B$6,IF($B29=IO!$A$22,IO!$B$6,IF($B29=IO!$A$22,IO!$B$6,IO!$B$7)))</f>
        <v>200</v>
      </c>
      <c r="J29" s="24">
        <f t="shared" ca="1" si="2"/>
        <v>0</v>
      </c>
      <c r="K29" s="24">
        <f ca="1">IO!$B$5*Model!G29-$J29</f>
        <v>4000</v>
      </c>
    </row>
    <row r="30" spans="1:11" x14ac:dyDescent="0.25">
      <c r="A30" s="28">
        <v>29</v>
      </c>
      <c r="B30" s="26" t="s">
        <v>8</v>
      </c>
      <c r="C30" s="24">
        <f t="shared" ca="1" si="0"/>
        <v>0.74651838129331261</v>
      </c>
      <c r="D30" s="24">
        <f ca="1">VLOOKUP(C30,'Given Data'!$H$33:$I$43,2)</f>
        <v>3</v>
      </c>
      <c r="E30" s="24">
        <f t="shared" ca="1" si="1"/>
        <v>0.99152944996113312</v>
      </c>
      <c r="F30" s="24">
        <f ca="1">IF(B30=IO!$A$21,ROUND(NORMINV(E30,IO!$B$21,IO!$C$21),0),IF(B30=IO!$A$22,ROUND(NORMINV(E30,IO!$B$22,IO!$C$22),0),ROUND(NORMINV(E30,IO!$B$23,IO!$C$23),0)))</f>
        <v>115</v>
      </c>
      <c r="G30" s="24">
        <f ca="1">MIN(F30,IO!$B$4+IO!$B$10)</f>
        <v>102</v>
      </c>
      <c r="H30" s="24">
        <f ca="1">IF(G30-D30&gt;IO!B$4,Model!G30-Model!D30-IO!B$4,0)</f>
        <v>0</v>
      </c>
      <c r="I30" s="24">
        <f>IF($B30=IO!$A$22,IO!$B$6,IF($B30=IO!$A$22,IO!$B$6,IF($B30=IO!$A$22,IO!$B$6,IO!$B$7)))</f>
        <v>25</v>
      </c>
      <c r="J30" s="24">
        <f t="shared" ca="1" si="2"/>
        <v>0</v>
      </c>
      <c r="K30" s="24">
        <f ca="1">IO!$B$5*Model!G30-$J30</f>
        <v>4080</v>
      </c>
    </row>
    <row r="31" spans="1:11" x14ac:dyDescent="0.25">
      <c r="A31" s="28">
        <v>30</v>
      </c>
      <c r="B31" s="26" t="s">
        <v>10</v>
      </c>
      <c r="C31" s="24">
        <f t="shared" ca="1" si="0"/>
        <v>0.90942848111659591</v>
      </c>
      <c r="D31" s="24">
        <f ca="1">VLOOKUP(C31,'Given Data'!$H$33:$I$43,2)</f>
        <v>5</v>
      </c>
      <c r="E31" s="24">
        <f t="shared" ca="1" si="1"/>
        <v>0.78636348774900755</v>
      </c>
      <c r="F31" s="24">
        <f ca="1">IF(B31=IO!$A$21,ROUND(NORMINV(E31,IO!$B$21,IO!$C$21),0),IF(B31=IO!$A$22,ROUND(NORMINV(E31,IO!$B$22,IO!$C$22),0),ROUND(NORMINV(E31,IO!$B$23,IO!$C$23),0)))</f>
        <v>109</v>
      </c>
      <c r="G31" s="24">
        <f ca="1">MIN(F31,IO!$B$4+IO!$B$10)</f>
        <v>102</v>
      </c>
      <c r="H31" s="24">
        <f ca="1">IF(G31-D31&gt;IO!B$4,Model!G31-Model!D31-IO!B$4,0)</f>
        <v>0</v>
      </c>
      <c r="I31" s="24">
        <f>IF($B31=IO!$A$22,IO!$B$6,IF($B31=IO!$A$22,IO!$B$6,IF($B31=IO!$A$22,IO!$B$6,IO!$B$7)))</f>
        <v>200</v>
      </c>
      <c r="J31" s="24">
        <f t="shared" ca="1" si="2"/>
        <v>0</v>
      </c>
      <c r="K31" s="24">
        <f ca="1">IO!$B$5*Model!G31-$J31</f>
        <v>4080</v>
      </c>
    </row>
    <row r="32" spans="1:11" x14ac:dyDescent="0.25">
      <c r="A32" s="28">
        <v>31</v>
      </c>
      <c r="B32" s="26" t="s">
        <v>7</v>
      </c>
      <c r="C32" s="24">
        <f t="shared" ca="1" si="0"/>
        <v>0.61945436980741297</v>
      </c>
      <c r="D32" s="24">
        <f ca="1">VLOOKUP(C32,'Given Data'!$H$33:$I$43,2)</f>
        <v>3</v>
      </c>
      <c r="E32" s="24">
        <f t="shared" ca="1" si="1"/>
        <v>0.95722072026270688</v>
      </c>
      <c r="F32" s="24">
        <f ca="1">IF(B32=IO!$A$21,ROUND(NORMINV(E32,IO!$B$21,IO!$C$21),0),IF(B32=IO!$A$22,ROUND(NORMINV(E32,IO!$B$22,IO!$C$22),0),ROUND(NORMINV(E32,IO!$B$23,IO!$C$23),0)))</f>
        <v>111</v>
      </c>
      <c r="G32" s="24">
        <f ca="1">MIN(F32,IO!$B$4+IO!$B$10)</f>
        <v>102</v>
      </c>
      <c r="H32" s="24">
        <f ca="1">IF(G32-D32&gt;IO!B$4,Model!G32-Model!D32-IO!B$4,0)</f>
        <v>0</v>
      </c>
      <c r="I32" s="24">
        <f>IF($B32=IO!$A$22,IO!$B$6,IF($B32=IO!$A$22,IO!$B$6,IF($B32=IO!$A$22,IO!$B$6,IO!$B$7)))</f>
        <v>200</v>
      </c>
      <c r="J32" s="24">
        <f t="shared" ca="1" si="2"/>
        <v>0</v>
      </c>
      <c r="K32" s="24">
        <f ca="1">IO!$B$5*Model!G32-$J32</f>
        <v>4080</v>
      </c>
    </row>
    <row r="33" spans="1:11" x14ac:dyDescent="0.25">
      <c r="A33" s="28">
        <v>32</v>
      </c>
      <c r="B33" s="26" t="s">
        <v>8</v>
      </c>
      <c r="C33" s="24">
        <f t="shared" ca="1" si="0"/>
        <v>0.90916428408789818</v>
      </c>
      <c r="D33" s="24">
        <f ca="1">VLOOKUP(C33,'Given Data'!$H$33:$I$43,2)</f>
        <v>5</v>
      </c>
      <c r="E33" s="24">
        <f t="shared" ca="1" si="1"/>
        <v>0.51386975486908004</v>
      </c>
      <c r="F33" s="24">
        <f ca="1">IF(B33=IO!$A$21,ROUND(NORMINV(E33,IO!$B$21,IO!$C$21),0),IF(B33=IO!$A$22,ROUND(NORMINV(E33,IO!$B$22,IO!$C$22),0),ROUND(NORMINV(E33,IO!$B$23,IO!$C$23),0)))</f>
        <v>103</v>
      </c>
      <c r="G33" s="24">
        <f ca="1">MIN(F33,IO!$B$4+IO!$B$10)</f>
        <v>102</v>
      </c>
      <c r="H33" s="24">
        <f ca="1">IF(G33-D33&gt;IO!B$4,Model!G33-Model!D33-IO!B$4,0)</f>
        <v>0</v>
      </c>
      <c r="I33" s="24">
        <f>IF($B33=IO!$A$22,IO!$B$6,IF($B33=IO!$A$22,IO!$B$6,IF($B33=IO!$A$22,IO!$B$6,IO!$B$7)))</f>
        <v>25</v>
      </c>
      <c r="J33" s="24">
        <f t="shared" ca="1" si="2"/>
        <v>0</v>
      </c>
      <c r="K33" s="24">
        <f ca="1">IO!$B$5*Model!G33-$J33</f>
        <v>4080</v>
      </c>
    </row>
    <row r="34" spans="1:11" x14ac:dyDescent="0.25">
      <c r="A34" s="28">
        <v>33</v>
      </c>
      <c r="B34" s="26" t="s">
        <v>10</v>
      </c>
      <c r="C34" s="24">
        <f t="shared" ca="1" si="0"/>
        <v>0.91368309813555471</v>
      </c>
      <c r="D34" s="24">
        <f ca="1">VLOOKUP(C34,'Given Data'!$H$33:$I$43,2)</f>
        <v>5</v>
      </c>
      <c r="E34" s="24">
        <f t="shared" ca="1" si="1"/>
        <v>0.74583211508727298</v>
      </c>
      <c r="F34" s="24">
        <f ca="1">IF(B34=IO!$A$21,ROUND(NORMINV(E34,IO!$B$21,IO!$C$21),0),IF(B34=IO!$A$22,ROUND(NORMINV(E34,IO!$B$22,IO!$C$22),0),ROUND(NORMINV(E34,IO!$B$23,IO!$C$23),0)))</f>
        <v>108</v>
      </c>
      <c r="G34" s="24">
        <f ca="1">MIN(F34,IO!$B$4+IO!$B$10)</f>
        <v>102</v>
      </c>
      <c r="H34" s="24">
        <f ca="1">IF(G34-D34&gt;IO!B$4,Model!G34-Model!D34-IO!B$4,0)</f>
        <v>0</v>
      </c>
      <c r="I34" s="24">
        <f>IF($B34=IO!$A$22,IO!$B$6,IF($B34=IO!$A$22,IO!$B$6,IF($B34=IO!$A$22,IO!$B$6,IO!$B$7)))</f>
        <v>200</v>
      </c>
      <c r="J34" s="24">
        <f t="shared" ca="1" si="2"/>
        <v>0</v>
      </c>
      <c r="K34" s="24">
        <f ca="1">IO!$B$5*Model!G34-$J34</f>
        <v>4080</v>
      </c>
    </row>
    <row r="35" spans="1:11" x14ac:dyDescent="0.25">
      <c r="A35" s="28">
        <v>34</v>
      </c>
      <c r="B35" s="26" t="s">
        <v>7</v>
      </c>
      <c r="C35" s="24">
        <f t="shared" ca="1" si="0"/>
        <v>5.6436342910340609E-2</v>
      </c>
      <c r="D35" s="24">
        <f ca="1">VLOOKUP(C35,'Given Data'!$H$33:$I$43,2)</f>
        <v>0</v>
      </c>
      <c r="E35" s="24">
        <f t="shared" ca="1" si="1"/>
        <v>0.35081651983531525</v>
      </c>
      <c r="F35" s="24">
        <f ca="1">IF(B35=IO!$A$21,ROUND(NORMINV(E35,IO!$B$21,IO!$C$21),0),IF(B35=IO!$A$22,ROUND(NORMINV(E35,IO!$B$22,IO!$C$22),0),ROUND(NORMINV(E35,IO!$B$23,IO!$C$23),0)))</f>
        <v>99</v>
      </c>
      <c r="G35" s="24">
        <f ca="1">MIN(F35,IO!$B$4+IO!$B$10)</f>
        <v>99</v>
      </c>
      <c r="H35" s="24">
        <f ca="1">IF(G35-D35&gt;IO!B$4,Model!G35-Model!D35-IO!B$4,0)</f>
        <v>0</v>
      </c>
      <c r="I35" s="24">
        <f>IF($B35=IO!$A$22,IO!$B$6,IF($B35=IO!$A$22,IO!$B$6,IF($B35=IO!$A$22,IO!$B$6,IO!$B$7)))</f>
        <v>200</v>
      </c>
      <c r="J35" s="24">
        <f t="shared" ca="1" si="2"/>
        <v>0</v>
      </c>
      <c r="K35" s="24">
        <f ca="1">IO!$B$5*Model!G35-$J35</f>
        <v>3960</v>
      </c>
    </row>
    <row r="36" spans="1:11" x14ac:dyDescent="0.25">
      <c r="A36" s="28">
        <v>35</v>
      </c>
      <c r="B36" s="26" t="s">
        <v>8</v>
      </c>
      <c r="C36" s="24">
        <f t="shared" ca="1" si="0"/>
        <v>0.86807549651796034</v>
      </c>
      <c r="D36" s="24">
        <f ca="1">VLOOKUP(C36,'Given Data'!$H$33:$I$43,2)</f>
        <v>4</v>
      </c>
      <c r="E36" s="24">
        <f t="shared" ca="1" si="1"/>
        <v>0.67909490100776315</v>
      </c>
      <c r="F36" s="24">
        <f ca="1">IF(B36=IO!$A$21,ROUND(NORMINV(E36,IO!$B$21,IO!$C$21),0),IF(B36=IO!$A$22,ROUND(NORMINV(E36,IO!$B$22,IO!$C$22),0),ROUND(NORMINV(E36,IO!$B$23,IO!$C$23),0)))</f>
        <v>105</v>
      </c>
      <c r="G36" s="24">
        <f ca="1">MIN(F36,IO!$B$4+IO!$B$10)</f>
        <v>102</v>
      </c>
      <c r="H36" s="24">
        <f ca="1">IF(G36-D36&gt;IO!B$4,Model!G36-Model!D36-IO!B$4,0)</f>
        <v>0</v>
      </c>
      <c r="I36" s="24">
        <f>IF($B36=IO!$A$22,IO!$B$6,IF($B36=IO!$A$22,IO!$B$6,IF($B36=IO!$A$22,IO!$B$6,IO!$B$7)))</f>
        <v>25</v>
      </c>
      <c r="J36" s="24">
        <f t="shared" ca="1" si="2"/>
        <v>0</v>
      </c>
      <c r="K36" s="24">
        <f ca="1">IO!$B$5*Model!G36-$J36</f>
        <v>4080</v>
      </c>
    </row>
    <row r="37" spans="1:11" x14ac:dyDescent="0.25">
      <c r="A37" s="28">
        <v>36</v>
      </c>
      <c r="B37" s="26" t="s">
        <v>10</v>
      </c>
      <c r="C37" s="24">
        <f t="shared" ca="1" si="0"/>
        <v>0.88901413689897402</v>
      </c>
      <c r="D37" s="24">
        <f ca="1">VLOOKUP(C37,'Given Data'!$H$33:$I$43,2)</f>
        <v>5</v>
      </c>
      <c r="E37" s="24">
        <f t="shared" ca="1" si="1"/>
        <v>0.55162209462517542</v>
      </c>
      <c r="F37" s="24">
        <f ca="1">IF(B37=IO!$A$21,ROUND(NORMINV(E37,IO!$B$21,IO!$C$21),0),IF(B37=IO!$A$22,ROUND(NORMINV(E37,IO!$B$22,IO!$C$22),0),ROUND(NORMINV(E37,IO!$B$23,IO!$C$23),0)))</f>
        <v>106</v>
      </c>
      <c r="G37" s="24">
        <f ca="1">MIN(F37,IO!$B$4+IO!$B$10)</f>
        <v>102</v>
      </c>
      <c r="H37" s="24">
        <f ca="1">IF(G37-D37&gt;IO!B$4,Model!G37-Model!D37-IO!B$4,0)</f>
        <v>0</v>
      </c>
      <c r="I37" s="24">
        <f>IF($B37=IO!$A$22,IO!$B$6,IF($B37=IO!$A$22,IO!$B$6,IF($B37=IO!$A$22,IO!$B$6,IO!$B$7)))</f>
        <v>200</v>
      </c>
      <c r="J37" s="24">
        <f t="shared" ca="1" si="2"/>
        <v>50</v>
      </c>
      <c r="K37" s="24">
        <f ca="1">IO!$B$5*Model!G37-$J37</f>
        <v>4030</v>
      </c>
    </row>
    <row r="38" spans="1:11" x14ac:dyDescent="0.25">
      <c r="A38" s="28">
        <v>37</v>
      </c>
      <c r="B38" s="26" t="s">
        <v>7</v>
      </c>
      <c r="C38" s="24">
        <f t="shared" ca="1" si="0"/>
        <v>0.66508651491478221</v>
      </c>
      <c r="D38" s="24">
        <f ca="1">VLOOKUP(C38,'Given Data'!$H$33:$I$43,2)</f>
        <v>3</v>
      </c>
      <c r="E38" s="24">
        <f t="shared" ca="1" si="1"/>
        <v>0.18510584501573013</v>
      </c>
      <c r="F38" s="24">
        <f ca="1">IF(B38=IO!$A$21,ROUND(NORMINV(E38,IO!$B$21,IO!$C$21),0),IF(B38=IO!$A$22,ROUND(NORMINV(E38,IO!$B$22,IO!$C$22),0),ROUND(NORMINV(E38,IO!$B$23,IO!$C$23),0)))</f>
        <v>96</v>
      </c>
      <c r="G38" s="24">
        <f ca="1">MIN(F38,IO!$B$4+IO!$B$10)</f>
        <v>96</v>
      </c>
      <c r="H38" s="24">
        <f ca="1">IF(G38-D38&gt;IO!B$4,Model!G38-Model!D38-IO!B$4,0)</f>
        <v>0</v>
      </c>
      <c r="I38" s="24">
        <f>IF($B38=IO!$A$22,IO!$B$6,IF($B38=IO!$A$22,IO!$B$6,IF($B38=IO!$A$22,IO!$B$6,IO!$B$7)))</f>
        <v>200</v>
      </c>
      <c r="J38" s="24">
        <f t="shared" ca="1" si="2"/>
        <v>0</v>
      </c>
      <c r="K38" s="24">
        <f ca="1">IO!$B$5*Model!G38-$J38</f>
        <v>3840</v>
      </c>
    </row>
    <row r="39" spans="1:11" x14ac:dyDescent="0.25">
      <c r="A39" s="28">
        <v>38</v>
      </c>
      <c r="B39" s="26" t="s">
        <v>8</v>
      </c>
      <c r="C39" s="24">
        <f t="shared" ca="1" si="0"/>
        <v>0.15314639134640196</v>
      </c>
      <c r="D39" s="24">
        <f ca="1">VLOOKUP(C39,'Given Data'!$H$33:$I$43,2)</f>
        <v>0</v>
      </c>
      <c r="E39" s="24">
        <f t="shared" ca="1" si="1"/>
        <v>0.42143173097655473</v>
      </c>
      <c r="F39" s="24">
        <f ca="1">IF(B39=IO!$A$21,ROUND(NORMINV(E39,IO!$B$21,IO!$C$21),0),IF(B39=IO!$A$22,ROUND(NORMINV(E39,IO!$B$22,IO!$C$22),0),ROUND(NORMINV(E39,IO!$B$23,IO!$C$23),0)))</f>
        <v>102</v>
      </c>
      <c r="G39" s="24">
        <f ca="1">MIN(F39,IO!$B$4+IO!$B$10)</f>
        <v>102</v>
      </c>
      <c r="H39" s="24">
        <f ca="1">IF(G39-D39&gt;IO!B$4,Model!G39-Model!D39-IO!B$4,0)</f>
        <v>2</v>
      </c>
      <c r="I39" s="24">
        <f>IF($B39=IO!$A$22,IO!$B$6,IF($B39=IO!$A$22,IO!$B$6,IF($B39=IO!$A$22,IO!$B$6,IO!$B$7)))</f>
        <v>25</v>
      </c>
      <c r="J39" s="24">
        <f t="shared" ca="1" si="2"/>
        <v>0</v>
      </c>
      <c r="K39" s="24">
        <f ca="1">IO!$B$5*Model!G39-$J39</f>
        <v>4080</v>
      </c>
    </row>
    <row r="40" spans="1:11" x14ac:dyDescent="0.25">
      <c r="A40" s="28">
        <v>39</v>
      </c>
      <c r="B40" s="26" t="s">
        <v>10</v>
      </c>
      <c r="C40" s="24">
        <f t="shared" ca="1" si="0"/>
        <v>0.49289372120848851</v>
      </c>
      <c r="D40" s="24">
        <f ca="1">VLOOKUP(C40,'Given Data'!$H$33:$I$43,2)</f>
        <v>2</v>
      </c>
      <c r="E40" s="24">
        <f t="shared" ca="1" si="1"/>
        <v>0.61588306094167899</v>
      </c>
      <c r="F40" s="24">
        <f ca="1">IF(B40=IO!$A$21,ROUND(NORMINV(E40,IO!$B$21,IO!$C$21),0),IF(B40=IO!$A$22,ROUND(NORMINV(E40,IO!$B$22,IO!$C$22),0),ROUND(NORMINV(E40,IO!$B$23,IO!$C$23),0)))</f>
        <v>106</v>
      </c>
      <c r="G40" s="24">
        <f ca="1">MIN(F40,IO!$B$4+IO!$B$10)</f>
        <v>102</v>
      </c>
      <c r="H40" s="24">
        <f ca="1">IF(G40-D40&gt;IO!B$4,Model!G40-Model!D40-IO!B$4,0)</f>
        <v>0</v>
      </c>
      <c r="I40" s="24">
        <f>IF($B40=IO!$A$22,IO!$B$6,IF($B40=IO!$A$22,IO!$B$6,IF($B40=IO!$A$22,IO!$B$6,IO!$B$7)))</f>
        <v>200</v>
      </c>
      <c r="J40" s="24">
        <f t="shared" ca="1" si="2"/>
        <v>0</v>
      </c>
      <c r="K40" s="24">
        <f ca="1">IO!$B$5*Model!G40-$J40</f>
        <v>4080</v>
      </c>
    </row>
    <row r="41" spans="1:11" x14ac:dyDescent="0.25">
      <c r="A41" s="28">
        <v>40</v>
      </c>
      <c r="B41" s="26" t="s">
        <v>7</v>
      </c>
      <c r="C41" s="24">
        <f t="shared" ca="1" si="0"/>
        <v>0.80603457546706614</v>
      </c>
      <c r="D41" s="24">
        <f ca="1">VLOOKUP(C41,'Given Data'!$H$33:$I$43,2)</f>
        <v>4</v>
      </c>
      <c r="E41" s="24">
        <f t="shared" ca="1" si="1"/>
        <v>0.92753535440764312</v>
      </c>
      <c r="F41" s="24">
        <f ca="1">IF(B41=IO!$A$21,ROUND(NORMINV(E41,IO!$B$21,IO!$C$21),0),IF(B41=IO!$A$22,ROUND(NORMINV(E41,IO!$B$22,IO!$C$22),0),ROUND(NORMINV(E41,IO!$B$23,IO!$C$23),0)))</f>
        <v>110</v>
      </c>
      <c r="G41" s="24">
        <f ca="1">MIN(F41,IO!$B$4+IO!$B$10)</f>
        <v>102</v>
      </c>
      <c r="H41" s="24">
        <f ca="1">IF(G41-D41&gt;IO!B$4,Model!G41-Model!D41-IO!B$4,0)</f>
        <v>0</v>
      </c>
      <c r="I41" s="24">
        <f>IF($B41=IO!$A$22,IO!$B$6,IF($B41=IO!$A$22,IO!$B$6,IF($B41=IO!$A$22,IO!$B$6,IO!$B$7)))</f>
        <v>200</v>
      </c>
      <c r="J41" s="24">
        <f t="shared" ca="1" si="2"/>
        <v>0</v>
      </c>
      <c r="K41" s="24">
        <f ca="1">IO!$B$5*Model!G41-$J41</f>
        <v>4080</v>
      </c>
    </row>
    <row r="42" spans="1:11" x14ac:dyDescent="0.25">
      <c r="A42" s="28">
        <v>41</v>
      </c>
      <c r="B42" s="26" t="s">
        <v>8</v>
      </c>
      <c r="C42" s="24">
        <f t="shared" ca="1" si="0"/>
        <v>0.46726830678748765</v>
      </c>
      <c r="D42" s="24">
        <f ca="1">VLOOKUP(C42,'Given Data'!$H$33:$I$43,2)</f>
        <v>2</v>
      </c>
      <c r="E42" s="24">
        <f t="shared" ca="1" si="1"/>
        <v>0.52318749866811043</v>
      </c>
      <c r="F42" s="24">
        <f ca="1">IF(B42=IO!$A$21,ROUND(NORMINV(E42,IO!$B$21,IO!$C$21),0),IF(B42=IO!$A$22,ROUND(NORMINV(E42,IO!$B$22,IO!$C$22),0),ROUND(NORMINV(E42,IO!$B$23,IO!$C$23),0)))</f>
        <v>103</v>
      </c>
      <c r="G42" s="24">
        <f ca="1">MIN(F42,IO!$B$4+IO!$B$10)</f>
        <v>102</v>
      </c>
      <c r="H42" s="24">
        <f ca="1">IF(G42-D42&gt;IO!B$4,Model!G42-Model!D42-IO!B$4,0)</f>
        <v>0</v>
      </c>
      <c r="I42" s="24">
        <f>IF($B42=IO!$A$22,IO!$B$6,IF($B42=IO!$A$22,IO!$B$6,IF($B42=IO!$A$22,IO!$B$6,IO!$B$7)))</f>
        <v>25</v>
      </c>
      <c r="J42" s="24">
        <f t="shared" ca="1" si="2"/>
        <v>0</v>
      </c>
      <c r="K42" s="24">
        <f ca="1">IO!$B$5*Model!G42-$J42</f>
        <v>4080</v>
      </c>
    </row>
    <row r="43" spans="1:11" x14ac:dyDescent="0.25">
      <c r="A43" s="28">
        <v>42</v>
      </c>
      <c r="B43" s="26" t="s">
        <v>10</v>
      </c>
      <c r="C43" s="24">
        <f t="shared" ca="1" si="0"/>
        <v>0.77050914314221608</v>
      </c>
      <c r="D43" s="24">
        <f ca="1">VLOOKUP(C43,'Given Data'!$H$33:$I$43,2)</f>
        <v>3</v>
      </c>
      <c r="E43" s="24">
        <f t="shared" ca="1" si="1"/>
        <v>0.93566682036878934</v>
      </c>
      <c r="F43" s="24">
        <f ca="1">IF(B43=IO!$A$21,ROUND(NORMINV(E43,IO!$B$21,IO!$C$21),0),IF(B43=IO!$A$22,ROUND(NORMINV(E43,IO!$B$22,IO!$C$22),0),ROUND(NORMINV(E43,IO!$B$23,IO!$C$23),0)))</f>
        <v>113</v>
      </c>
      <c r="G43" s="24">
        <f ca="1">MIN(F43,IO!$B$4+IO!$B$10)</f>
        <v>102</v>
      </c>
      <c r="H43" s="24">
        <f ca="1">IF(G43-D43&gt;IO!B$4,Model!G43-Model!D43-IO!B$4,0)</f>
        <v>0</v>
      </c>
      <c r="I43" s="24">
        <f>IF($B43=IO!$A$22,IO!$B$6,IF($B43=IO!$A$22,IO!$B$6,IF($B43=IO!$A$22,IO!$B$6,IO!$B$7)))</f>
        <v>200</v>
      </c>
      <c r="J43" s="24">
        <f t="shared" ca="1" si="2"/>
        <v>25</v>
      </c>
      <c r="K43" s="24">
        <f ca="1">IO!$B$5*Model!G43-$J43</f>
        <v>4055</v>
      </c>
    </row>
    <row r="44" spans="1:11" x14ac:dyDescent="0.25">
      <c r="A44" s="28">
        <v>43</v>
      </c>
      <c r="B44" s="26" t="s">
        <v>7</v>
      </c>
      <c r="C44" s="24">
        <f t="shared" ca="1" si="0"/>
        <v>0.46540970770978896</v>
      </c>
      <c r="D44" s="24">
        <f ca="1">VLOOKUP(C44,'Given Data'!$H$33:$I$43,2)</f>
        <v>2</v>
      </c>
      <c r="E44" s="24">
        <f t="shared" ca="1" si="1"/>
        <v>0.55005730366732897</v>
      </c>
      <c r="F44" s="24">
        <f ca="1">IF(B44=IO!$A$21,ROUND(NORMINV(E44,IO!$B$21,IO!$C$21),0),IF(B44=IO!$A$22,ROUND(NORMINV(E44,IO!$B$22,IO!$C$22),0),ROUND(NORMINV(E44,IO!$B$23,IO!$C$23),0)))</f>
        <v>102</v>
      </c>
      <c r="G44" s="24">
        <f ca="1">MIN(F44,IO!$B$4+IO!$B$10)</f>
        <v>102</v>
      </c>
      <c r="H44" s="24">
        <f ca="1">IF(G44-D44&gt;IO!B$4,Model!G44-Model!D44-IO!B$4,0)</f>
        <v>0</v>
      </c>
      <c r="I44" s="24">
        <f>IF($B44=IO!$A$22,IO!$B$6,IF($B44=IO!$A$22,IO!$B$6,IF($B44=IO!$A$22,IO!$B$6,IO!$B$7)))</f>
        <v>200</v>
      </c>
      <c r="J44" s="24">
        <f t="shared" ca="1" si="2"/>
        <v>400</v>
      </c>
      <c r="K44" s="24">
        <f ca="1">IO!$B$5*Model!G44-$J44</f>
        <v>3680</v>
      </c>
    </row>
    <row r="45" spans="1:11" x14ac:dyDescent="0.25">
      <c r="A45" s="28">
        <v>44</v>
      </c>
      <c r="B45" s="26" t="s">
        <v>8</v>
      </c>
      <c r="C45" s="24">
        <f t="shared" ca="1" si="0"/>
        <v>0.17472492995818278</v>
      </c>
      <c r="D45" s="24">
        <f ca="1">VLOOKUP(C45,'Given Data'!$H$33:$I$43,2)</f>
        <v>1</v>
      </c>
      <c r="E45" s="24">
        <f t="shared" ca="1" si="1"/>
        <v>0.77612746670413579</v>
      </c>
      <c r="F45" s="24">
        <f ca="1">IF(B45=IO!$A$21,ROUND(NORMINV(E45,IO!$B$21,IO!$C$21),0),IF(B45=IO!$A$22,ROUND(NORMINV(E45,IO!$B$22,IO!$C$22),0),ROUND(NORMINV(E45,IO!$B$23,IO!$C$23),0)))</f>
        <v>107</v>
      </c>
      <c r="G45" s="24">
        <f ca="1">MIN(F45,IO!$B$4+IO!$B$10)</f>
        <v>102</v>
      </c>
      <c r="H45" s="24">
        <f ca="1">IF(G45-D45&gt;IO!B$4,Model!G45-Model!D45-IO!B$4,0)</f>
        <v>1</v>
      </c>
      <c r="I45" s="24">
        <f>IF($B45=IO!$A$22,IO!$B$6,IF($B45=IO!$A$22,IO!$B$6,IF($B45=IO!$A$22,IO!$B$6,IO!$B$7)))</f>
        <v>25</v>
      </c>
      <c r="J45" s="24">
        <f t="shared" ca="1" si="2"/>
        <v>0</v>
      </c>
      <c r="K45" s="24">
        <f ca="1">IO!$B$5*Model!G45-$J45</f>
        <v>4080</v>
      </c>
    </row>
    <row r="46" spans="1:11" x14ac:dyDescent="0.25">
      <c r="A46" s="28">
        <v>45</v>
      </c>
      <c r="B46" s="26" t="s">
        <v>10</v>
      </c>
      <c r="C46" s="24">
        <f t="shared" ca="1" si="0"/>
        <v>3.2613979087144918E-3</v>
      </c>
      <c r="D46" s="24">
        <f ca="1">VLOOKUP(C46,'Given Data'!$H$33:$I$43,2)</f>
        <v>0</v>
      </c>
      <c r="E46" s="24">
        <f t="shared" ca="1" si="1"/>
        <v>0.53457323172678239</v>
      </c>
      <c r="F46" s="24">
        <f ca="1">IF(B46=IO!$A$21,ROUND(NORMINV(E46,IO!$B$21,IO!$C$21),0),IF(B46=IO!$A$22,ROUND(NORMINV(E46,IO!$B$22,IO!$C$22),0),ROUND(NORMINV(E46,IO!$B$23,IO!$C$23),0)))</f>
        <v>105</v>
      </c>
      <c r="G46" s="24">
        <f ca="1">MIN(F46,IO!$B$4+IO!$B$10)</f>
        <v>102</v>
      </c>
      <c r="H46" s="24">
        <f ca="1">IF(G46-D46&gt;IO!B$4,Model!G46-Model!D46-IO!B$4,0)</f>
        <v>2</v>
      </c>
      <c r="I46" s="24">
        <f>IF($B46=IO!$A$22,IO!$B$6,IF($B46=IO!$A$22,IO!$B$6,IF($B46=IO!$A$22,IO!$B$6,IO!$B$7)))</f>
        <v>200</v>
      </c>
      <c r="J46" s="24">
        <f t="shared" ca="1" si="2"/>
        <v>25</v>
      </c>
      <c r="K46" s="24">
        <f ca="1">IO!$B$5*Model!G46-$J46</f>
        <v>4055</v>
      </c>
    </row>
    <row r="47" spans="1:11" x14ac:dyDescent="0.25">
      <c r="A47" s="28">
        <v>46</v>
      </c>
      <c r="B47" s="26" t="s">
        <v>7</v>
      </c>
      <c r="C47" s="24">
        <f t="shared" ca="1" si="0"/>
        <v>0.63067316195501</v>
      </c>
      <c r="D47" s="24">
        <f ca="1">VLOOKUP(C47,'Given Data'!$H$33:$I$43,2)</f>
        <v>3</v>
      </c>
      <c r="E47" s="24">
        <f t="shared" ca="1" si="1"/>
        <v>0.77126604448341618</v>
      </c>
      <c r="F47" s="24">
        <f ca="1">IF(B47=IO!$A$21,ROUND(NORMINV(E47,IO!$B$21,IO!$C$21),0),IF(B47=IO!$A$22,ROUND(NORMINV(E47,IO!$B$22,IO!$C$22),0),ROUND(NORMINV(E47,IO!$B$23,IO!$C$23),0)))</f>
        <v>105</v>
      </c>
      <c r="G47" s="24">
        <f ca="1">MIN(F47,IO!$B$4+IO!$B$10)</f>
        <v>102</v>
      </c>
      <c r="H47" s="24">
        <f ca="1">IF(G47-D47&gt;IO!B$4,Model!G47-Model!D47-IO!B$4,0)</f>
        <v>0</v>
      </c>
      <c r="I47" s="24">
        <f>IF($B47=IO!$A$22,IO!$B$6,IF($B47=IO!$A$22,IO!$B$6,IF($B47=IO!$A$22,IO!$B$6,IO!$B$7)))</f>
        <v>200</v>
      </c>
      <c r="J47" s="24">
        <f t="shared" ca="1" si="2"/>
        <v>0</v>
      </c>
      <c r="K47" s="24">
        <f ca="1">IO!$B$5*Model!G47-$J47</f>
        <v>4080</v>
      </c>
    </row>
    <row r="48" spans="1:11" x14ac:dyDescent="0.25">
      <c r="A48" s="28">
        <v>47</v>
      </c>
      <c r="B48" s="26" t="s">
        <v>8</v>
      </c>
      <c r="C48" s="24">
        <f t="shared" ca="1" si="0"/>
        <v>0.29615732238314152</v>
      </c>
      <c r="D48" s="24">
        <f ca="1">VLOOKUP(C48,'Given Data'!$H$33:$I$43,2)</f>
        <v>1</v>
      </c>
      <c r="E48" s="24">
        <f t="shared" ca="1" si="1"/>
        <v>0.93846803703239923</v>
      </c>
      <c r="F48" s="24">
        <f ca="1">IF(B48=IO!$A$21,ROUND(NORMINV(E48,IO!$B$21,IO!$C$21),0),IF(B48=IO!$A$22,ROUND(NORMINV(E48,IO!$B$22,IO!$C$22),0),ROUND(NORMINV(E48,IO!$B$23,IO!$C$23),0)))</f>
        <v>111</v>
      </c>
      <c r="G48" s="24">
        <f ca="1">MIN(F48,IO!$B$4+IO!$B$10)</f>
        <v>102</v>
      </c>
      <c r="H48" s="24">
        <f ca="1">IF(G48-D48&gt;IO!B$4,Model!G48-Model!D48-IO!B$4,0)</f>
        <v>1</v>
      </c>
      <c r="I48" s="24">
        <f>IF($B48=IO!$A$22,IO!$B$6,IF($B48=IO!$A$22,IO!$B$6,IF($B48=IO!$A$22,IO!$B$6,IO!$B$7)))</f>
        <v>25</v>
      </c>
      <c r="J48" s="24">
        <f t="shared" ca="1" si="2"/>
        <v>0</v>
      </c>
      <c r="K48" s="24">
        <f ca="1">IO!$B$5*Model!G48-$J48</f>
        <v>4080</v>
      </c>
    </row>
    <row r="49" spans="1:11" x14ac:dyDescent="0.25">
      <c r="A49" s="28">
        <v>48</v>
      </c>
      <c r="B49" s="26" t="s">
        <v>10</v>
      </c>
      <c r="C49" s="24">
        <f t="shared" ca="1" si="0"/>
        <v>0.83061955766069762</v>
      </c>
      <c r="D49" s="24">
        <f ca="1">VLOOKUP(C49,'Given Data'!$H$33:$I$43,2)</f>
        <v>4</v>
      </c>
      <c r="E49" s="24">
        <f t="shared" ca="1" si="1"/>
        <v>0.11585737765904081</v>
      </c>
      <c r="F49" s="24">
        <f ca="1">IF(B49=IO!$A$21,ROUND(NORMINV(E49,IO!$B$21,IO!$C$21),0),IF(B49=IO!$A$22,ROUND(NORMINV(E49,IO!$B$22,IO!$C$22),0),ROUND(NORMINV(E49,IO!$B$23,IO!$C$23),0)))</f>
        <v>99</v>
      </c>
      <c r="G49" s="24">
        <f ca="1">MIN(F49,IO!$B$4+IO!$B$10)</f>
        <v>99</v>
      </c>
      <c r="H49" s="24">
        <f ca="1">IF(G49-D49&gt;IO!B$4,Model!G49-Model!D49-IO!B$4,0)</f>
        <v>0</v>
      </c>
      <c r="I49" s="24">
        <f>IF($B49=IO!$A$22,IO!$B$6,IF($B49=IO!$A$22,IO!$B$6,IF($B49=IO!$A$22,IO!$B$6,IO!$B$7)))</f>
        <v>200</v>
      </c>
      <c r="J49" s="24">
        <f t="shared" ca="1" si="2"/>
        <v>0</v>
      </c>
      <c r="K49" s="24">
        <f ca="1">IO!$B$5*Model!G49-$J49</f>
        <v>3960</v>
      </c>
    </row>
    <row r="50" spans="1:11" x14ac:dyDescent="0.25">
      <c r="A50" s="28">
        <v>49</v>
      </c>
      <c r="B50" s="26" t="s">
        <v>7</v>
      </c>
      <c r="C50" s="24">
        <f t="shared" ca="1" si="0"/>
        <v>0.54738860014574386</v>
      </c>
      <c r="D50" s="24">
        <f ca="1">VLOOKUP(C50,'Given Data'!$H$33:$I$43,2)</f>
        <v>2</v>
      </c>
      <c r="E50" s="24">
        <f t="shared" ca="1" si="1"/>
        <v>0.99613832720219586</v>
      </c>
      <c r="F50" s="24">
        <f ca="1">IF(B50=IO!$A$21,ROUND(NORMINV(E50,IO!$B$21,IO!$C$21),0),IF(B50=IO!$A$22,ROUND(NORMINV(E50,IO!$B$22,IO!$C$22),0),ROUND(NORMINV(E50,IO!$B$23,IO!$C$23),0)))</f>
        <v>117</v>
      </c>
      <c r="G50" s="24">
        <f ca="1">MIN(F50,IO!$B$4+IO!$B$10)</f>
        <v>102</v>
      </c>
      <c r="H50" s="24">
        <f ca="1">IF(G50-D50&gt;IO!B$4,Model!G50-Model!D50-IO!B$4,0)</f>
        <v>0</v>
      </c>
      <c r="I50" s="24">
        <f>IF($B50=IO!$A$22,IO!$B$6,IF($B50=IO!$A$22,IO!$B$6,IF($B50=IO!$A$22,IO!$B$6,IO!$B$7)))</f>
        <v>200</v>
      </c>
      <c r="J50" s="24">
        <f t="shared" ca="1" si="2"/>
        <v>200</v>
      </c>
      <c r="K50" s="24">
        <f ca="1">IO!$B$5*Model!G50-$J50</f>
        <v>3880</v>
      </c>
    </row>
    <row r="51" spans="1:11" x14ac:dyDescent="0.25">
      <c r="A51" s="28">
        <v>50</v>
      </c>
      <c r="B51" s="26" t="s">
        <v>8</v>
      </c>
      <c r="C51" s="24">
        <f t="shared" ca="1" si="0"/>
        <v>0.91075675108307685</v>
      </c>
      <c r="D51" s="24">
        <f ca="1">VLOOKUP(C51,'Given Data'!$H$33:$I$43,2)</f>
        <v>5</v>
      </c>
      <c r="E51" s="24">
        <f t="shared" ca="1" si="1"/>
        <v>0.56568645595110789</v>
      </c>
      <c r="F51" s="24">
        <f ca="1">IF(B51=IO!$A$21,ROUND(NORMINV(E51,IO!$B$21,IO!$C$21),0),IF(B51=IO!$A$22,ROUND(NORMINV(E51,IO!$B$22,IO!$C$22),0),ROUND(NORMINV(E51,IO!$B$23,IO!$C$23),0)))</f>
        <v>104</v>
      </c>
      <c r="G51" s="24">
        <f ca="1">MIN(F51,IO!$B$4+IO!$B$10)</f>
        <v>102</v>
      </c>
      <c r="H51" s="24">
        <f ca="1">IF(G51-D51&gt;IO!B$4,Model!G51-Model!D51-IO!B$4,0)</f>
        <v>0</v>
      </c>
      <c r="I51" s="24">
        <f>IF($B51=IO!$A$22,IO!$B$6,IF($B51=IO!$A$22,IO!$B$6,IF($B51=IO!$A$22,IO!$B$6,IO!$B$7)))</f>
        <v>25</v>
      </c>
      <c r="J51" s="24">
        <f t="shared" ca="1" si="2"/>
        <v>200</v>
      </c>
      <c r="K51" s="24">
        <f ca="1">IO!$B$5*Model!G51-$J51</f>
        <v>3880</v>
      </c>
    </row>
    <row r="52" spans="1:11" x14ac:dyDescent="0.25">
      <c r="A52" s="28">
        <v>51</v>
      </c>
      <c r="B52" s="26" t="s">
        <v>10</v>
      </c>
      <c r="C52" s="24">
        <f t="shared" ca="1" si="0"/>
        <v>0.34060142123224924</v>
      </c>
      <c r="D52" s="24">
        <f ca="1">VLOOKUP(C52,'Given Data'!$H$33:$I$43,2)</f>
        <v>1</v>
      </c>
      <c r="E52" s="24">
        <f t="shared" ca="1" si="1"/>
        <v>0.6180419385628394</v>
      </c>
      <c r="F52" s="24">
        <f ca="1">IF(B52=IO!$A$21,ROUND(NORMINV(E52,IO!$B$21,IO!$C$21),0),IF(B52=IO!$A$22,ROUND(NORMINV(E52,IO!$B$22,IO!$C$22),0),ROUND(NORMINV(E52,IO!$B$23,IO!$C$23),0)))</f>
        <v>107</v>
      </c>
      <c r="G52" s="24">
        <f ca="1">MIN(F52,IO!$B$4+IO!$B$10)</f>
        <v>102</v>
      </c>
      <c r="H52" s="24">
        <f ca="1">IF(G52-D52&gt;IO!B$4,Model!G52-Model!D52-IO!B$4,0)</f>
        <v>1</v>
      </c>
      <c r="I52" s="24">
        <f>IF($B52=IO!$A$22,IO!$B$6,IF($B52=IO!$A$22,IO!$B$6,IF($B52=IO!$A$22,IO!$B$6,IO!$B$7)))</f>
        <v>200</v>
      </c>
      <c r="J52" s="24">
        <f t="shared" ca="1" si="2"/>
        <v>0</v>
      </c>
      <c r="K52" s="24">
        <f ca="1">IO!$B$5*Model!G52-$J52</f>
        <v>4080</v>
      </c>
    </row>
    <row r="53" spans="1:11" x14ac:dyDescent="0.25">
      <c r="A53" s="28">
        <v>52</v>
      </c>
      <c r="B53" s="26" t="s">
        <v>7</v>
      </c>
      <c r="C53" s="24">
        <f t="shared" ca="1" si="0"/>
        <v>0.32988337609250273</v>
      </c>
      <c r="D53" s="24">
        <f ca="1">VLOOKUP(C53,'Given Data'!$H$33:$I$43,2)</f>
        <v>1</v>
      </c>
      <c r="E53" s="24">
        <f t="shared" ca="1" si="1"/>
        <v>0.61935545561035421</v>
      </c>
      <c r="F53" s="24">
        <f ca="1">IF(B53=IO!$A$21,ROUND(NORMINV(E53,IO!$B$21,IO!$C$21),0),IF(B53=IO!$A$22,ROUND(NORMINV(E53,IO!$B$22,IO!$C$22),0),ROUND(NORMINV(E53,IO!$B$23,IO!$C$23),0)))</f>
        <v>103</v>
      </c>
      <c r="G53" s="24">
        <f ca="1">MIN(F53,IO!$B$4+IO!$B$10)</f>
        <v>102</v>
      </c>
      <c r="H53" s="24">
        <f ca="1">IF(G53-D53&gt;IO!B$4,Model!G53-Model!D53-IO!B$4,0)</f>
        <v>1</v>
      </c>
      <c r="I53" s="24">
        <f>IF($B53=IO!$A$22,IO!$B$6,IF($B53=IO!$A$22,IO!$B$6,IF($B53=IO!$A$22,IO!$B$6,IO!$B$7)))</f>
        <v>200</v>
      </c>
      <c r="J53" s="24">
        <f t="shared" ca="1" si="2"/>
        <v>0</v>
      </c>
      <c r="K53" s="24">
        <f ca="1">IO!$B$5*Model!G53-$J53</f>
        <v>4080</v>
      </c>
    </row>
    <row r="54" spans="1:11" x14ac:dyDescent="0.25">
      <c r="A54" s="28">
        <v>53</v>
      </c>
      <c r="B54" s="26" t="s">
        <v>8</v>
      </c>
      <c r="C54" s="24">
        <f t="shared" ca="1" si="0"/>
        <v>0.73862771659141468</v>
      </c>
      <c r="D54" s="24">
        <f ca="1">VLOOKUP(C54,'Given Data'!$H$33:$I$43,2)</f>
        <v>3</v>
      </c>
      <c r="E54" s="24">
        <f t="shared" ca="1" si="1"/>
        <v>0.10119011089725982</v>
      </c>
      <c r="F54" s="24">
        <f ca="1">IF(B54=IO!$A$21,ROUND(NORMINV(E54,IO!$B$21,IO!$C$21),0),IF(B54=IO!$A$22,ROUND(NORMINV(E54,IO!$B$22,IO!$C$22),0),ROUND(NORMINV(E54,IO!$B$23,IO!$C$23),0)))</f>
        <v>97</v>
      </c>
      <c r="G54" s="24">
        <f ca="1">MIN(F54,IO!$B$4+IO!$B$10)</f>
        <v>97</v>
      </c>
      <c r="H54" s="24">
        <f ca="1">IF(G54-D54&gt;IO!B$4,Model!G54-Model!D54-IO!B$4,0)</f>
        <v>0</v>
      </c>
      <c r="I54" s="24">
        <f>IF($B54=IO!$A$22,IO!$B$6,IF($B54=IO!$A$22,IO!$B$6,IF($B54=IO!$A$22,IO!$B$6,IO!$B$7)))</f>
        <v>25</v>
      </c>
      <c r="J54" s="24">
        <f t="shared" ca="1" si="2"/>
        <v>0</v>
      </c>
      <c r="K54" s="24">
        <f ca="1">IO!$B$5*Model!G54-$J54</f>
        <v>3880</v>
      </c>
    </row>
    <row r="55" spans="1:11" x14ac:dyDescent="0.25">
      <c r="A55" s="28">
        <v>54</v>
      </c>
      <c r="B55" s="26" t="s">
        <v>10</v>
      </c>
      <c r="C55" s="24">
        <f t="shared" ca="1" si="0"/>
        <v>0.27095914597484239</v>
      </c>
      <c r="D55" s="24">
        <f ca="1">VLOOKUP(C55,'Given Data'!$H$33:$I$43,2)</f>
        <v>1</v>
      </c>
      <c r="E55" s="24">
        <f t="shared" ca="1" si="1"/>
        <v>0.22262894407170841</v>
      </c>
      <c r="F55" s="24">
        <f ca="1">IF(B55=IO!$A$21,ROUND(NORMINV(E55,IO!$B$21,IO!$C$21),0),IF(B55=IO!$A$22,ROUND(NORMINV(E55,IO!$B$22,IO!$C$22),0),ROUND(NORMINV(E55,IO!$B$23,IO!$C$23),0)))</f>
        <v>101</v>
      </c>
      <c r="G55" s="24">
        <f ca="1">MIN(F55,IO!$B$4+IO!$B$10)</f>
        <v>101</v>
      </c>
      <c r="H55" s="24">
        <f ca="1">IF(G55-D55&gt;IO!B$4,Model!G55-Model!D55-IO!B$4,0)</f>
        <v>0</v>
      </c>
      <c r="I55" s="24">
        <f>IF($B55=IO!$A$22,IO!$B$6,IF($B55=IO!$A$22,IO!$B$6,IF($B55=IO!$A$22,IO!$B$6,IO!$B$7)))</f>
        <v>200</v>
      </c>
      <c r="J55" s="24">
        <f t="shared" ca="1" si="2"/>
        <v>0</v>
      </c>
      <c r="K55" s="24">
        <f ca="1">IO!$B$5*Model!G55-$J55</f>
        <v>4040</v>
      </c>
    </row>
    <row r="56" spans="1:11" x14ac:dyDescent="0.25">
      <c r="A56" s="28">
        <v>55</v>
      </c>
      <c r="B56" s="26" t="s">
        <v>7</v>
      </c>
      <c r="C56" s="24">
        <f t="shared" ca="1" si="0"/>
        <v>0.27149641788020962</v>
      </c>
      <c r="D56" s="24">
        <f ca="1">VLOOKUP(C56,'Given Data'!$H$33:$I$43,2)</f>
        <v>1</v>
      </c>
      <c r="E56" s="24">
        <f t="shared" ca="1" si="1"/>
        <v>8.968515133299404E-2</v>
      </c>
      <c r="F56" s="24">
        <f ca="1">IF(B56=IO!$A$21,ROUND(NORMINV(E56,IO!$B$21,IO!$C$21),0),IF(B56=IO!$A$22,ROUND(NORMINV(E56,IO!$B$22,IO!$C$22),0),ROUND(NORMINV(E56,IO!$B$23,IO!$C$23),0)))</f>
        <v>93</v>
      </c>
      <c r="G56" s="24">
        <f ca="1">MIN(F56,IO!$B$4+IO!$B$10)</f>
        <v>93</v>
      </c>
      <c r="H56" s="24">
        <f ca="1">IF(G56-D56&gt;IO!B$4,Model!G56-Model!D56-IO!B$4,0)</f>
        <v>0</v>
      </c>
      <c r="I56" s="24">
        <f>IF($B56=IO!$A$22,IO!$B$6,IF($B56=IO!$A$22,IO!$B$6,IF($B56=IO!$A$22,IO!$B$6,IO!$B$7)))</f>
        <v>200</v>
      </c>
      <c r="J56" s="24">
        <f t="shared" ca="1" si="2"/>
        <v>0</v>
      </c>
      <c r="K56" s="24">
        <f ca="1">IO!$B$5*Model!G56-$J56</f>
        <v>3720</v>
      </c>
    </row>
    <row r="57" spans="1:11" x14ac:dyDescent="0.25">
      <c r="A57" s="28">
        <v>56</v>
      </c>
      <c r="B57" s="26" t="s">
        <v>8</v>
      </c>
      <c r="C57" s="24">
        <f t="shared" ca="1" si="0"/>
        <v>0.97323599472756961</v>
      </c>
      <c r="D57" s="24">
        <f ca="1">VLOOKUP(C57,'Given Data'!$H$33:$I$43,2)</f>
        <v>6</v>
      </c>
      <c r="E57" s="24">
        <f t="shared" ca="1" si="1"/>
        <v>0.37386381540958225</v>
      </c>
      <c r="F57" s="24">
        <f ca="1">IF(B57=IO!$A$21,ROUND(NORMINV(E57,IO!$B$21,IO!$C$21),0),IF(B57=IO!$A$22,ROUND(NORMINV(E57,IO!$B$22,IO!$C$22),0),ROUND(NORMINV(E57,IO!$B$23,IO!$C$23),0)))</f>
        <v>101</v>
      </c>
      <c r="G57" s="24">
        <f ca="1">MIN(F57,IO!$B$4+IO!$B$10)</f>
        <v>101</v>
      </c>
      <c r="H57" s="24">
        <f ca="1">IF(G57-D57&gt;IO!B$4,Model!G57-Model!D57-IO!B$4,0)</f>
        <v>0</v>
      </c>
      <c r="I57" s="24">
        <f>IF($B57=IO!$A$22,IO!$B$6,IF($B57=IO!$A$22,IO!$B$6,IF($B57=IO!$A$22,IO!$B$6,IO!$B$7)))</f>
        <v>25</v>
      </c>
      <c r="J57" s="24">
        <f t="shared" ca="1" si="2"/>
        <v>0</v>
      </c>
      <c r="K57" s="24">
        <f ca="1">IO!$B$5*Model!G57-$J57</f>
        <v>4040</v>
      </c>
    </row>
    <row r="58" spans="1:11" x14ac:dyDescent="0.25">
      <c r="A58" s="28">
        <v>57</v>
      </c>
      <c r="B58" s="26" t="s">
        <v>10</v>
      </c>
      <c r="C58" s="24">
        <f t="shared" ca="1" si="0"/>
        <v>0.81371801520019815</v>
      </c>
      <c r="D58" s="24">
        <f ca="1">VLOOKUP(C58,'Given Data'!$H$33:$I$43,2)</f>
        <v>4</v>
      </c>
      <c r="E58" s="24">
        <f t="shared" ca="1" si="1"/>
        <v>0.47886547470527963</v>
      </c>
      <c r="F58" s="24">
        <f ca="1">IF(B58=IO!$A$21,ROUND(NORMINV(E58,IO!$B$21,IO!$C$21),0),IF(B58=IO!$A$22,ROUND(NORMINV(E58,IO!$B$22,IO!$C$22),0),ROUND(NORMINV(E58,IO!$B$23,IO!$C$23),0)))</f>
        <v>105</v>
      </c>
      <c r="G58" s="24">
        <f ca="1">MIN(F58,IO!$B$4+IO!$B$10)</f>
        <v>102</v>
      </c>
      <c r="H58" s="24">
        <f ca="1">IF(G58-D58&gt;IO!B$4,Model!G58-Model!D58-IO!B$4,0)</f>
        <v>0</v>
      </c>
      <c r="I58" s="24">
        <f>IF($B58=IO!$A$22,IO!$B$6,IF($B58=IO!$A$22,IO!$B$6,IF($B58=IO!$A$22,IO!$B$6,IO!$B$7)))</f>
        <v>200</v>
      </c>
      <c r="J58" s="24">
        <f t="shared" ca="1" si="2"/>
        <v>0</v>
      </c>
      <c r="K58" s="24">
        <f ca="1">IO!$B$5*Model!G58-$J58</f>
        <v>4080</v>
      </c>
    </row>
    <row r="59" spans="1:11" x14ac:dyDescent="0.25">
      <c r="A59" s="28">
        <v>58</v>
      </c>
      <c r="B59" s="26" t="s">
        <v>7</v>
      </c>
      <c r="C59" s="24">
        <f t="shared" ca="1" si="0"/>
        <v>0.41999158576306017</v>
      </c>
      <c r="D59" s="24">
        <f ca="1">VLOOKUP(C59,'Given Data'!$H$33:$I$43,2)</f>
        <v>2</v>
      </c>
      <c r="E59" s="24">
        <f t="shared" ca="1" si="1"/>
        <v>6.454209788277232E-2</v>
      </c>
      <c r="F59" s="24">
        <f ca="1">IF(B59=IO!$A$21,ROUND(NORMINV(E59,IO!$B$21,IO!$C$21),0),IF(B59=IO!$A$22,ROUND(NORMINV(E59,IO!$B$22,IO!$C$22),0),ROUND(NORMINV(E59,IO!$B$23,IO!$C$23),0)))</f>
        <v>92</v>
      </c>
      <c r="G59" s="24">
        <f ca="1">MIN(F59,IO!$B$4+IO!$B$10)</f>
        <v>92</v>
      </c>
      <c r="H59" s="24">
        <f ca="1">IF(G59-D59&gt;IO!B$4,Model!G59-Model!D59-IO!B$4,0)</f>
        <v>0</v>
      </c>
      <c r="I59" s="24">
        <f>IF($B59=IO!$A$22,IO!$B$6,IF($B59=IO!$A$22,IO!$B$6,IF($B59=IO!$A$22,IO!$B$6,IO!$B$7)))</f>
        <v>200</v>
      </c>
      <c r="J59" s="24">
        <f t="shared" ca="1" si="2"/>
        <v>0</v>
      </c>
      <c r="K59" s="24">
        <f ca="1">IO!$B$5*Model!G59-$J59</f>
        <v>3680</v>
      </c>
    </row>
    <row r="60" spans="1:11" x14ac:dyDescent="0.25">
      <c r="A60" s="28">
        <v>59</v>
      </c>
      <c r="B60" s="26" t="s">
        <v>8</v>
      </c>
      <c r="C60" s="24">
        <f t="shared" ca="1" si="0"/>
        <v>0.54501092313082988</v>
      </c>
      <c r="D60" s="24">
        <f ca="1">VLOOKUP(C60,'Given Data'!$H$33:$I$43,2)</f>
        <v>2</v>
      </c>
      <c r="E60" s="24">
        <f t="shared" ca="1" si="1"/>
        <v>0.37242852639980129</v>
      </c>
      <c r="F60" s="24">
        <f ca="1">IF(B60=IO!$A$21,ROUND(NORMINV(E60,IO!$B$21,IO!$C$21),0),IF(B60=IO!$A$22,ROUND(NORMINV(E60,IO!$B$22,IO!$C$22),0),ROUND(NORMINV(E60,IO!$B$23,IO!$C$23),0)))</f>
        <v>101</v>
      </c>
      <c r="G60" s="24">
        <f ca="1">MIN(F60,IO!$B$4+IO!$B$10)</f>
        <v>101</v>
      </c>
      <c r="H60" s="24">
        <f ca="1">IF(G60-D60&gt;IO!B$4,Model!G60-Model!D60-IO!B$4,0)</f>
        <v>0</v>
      </c>
      <c r="I60" s="24">
        <f>IF($B60=IO!$A$22,IO!$B$6,IF($B60=IO!$A$22,IO!$B$6,IF($B60=IO!$A$22,IO!$B$6,IO!$B$7)))</f>
        <v>25</v>
      </c>
      <c r="J60" s="24">
        <f t="shared" ca="1" si="2"/>
        <v>200</v>
      </c>
      <c r="K60" s="24">
        <f ca="1">IO!$B$5*Model!G60-$J60</f>
        <v>3840</v>
      </c>
    </row>
    <row r="61" spans="1:11" x14ac:dyDescent="0.25">
      <c r="A61" s="28">
        <v>60</v>
      </c>
      <c r="B61" s="26" t="s">
        <v>10</v>
      </c>
      <c r="C61" s="24">
        <f t="shared" ca="1" si="0"/>
        <v>7.9190836191063596E-2</v>
      </c>
      <c r="D61" s="24">
        <f ca="1">VLOOKUP(C61,'Given Data'!$H$33:$I$43,2)</f>
        <v>0</v>
      </c>
      <c r="E61" s="24">
        <f t="shared" ca="1" si="1"/>
        <v>7.1830393575107454E-3</v>
      </c>
      <c r="F61" s="24">
        <f ca="1">IF(B61=IO!$A$21,ROUND(NORMINV(E61,IO!$B$21,IO!$C$21),0),IF(B61=IO!$A$22,ROUND(NORMINV(E61,IO!$B$22,IO!$C$22),0),ROUND(NORMINV(E61,IO!$B$23,IO!$C$23),0)))</f>
        <v>93</v>
      </c>
      <c r="G61" s="24">
        <f ca="1">MIN(F61,IO!$B$4+IO!$B$10)</f>
        <v>93</v>
      </c>
      <c r="H61" s="24">
        <f ca="1">IF(G61-D61&gt;IO!B$4,Model!G61-Model!D61-IO!B$4,0)</f>
        <v>0</v>
      </c>
      <c r="I61" s="24">
        <f>IF($B61=IO!$A$22,IO!$B$6,IF($B61=IO!$A$22,IO!$B$6,IF($B61=IO!$A$22,IO!$B$6,IO!$B$7)))</f>
        <v>200</v>
      </c>
      <c r="J61" s="24">
        <f t="shared" ca="1" si="2"/>
        <v>0</v>
      </c>
      <c r="K61" s="24">
        <f ca="1">IO!$B$5*Model!G61-$J61</f>
        <v>3720</v>
      </c>
    </row>
    <row r="62" spans="1:11" x14ac:dyDescent="0.25">
      <c r="A62" s="28">
        <v>61</v>
      </c>
      <c r="B62" s="26" t="s">
        <v>7</v>
      </c>
      <c r="C62" s="24">
        <f t="shared" ca="1" si="0"/>
        <v>0.32030545312229974</v>
      </c>
      <c r="D62" s="24">
        <f ca="1">VLOOKUP(C62,'Given Data'!$H$33:$I$43,2)</f>
        <v>1</v>
      </c>
      <c r="E62" s="24">
        <f t="shared" ca="1" si="1"/>
        <v>0.73274815529909276</v>
      </c>
      <c r="F62" s="24">
        <f ca="1">IF(B62=IO!$A$21,ROUND(NORMINV(E62,IO!$B$21,IO!$C$21),0),IF(B62=IO!$A$22,ROUND(NORMINV(E62,IO!$B$22,IO!$C$22),0),ROUND(NORMINV(E62,IO!$B$23,IO!$C$23),0)))</f>
        <v>105</v>
      </c>
      <c r="G62" s="24">
        <f ca="1">MIN(F62,IO!$B$4+IO!$B$10)</f>
        <v>102</v>
      </c>
      <c r="H62" s="24">
        <f ca="1">IF(G62-D62&gt;IO!B$4,Model!G62-Model!D62-IO!B$4,0)</f>
        <v>1</v>
      </c>
      <c r="I62" s="24">
        <f>IF($B62=IO!$A$22,IO!$B$6,IF($B62=IO!$A$22,IO!$B$6,IF($B62=IO!$A$22,IO!$B$6,IO!$B$7)))</f>
        <v>200</v>
      </c>
      <c r="J62" s="24">
        <f t="shared" ca="1" si="2"/>
        <v>0</v>
      </c>
      <c r="K62" s="24">
        <f ca="1">IO!$B$5*Model!G62-$J62</f>
        <v>4080</v>
      </c>
    </row>
    <row r="63" spans="1:11" x14ac:dyDescent="0.25">
      <c r="A63" s="28">
        <v>62</v>
      </c>
      <c r="B63" s="26" t="s">
        <v>8</v>
      </c>
      <c r="C63" s="24">
        <f t="shared" ca="1" si="0"/>
        <v>0.74707633100283088</v>
      </c>
      <c r="D63" s="24">
        <f ca="1">VLOOKUP(C63,'Given Data'!$H$33:$I$43,2)</f>
        <v>3</v>
      </c>
      <c r="E63" s="24">
        <f t="shared" ca="1" si="1"/>
        <v>0.67821245558292365</v>
      </c>
      <c r="F63" s="24">
        <f ca="1">IF(B63=IO!$A$21,ROUND(NORMINV(E63,IO!$B$21,IO!$C$21),0),IF(B63=IO!$A$22,ROUND(NORMINV(E63,IO!$B$22,IO!$C$22),0),ROUND(NORMINV(E63,IO!$B$23,IO!$C$23),0)))</f>
        <v>105</v>
      </c>
      <c r="G63" s="24">
        <f ca="1">MIN(F63,IO!$B$4+IO!$B$10)</f>
        <v>102</v>
      </c>
      <c r="H63" s="24">
        <f ca="1">IF(G63-D63&gt;IO!B$4,Model!G63-Model!D63-IO!B$4,0)</f>
        <v>0</v>
      </c>
      <c r="I63" s="24">
        <f>IF($B63=IO!$A$22,IO!$B$6,IF($B63=IO!$A$22,IO!$B$6,IF($B63=IO!$A$22,IO!$B$6,IO!$B$7)))</f>
        <v>25</v>
      </c>
      <c r="J63" s="24">
        <f t="shared" ca="1" si="2"/>
        <v>0</v>
      </c>
      <c r="K63" s="24">
        <f ca="1">IO!$B$5*Model!G63-$J63</f>
        <v>4080</v>
      </c>
    </row>
    <row r="64" spans="1:11" x14ac:dyDescent="0.25">
      <c r="A64" s="28">
        <v>63</v>
      </c>
      <c r="B64" s="26" t="s">
        <v>10</v>
      </c>
      <c r="C64" s="24">
        <f t="shared" ca="1" si="0"/>
        <v>0.4059455854465448</v>
      </c>
      <c r="D64" s="24">
        <f ca="1">VLOOKUP(C64,'Given Data'!$H$33:$I$43,2)</f>
        <v>2</v>
      </c>
      <c r="E64" s="24">
        <f t="shared" ca="1" si="1"/>
        <v>0.39365173341301174</v>
      </c>
      <c r="F64" s="24">
        <f ca="1">IF(B64=IO!$A$21,ROUND(NORMINV(E64,IO!$B$21,IO!$C$21),0),IF(B64=IO!$A$22,ROUND(NORMINV(E64,IO!$B$22,IO!$C$22),0),ROUND(NORMINV(E64,IO!$B$23,IO!$C$23),0)))</f>
        <v>104</v>
      </c>
      <c r="G64" s="24">
        <f ca="1">MIN(F64,IO!$B$4+IO!$B$10)</f>
        <v>102</v>
      </c>
      <c r="H64" s="24">
        <f ca="1">IF(G64-D64&gt;IO!B$4,Model!G64-Model!D64-IO!B$4,0)</f>
        <v>0</v>
      </c>
      <c r="I64" s="24">
        <f>IF($B64=IO!$A$22,IO!$B$6,IF($B64=IO!$A$22,IO!$B$6,IF($B64=IO!$A$22,IO!$B$6,IO!$B$7)))</f>
        <v>200</v>
      </c>
      <c r="J64" s="24">
        <f t="shared" ca="1" si="2"/>
        <v>50</v>
      </c>
      <c r="K64" s="24">
        <f ca="1">IO!$B$5*Model!G64-$J64</f>
        <v>4030</v>
      </c>
    </row>
    <row r="65" spans="1:11" x14ac:dyDescent="0.25">
      <c r="A65" s="28">
        <v>64</v>
      </c>
      <c r="B65" s="26" t="s">
        <v>7</v>
      </c>
      <c r="C65" s="24">
        <f t="shared" ca="1" si="0"/>
        <v>0.62331400769207768</v>
      </c>
      <c r="D65" s="24">
        <f ca="1">VLOOKUP(C65,'Given Data'!$H$33:$I$43,2)</f>
        <v>3</v>
      </c>
      <c r="E65" s="24">
        <f t="shared" ca="1" si="1"/>
        <v>0.38500563501335439</v>
      </c>
      <c r="F65" s="24">
        <f ca="1">IF(B65=IO!$A$21,ROUND(NORMINV(E65,IO!$B$21,IO!$C$21),0),IF(B65=IO!$A$22,ROUND(NORMINV(E65,IO!$B$22,IO!$C$22),0),ROUND(NORMINV(E65,IO!$B$23,IO!$C$23),0)))</f>
        <v>99</v>
      </c>
      <c r="G65" s="24">
        <f ca="1">MIN(F65,IO!$B$4+IO!$B$10)</f>
        <v>99</v>
      </c>
      <c r="H65" s="24">
        <f ca="1">IF(G65-D65&gt;IO!B$4,Model!G65-Model!D65-IO!B$4,0)</f>
        <v>0</v>
      </c>
      <c r="I65" s="24">
        <f>IF($B65=IO!$A$22,IO!$B$6,IF($B65=IO!$A$22,IO!$B$6,IF($B65=IO!$A$22,IO!$B$6,IO!$B$7)))</f>
        <v>200</v>
      </c>
      <c r="J65" s="24">
        <f t="shared" ca="1" si="2"/>
        <v>0</v>
      </c>
      <c r="K65" s="24">
        <f ca="1">IO!$B$5*Model!G65-$J65</f>
        <v>3960</v>
      </c>
    </row>
    <row r="66" spans="1:11" x14ac:dyDescent="0.25">
      <c r="A66" s="28">
        <v>65</v>
      </c>
      <c r="B66" s="26" t="s">
        <v>8</v>
      </c>
      <c r="C66" s="24">
        <f t="shared" ca="1" si="0"/>
        <v>6.8477357431700137E-2</v>
      </c>
      <c r="D66" s="24">
        <f ca="1">VLOOKUP(C66,'Given Data'!$H$33:$I$43,2)</f>
        <v>0</v>
      </c>
      <c r="E66" s="24">
        <f t="shared" ca="1" si="1"/>
        <v>0.86721600310892932</v>
      </c>
      <c r="F66" s="24">
        <f ca="1">IF(B66=IO!$A$21,ROUND(NORMINV(E66,IO!$B$21,IO!$C$21),0),IF(B66=IO!$A$22,ROUND(NORMINV(E66,IO!$B$22,IO!$C$22),0),ROUND(NORMINV(E66,IO!$B$23,IO!$C$23),0)))</f>
        <v>109</v>
      </c>
      <c r="G66" s="24">
        <f ca="1">MIN(F66,IO!$B$4+IO!$B$10)</f>
        <v>102</v>
      </c>
      <c r="H66" s="24">
        <f ca="1">IF(G66-D66&gt;IO!B$4,Model!G66-Model!D66-IO!B$4,0)</f>
        <v>2</v>
      </c>
      <c r="I66" s="24">
        <f>IF($B66=IO!$A$22,IO!$B$6,IF($B66=IO!$A$22,IO!$B$6,IF($B66=IO!$A$22,IO!$B$6,IO!$B$7)))</f>
        <v>25</v>
      </c>
      <c r="J66" s="24">
        <f t="shared" ca="1" si="2"/>
        <v>0</v>
      </c>
      <c r="K66" s="24">
        <f ca="1">IO!$B$5*Model!G66-$J66</f>
        <v>4080</v>
      </c>
    </row>
    <row r="67" spans="1:11" x14ac:dyDescent="0.25">
      <c r="A67" s="28">
        <v>66</v>
      </c>
      <c r="B67" s="26" t="s">
        <v>10</v>
      </c>
      <c r="C67" s="24">
        <f t="shared" ref="C67:C130" ca="1" si="3">RAND()</f>
        <v>2.9541916042338912E-2</v>
      </c>
      <c r="D67" s="24">
        <f ca="1">VLOOKUP(C67,'Given Data'!$H$33:$I$43,2)</f>
        <v>0</v>
      </c>
      <c r="E67" s="24">
        <f t="shared" ref="E67:E130" ca="1" si="4">RAND()</f>
        <v>3.8212801711674627E-2</v>
      </c>
      <c r="F67" s="24">
        <f ca="1">IF(B67=IO!$A$21,ROUND(NORMINV(E67,IO!$B$21,IO!$C$21),0),IF(B67=IO!$A$22,ROUND(NORMINV(E67,IO!$B$22,IO!$C$22),0),ROUND(NORMINV(E67,IO!$B$23,IO!$C$23),0)))</f>
        <v>96</v>
      </c>
      <c r="G67" s="24">
        <f ca="1">MIN(F67,IO!$B$4+IO!$B$10)</f>
        <v>96</v>
      </c>
      <c r="H67" s="24">
        <f ca="1">IF(G67-D67&gt;IO!B$4,Model!G67-Model!D67-IO!B$4,0)</f>
        <v>0</v>
      </c>
      <c r="I67" s="24">
        <f>IF($B67=IO!$A$22,IO!$B$6,IF($B67=IO!$A$22,IO!$B$6,IF($B67=IO!$A$22,IO!$B$6,IO!$B$7)))</f>
        <v>200</v>
      </c>
      <c r="J67" s="24">
        <f t="shared" ref="J67:J130" ca="1" si="5">IF($H69=0,0,$I69*$H69)</f>
        <v>0</v>
      </c>
      <c r="K67" s="24">
        <f ca="1">IO!$B$5*Model!G67-$J67</f>
        <v>3840</v>
      </c>
    </row>
    <row r="68" spans="1:11" x14ac:dyDescent="0.25">
      <c r="A68" s="28">
        <v>67</v>
      </c>
      <c r="B68" s="26" t="s">
        <v>7</v>
      </c>
      <c r="C68" s="24">
        <f t="shared" ca="1" si="3"/>
        <v>0.53617354443115206</v>
      </c>
      <c r="D68" s="24">
        <f ca="1">VLOOKUP(C68,'Given Data'!$H$33:$I$43,2)</f>
        <v>2</v>
      </c>
      <c r="E68" s="24">
        <f t="shared" ca="1" si="4"/>
        <v>0.2647296008067247</v>
      </c>
      <c r="F68" s="24">
        <f ca="1">IF(B68=IO!$A$21,ROUND(NORMINV(E68,IO!$B$21,IO!$C$21),0),IF(B68=IO!$A$22,ROUND(NORMINV(E68,IO!$B$22,IO!$C$22),0),ROUND(NORMINV(E68,IO!$B$23,IO!$C$23),0)))</f>
        <v>97</v>
      </c>
      <c r="G68" s="24">
        <f ca="1">MIN(F68,IO!$B$4+IO!$B$10)</f>
        <v>97</v>
      </c>
      <c r="H68" s="24">
        <f ca="1">IF(G68-D68&gt;IO!B$4,Model!G68-Model!D68-IO!B$4,0)</f>
        <v>0</v>
      </c>
      <c r="I68" s="24">
        <f>IF($B68=IO!$A$22,IO!$B$6,IF($B68=IO!$A$22,IO!$B$6,IF($B68=IO!$A$22,IO!$B$6,IO!$B$7)))</f>
        <v>200</v>
      </c>
      <c r="J68" s="24">
        <f t="shared" ca="1" si="5"/>
        <v>0</v>
      </c>
      <c r="K68" s="24">
        <f ca="1">IO!$B$5*Model!G68-$J68</f>
        <v>3880</v>
      </c>
    </row>
    <row r="69" spans="1:11" x14ac:dyDescent="0.25">
      <c r="A69" s="28">
        <v>68</v>
      </c>
      <c r="B69" s="26" t="s">
        <v>8</v>
      </c>
      <c r="C69" s="24">
        <f t="shared" ca="1" si="3"/>
        <v>0.38363418065786536</v>
      </c>
      <c r="D69" s="24">
        <f ca="1">VLOOKUP(C69,'Given Data'!$H$33:$I$43,2)</f>
        <v>2</v>
      </c>
      <c r="E69" s="24">
        <f t="shared" ca="1" si="4"/>
        <v>0.12291370748514496</v>
      </c>
      <c r="F69" s="24">
        <f ca="1">IF(B69=IO!$A$21,ROUND(NORMINV(E69,IO!$B$21,IO!$C$21),0),IF(B69=IO!$A$22,ROUND(NORMINV(E69,IO!$B$22,IO!$C$22),0),ROUND(NORMINV(E69,IO!$B$23,IO!$C$23),0)))</f>
        <v>97</v>
      </c>
      <c r="G69" s="24">
        <f ca="1">MIN(F69,IO!$B$4+IO!$B$10)</f>
        <v>97</v>
      </c>
      <c r="H69" s="24">
        <f ca="1">IF(G69-D69&gt;IO!B$4,Model!G69-Model!D69-IO!B$4,0)</f>
        <v>0</v>
      </c>
      <c r="I69" s="24">
        <f>IF($B69=IO!$A$22,IO!$B$6,IF($B69=IO!$A$22,IO!$B$6,IF($B69=IO!$A$22,IO!$B$6,IO!$B$7)))</f>
        <v>25</v>
      </c>
      <c r="J69" s="24">
        <f t="shared" ca="1" si="5"/>
        <v>0</v>
      </c>
      <c r="K69" s="24">
        <f ca="1">IO!$B$5*Model!G69-$J69</f>
        <v>3880</v>
      </c>
    </row>
    <row r="70" spans="1:11" x14ac:dyDescent="0.25">
      <c r="A70" s="28">
        <v>69</v>
      </c>
      <c r="B70" s="26" t="s">
        <v>10</v>
      </c>
      <c r="C70" s="24">
        <f t="shared" ca="1" si="3"/>
        <v>0.9724423655440142</v>
      </c>
      <c r="D70" s="24">
        <f ca="1">VLOOKUP(C70,'Given Data'!$H$33:$I$43,2)</f>
        <v>6</v>
      </c>
      <c r="E70" s="24">
        <f t="shared" ca="1" si="4"/>
        <v>0.50287167229349905</v>
      </c>
      <c r="F70" s="24">
        <f ca="1">IF(B70=IO!$A$21,ROUND(NORMINV(E70,IO!$B$21,IO!$C$21),0),IF(B70=IO!$A$22,ROUND(NORMINV(E70,IO!$B$22,IO!$C$22),0),ROUND(NORMINV(E70,IO!$B$23,IO!$C$23),0)))</f>
        <v>105</v>
      </c>
      <c r="G70" s="24">
        <f ca="1">MIN(F70,IO!$B$4+IO!$B$10)</f>
        <v>102</v>
      </c>
      <c r="H70" s="24">
        <f ca="1">IF(G70-D70&gt;IO!B$4,Model!G70-Model!D70-IO!B$4,0)</f>
        <v>0</v>
      </c>
      <c r="I70" s="24">
        <f>IF($B70=IO!$A$22,IO!$B$6,IF($B70=IO!$A$22,IO!$B$6,IF($B70=IO!$A$22,IO!$B$6,IO!$B$7)))</f>
        <v>200</v>
      </c>
      <c r="J70" s="24">
        <f t="shared" ca="1" si="5"/>
        <v>0</v>
      </c>
      <c r="K70" s="24">
        <f ca="1">IO!$B$5*Model!G70-$J70</f>
        <v>4080</v>
      </c>
    </row>
    <row r="71" spans="1:11" x14ac:dyDescent="0.25">
      <c r="A71" s="28">
        <v>70</v>
      </c>
      <c r="B71" s="26" t="s">
        <v>7</v>
      </c>
      <c r="C71" s="24">
        <f t="shared" ca="1" si="3"/>
        <v>0.16715967813850618</v>
      </c>
      <c r="D71" s="24">
        <f ca="1">VLOOKUP(C71,'Given Data'!$H$33:$I$43,2)</f>
        <v>1</v>
      </c>
      <c r="E71" s="24">
        <f t="shared" ca="1" si="4"/>
        <v>5.3793263652537116E-2</v>
      </c>
      <c r="F71" s="24">
        <f ca="1">IF(B71=IO!$A$21,ROUND(NORMINV(E71,IO!$B$21,IO!$C$21),0),IF(B71=IO!$A$22,ROUND(NORMINV(E71,IO!$B$22,IO!$C$22),0),ROUND(NORMINV(E71,IO!$B$23,IO!$C$23),0)))</f>
        <v>91</v>
      </c>
      <c r="G71" s="24">
        <f ca="1">MIN(F71,IO!$B$4+IO!$B$10)</f>
        <v>91</v>
      </c>
      <c r="H71" s="24">
        <f ca="1">IF(G71-D71&gt;IO!B$4,Model!G71-Model!D71-IO!B$4,0)</f>
        <v>0</v>
      </c>
      <c r="I71" s="24">
        <f>IF($B71=IO!$A$22,IO!$B$6,IF($B71=IO!$A$22,IO!$B$6,IF($B71=IO!$A$22,IO!$B$6,IO!$B$7)))</f>
        <v>200</v>
      </c>
      <c r="J71" s="24">
        <f t="shared" ca="1" si="5"/>
        <v>200</v>
      </c>
      <c r="K71" s="24">
        <f ca="1">IO!$B$5*Model!G71-$J71</f>
        <v>3440</v>
      </c>
    </row>
    <row r="72" spans="1:11" x14ac:dyDescent="0.25">
      <c r="A72" s="28">
        <v>71</v>
      </c>
      <c r="B72" s="26" t="s">
        <v>8</v>
      </c>
      <c r="C72" s="24">
        <f t="shared" ca="1" si="3"/>
        <v>0.39358828693519676</v>
      </c>
      <c r="D72" s="24">
        <f ca="1">VLOOKUP(C72,'Given Data'!$H$33:$I$43,2)</f>
        <v>2</v>
      </c>
      <c r="E72" s="24">
        <f t="shared" ca="1" si="4"/>
        <v>3.4285102920912913E-2</v>
      </c>
      <c r="F72" s="24">
        <f ca="1">IF(B72=IO!$A$21,ROUND(NORMINV(E72,IO!$B$21,IO!$C$21),0),IF(B72=IO!$A$22,ROUND(NORMINV(E72,IO!$B$22,IO!$C$22),0),ROUND(NORMINV(E72,IO!$B$23,IO!$C$23),0)))</f>
        <v>94</v>
      </c>
      <c r="G72" s="24">
        <f ca="1">MIN(F72,IO!$B$4+IO!$B$10)</f>
        <v>94</v>
      </c>
      <c r="H72" s="24">
        <f ca="1">IF(G72-D72&gt;IO!B$4,Model!G72-Model!D72-IO!B$4,0)</f>
        <v>0</v>
      </c>
      <c r="I72" s="24">
        <f>IF($B72=IO!$A$22,IO!$B$6,IF($B72=IO!$A$22,IO!$B$6,IF($B72=IO!$A$22,IO!$B$6,IO!$B$7)))</f>
        <v>25</v>
      </c>
      <c r="J72" s="24">
        <f t="shared" ca="1" si="5"/>
        <v>400</v>
      </c>
      <c r="K72" s="24">
        <f ca="1">IO!$B$5*Model!G72-$J72</f>
        <v>3360</v>
      </c>
    </row>
    <row r="73" spans="1:11" x14ac:dyDescent="0.25">
      <c r="A73" s="28">
        <v>72</v>
      </c>
      <c r="B73" s="26" t="s">
        <v>10</v>
      </c>
      <c r="C73" s="24">
        <f t="shared" ca="1" si="3"/>
        <v>0.31909006081130808</v>
      </c>
      <c r="D73" s="24">
        <f ca="1">VLOOKUP(C73,'Given Data'!$H$33:$I$43,2)</f>
        <v>1</v>
      </c>
      <c r="E73" s="24">
        <f t="shared" ca="1" si="4"/>
        <v>0.2991884799668324</v>
      </c>
      <c r="F73" s="24">
        <f ca="1">IF(B73=IO!$A$21,ROUND(NORMINV(E73,IO!$B$21,IO!$C$21),0),IF(B73=IO!$A$22,ROUND(NORMINV(E73,IO!$B$22,IO!$C$22),0),ROUND(NORMINV(E73,IO!$B$23,IO!$C$23),0)))</f>
        <v>102</v>
      </c>
      <c r="G73" s="24">
        <f ca="1">MIN(F73,IO!$B$4+IO!$B$10)</f>
        <v>102</v>
      </c>
      <c r="H73" s="24">
        <f ca="1">IF(G73-D73&gt;IO!B$4,Model!G73-Model!D73-IO!B$4,0)</f>
        <v>1</v>
      </c>
      <c r="I73" s="24">
        <f>IF($B73=IO!$A$22,IO!$B$6,IF($B73=IO!$A$22,IO!$B$6,IF($B73=IO!$A$22,IO!$B$6,IO!$B$7)))</f>
        <v>200</v>
      </c>
      <c r="J73" s="24">
        <f t="shared" ca="1" si="5"/>
        <v>0</v>
      </c>
      <c r="K73" s="24">
        <f ca="1">IO!$B$5*Model!G73-$J73</f>
        <v>4080</v>
      </c>
    </row>
    <row r="74" spans="1:11" x14ac:dyDescent="0.25">
      <c r="A74" s="28">
        <v>73</v>
      </c>
      <c r="B74" s="26" t="s">
        <v>7</v>
      </c>
      <c r="C74" s="24">
        <f t="shared" ca="1" si="3"/>
        <v>0.1502634430629366</v>
      </c>
      <c r="D74" s="24">
        <f ca="1">VLOOKUP(C74,'Given Data'!$H$33:$I$43,2)</f>
        <v>0</v>
      </c>
      <c r="E74" s="24">
        <f t="shared" ca="1" si="4"/>
        <v>0.86300892037070986</v>
      </c>
      <c r="F74" s="24">
        <f ca="1">IF(B74=IO!$A$21,ROUND(NORMINV(E74,IO!$B$21,IO!$C$21),0),IF(B74=IO!$A$22,ROUND(NORMINV(E74,IO!$B$22,IO!$C$22),0),ROUND(NORMINV(E74,IO!$B$23,IO!$C$23),0)))</f>
        <v>108</v>
      </c>
      <c r="G74" s="24">
        <f ca="1">MIN(F74,IO!$B$4+IO!$B$10)</f>
        <v>102</v>
      </c>
      <c r="H74" s="24">
        <f ca="1">IF(G74-D74&gt;IO!B$4,Model!G74-Model!D74-IO!B$4,0)</f>
        <v>2</v>
      </c>
      <c r="I74" s="24">
        <f>IF($B74=IO!$A$22,IO!$B$6,IF($B74=IO!$A$22,IO!$B$6,IF($B74=IO!$A$22,IO!$B$6,IO!$B$7)))</f>
        <v>200</v>
      </c>
      <c r="J74" s="24">
        <f t="shared" ca="1" si="5"/>
        <v>0</v>
      </c>
      <c r="K74" s="24">
        <f ca="1">IO!$B$5*Model!G74-$J74</f>
        <v>4080</v>
      </c>
    </row>
    <row r="75" spans="1:11" x14ac:dyDescent="0.25">
      <c r="A75" s="28">
        <v>74</v>
      </c>
      <c r="B75" s="26" t="s">
        <v>8</v>
      </c>
      <c r="C75" s="24">
        <f t="shared" ca="1" si="3"/>
        <v>0.5899822669586694</v>
      </c>
      <c r="D75" s="24">
        <f ca="1">VLOOKUP(C75,'Given Data'!$H$33:$I$43,2)</f>
        <v>2</v>
      </c>
      <c r="E75" s="24">
        <f t="shared" ca="1" si="4"/>
        <v>0.72245194122936451</v>
      </c>
      <c r="F75" s="24">
        <f ca="1">IF(B75=IO!$A$21,ROUND(NORMINV(E75,IO!$B$21,IO!$C$21),0),IF(B75=IO!$A$22,ROUND(NORMINV(E75,IO!$B$22,IO!$C$22),0),ROUND(NORMINV(E75,IO!$B$23,IO!$C$23),0)))</f>
        <v>106</v>
      </c>
      <c r="G75" s="24">
        <f ca="1">MIN(F75,IO!$B$4+IO!$B$10)</f>
        <v>102</v>
      </c>
      <c r="H75" s="24">
        <f ca="1">IF(G75-D75&gt;IO!B$4,Model!G75-Model!D75-IO!B$4,0)</f>
        <v>0</v>
      </c>
      <c r="I75" s="24">
        <f>IF($B75=IO!$A$22,IO!$B$6,IF($B75=IO!$A$22,IO!$B$6,IF($B75=IO!$A$22,IO!$B$6,IO!$B$7)))</f>
        <v>25</v>
      </c>
      <c r="J75" s="24">
        <f t="shared" ca="1" si="5"/>
        <v>0</v>
      </c>
      <c r="K75" s="24">
        <f ca="1">IO!$B$5*Model!G75-$J75</f>
        <v>4080</v>
      </c>
    </row>
    <row r="76" spans="1:11" x14ac:dyDescent="0.25">
      <c r="A76" s="28">
        <v>75</v>
      </c>
      <c r="B76" s="26" t="s">
        <v>10</v>
      </c>
      <c r="C76" s="24">
        <f t="shared" ca="1" si="3"/>
        <v>0.61910397298399855</v>
      </c>
      <c r="D76" s="24">
        <f ca="1">VLOOKUP(C76,'Given Data'!$H$33:$I$43,2)</f>
        <v>3</v>
      </c>
      <c r="E76" s="24">
        <f t="shared" ca="1" si="4"/>
        <v>0.66953122202382453</v>
      </c>
      <c r="F76" s="24">
        <f ca="1">IF(B76=IO!$A$21,ROUND(NORMINV(E76,IO!$B$21,IO!$C$21),0),IF(B76=IO!$A$22,ROUND(NORMINV(E76,IO!$B$22,IO!$C$22),0),ROUND(NORMINV(E76,IO!$B$23,IO!$C$23),0)))</f>
        <v>107</v>
      </c>
      <c r="G76" s="24">
        <f ca="1">MIN(F76,IO!$B$4+IO!$B$10)</f>
        <v>102</v>
      </c>
      <c r="H76" s="24">
        <f ca="1">IF(G76-D76&gt;IO!B$4,Model!G76-Model!D76-IO!B$4,0)</f>
        <v>0</v>
      </c>
      <c r="I76" s="24">
        <f>IF($B76=IO!$A$22,IO!$B$6,IF($B76=IO!$A$22,IO!$B$6,IF($B76=IO!$A$22,IO!$B$6,IO!$B$7)))</f>
        <v>200</v>
      </c>
      <c r="J76" s="24">
        <f t="shared" ca="1" si="5"/>
        <v>0</v>
      </c>
      <c r="K76" s="24">
        <f ca="1">IO!$B$5*Model!G76-$J76</f>
        <v>4080</v>
      </c>
    </row>
    <row r="77" spans="1:11" x14ac:dyDescent="0.25">
      <c r="A77" s="28">
        <v>76</v>
      </c>
      <c r="B77" s="26" t="s">
        <v>7</v>
      </c>
      <c r="C77" s="24">
        <f t="shared" ca="1" si="3"/>
        <v>0.39018875444630596</v>
      </c>
      <c r="D77" s="24">
        <f ca="1">VLOOKUP(C77,'Given Data'!$H$33:$I$43,2)</f>
        <v>2</v>
      </c>
      <c r="E77" s="24">
        <f t="shared" ca="1" si="4"/>
        <v>0.23036146795138135</v>
      </c>
      <c r="F77" s="24">
        <f ca="1">IF(B77=IO!$A$21,ROUND(NORMINV(E77,IO!$B$21,IO!$C$21),0),IF(B77=IO!$A$22,ROUND(NORMINV(E77,IO!$B$22,IO!$C$22),0),ROUND(NORMINV(E77,IO!$B$23,IO!$C$23),0)))</f>
        <v>97</v>
      </c>
      <c r="G77" s="24">
        <f ca="1">MIN(F77,IO!$B$4+IO!$B$10)</f>
        <v>97</v>
      </c>
      <c r="H77" s="24">
        <f ca="1">IF(G77-D77&gt;IO!B$4,Model!G77-Model!D77-IO!B$4,0)</f>
        <v>0</v>
      </c>
      <c r="I77" s="24">
        <f>IF($B77=IO!$A$22,IO!$B$6,IF($B77=IO!$A$22,IO!$B$6,IF($B77=IO!$A$22,IO!$B$6,IO!$B$7)))</f>
        <v>200</v>
      </c>
      <c r="J77" s="24">
        <f t="shared" ca="1" si="5"/>
        <v>400</v>
      </c>
      <c r="K77" s="24">
        <f ca="1">IO!$B$5*Model!G77-$J77</f>
        <v>3480</v>
      </c>
    </row>
    <row r="78" spans="1:11" x14ac:dyDescent="0.25">
      <c r="A78" s="28">
        <v>77</v>
      </c>
      <c r="B78" s="26" t="s">
        <v>8</v>
      </c>
      <c r="C78" s="24">
        <f t="shared" ca="1" si="3"/>
        <v>0.16026220296501792</v>
      </c>
      <c r="D78" s="24">
        <f ca="1">VLOOKUP(C78,'Given Data'!$H$33:$I$43,2)</f>
        <v>0</v>
      </c>
      <c r="E78" s="24">
        <f t="shared" ca="1" si="4"/>
        <v>0.12698017055704958</v>
      </c>
      <c r="F78" s="24">
        <f ca="1">IF(B78=IO!$A$21,ROUND(NORMINV(E78,IO!$B$21,IO!$C$21),0),IF(B78=IO!$A$22,ROUND(NORMINV(E78,IO!$B$22,IO!$C$22),0),ROUND(NORMINV(E78,IO!$B$23,IO!$C$23),0)))</f>
        <v>97</v>
      </c>
      <c r="G78" s="24">
        <f ca="1">MIN(F78,IO!$B$4+IO!$B$10)</f>
        <v>97</v>
      </c>
      <c r="H78" s="24">
        <f ca="1">IF(G78-D78&gt;IO!B$4,Model!G78-Model!D78-IO!B$4,0)</f>
        <v>0</v>
      </c>
      <c r="I78" s="24">
        <f>IF($B78=IO!$A$22,IO!$B$6,IF($B78=IO!$A$22,IO!$B$6,IF($B78=IO!$A$22,IO!$B$6,IO!$B$7)))</f>
        <v>25</v>
      </c>
      <c r="J78" s="24">
        <f t="shared" ca="1" si="5"/>
        <v>200</v>
      </c>
      <c r="K78" s="24">
        <f ca="1">IO!$B$5*Model!G78-$J78</f>
        <v>3680</v>
      </c>
    </row>
    <row r="79" spans="1:11" x14ac:dyDescent="0.25">
      <c r="A79" s="28">
        <v>78</v>
      </c>
      <c r="B79" s="26" t="s">
        <v>10</v>
      </c>
      <c r="C79" s="24">
        <f t="shared" ca="1" si="3"/>
        <v>0.1393509301922714</v>
      </c>
      <c r="D79" s="24">
        <f ca="1">VLOOKUP(C79,'Given Data'!$H$33:$I$43,2)</f>
        <v>0</v>
      </c>
      <c r="E79" s="24">
        <f t="shared" ca="1" si="4"/>
        <v>0.83261073092486237</v>
      </c>
      <c r="F79" s="24">
        <f ca="1">IF(B79=IO!$A$21,ROUND(NORMINV(E79,IO!$B$21,IO!$C$21),0),IF(B79=IO!$A$22,ROUND(NORMINV(E79,IO!$B$22,IO!$C$22),0),ROUND(NORMINV(E79,IO!$B$23,IO!$C$23),0)))</f>
        <v>110</v>
      </c>
      <c r="G79" s="24">
        <f ca="1">MIN(F79,IO!$B$4+IO!$B$10)</f>
        <v>102</v>
      </c>
      <c r="H79" s="24">
        <f ca="1">IF(G79-D79&gt;IO!B$4,Model!G79-Model!D79-IO!B$4,0)</f>
        <v>2</v>
      </c>
      <c r="I79" s="24">
        <f>IF($B79=IO!$A$22,IO!$B$6,IF($B79=IO!$A$22,IO!$B$6,IF($B79=IO!$A$22,IO!$B$6,IO!$B$7)))</f>
        <v>200</v>
      </c>
      <c r="J79" s="24">
        <f t="shared" ca="1" si="5"/>
        <v>0</v>
      </c>
      <c r="K79" s="24">
        <f ca="1">IO!$B$5*Model!G79-$J79</f>
        <v>4080</v>
      </c>
    </row>
    <row r="80" spans="1:11" x14ac:dyDescent="0.25">
      <c r="A80" s="28">
        <v>79</v>
      </c>
      <c r="B80" s="26" t="s">
        <v>7</v>
      </c>
      <c r="C80" s="24">
        <f t="shared" ca="1" si="3"/>
        <v>0.18660141989644641</v>
      </c>
      <c r="D80" s="24">
        <f ca="1">VLOOKUP(C80,'Given Data'!$H$33:$I$43,2)</f>
        <v>1</v>
      </c>
      <c r="E80" s="24">
        <f t="shared" ca="1" si="4"/>
        <v>0.67187176825616701</v>
      </c>
      <c r="F80" s="24">
        <f ca="1">IF(B80=IO!$A$21,ROUND(NORMINV(E80,IO!$B$21,IO!$C$21),0),IF(B80=IO!$A$22,ROUND(NORMINV(E80,IO!$B$22,IO!$C$22),0),ROUND(NORMINV(E80,IO!$B$23,IO!$C$23),0)))</f>
        <v>104</v>
      </c>
      <c r="G80" s="24">
        <f ca="1">MIN(F80,IO!$B$4+IO!$B$10)</f>
        <v>102</v>
      </c>
      <c r="H80" s="24">
        <f ca="1">IF(G80-D80&gt;IO!B$4,Model!G80-Model!D80-IO!B$4,0)</f>
        <v>1</v>
      </c>
      <c r="I80" s="24">
        <f>IF($B80=IO!$A$22,IO!$B$6,IF($B80=IO!$A$22,IO!$B$6,IF($B80=IO!$A$22,IO!$B$6,IO!$B$7)))</f>
        <v>200</v>
      </c>
      <c r="J80" s="24">
        <f t="shared" ca="1" si="5"/>
        <v>0</v>
      </c>
      <c r="K80" s="24">
        <f ca="1">IO!$B$5*Model!G80-$J80</f>
        <v>4080</v>
      </c>
    </row>
    <row r="81" spans="1:11" x14ac:dyDescent="0.25">
      <c r="A81" s="28">
        <v>80</v>
      </c>
      <c r="B81" s="26" t="s">
        <v>8</v>
      </c>
      <c r="C81" s="24">
        <f t="shared" ca="1" si="3"/>
        <v>0.89241339964811739</v>
      </c>
      <c r="D81" s="24">
        <f ca="1">VLOOKUP(C81,'Given Data'!$H$33:$I$43,2)</f>
        <v>5</v>
      </c>
      <c r="E81" s="24">
        <f t="shared" ca="1" si="4"/>
        <v>0.33431517219392359</v>
      </c>
      <c r="F81" s="24">
        <f ca="1">IF(B81=IO!$A$21,ROUND(NORMINV(E81,IO!$B$21,IO!$C$21),0),IF(B81=IO!$A$22,ROUND(NORMINV(E81,IO!$B$22,IO!$C$22),0),ROUND(NORMINV(E81,IO!$B$23,IO!$C$23),0)))</f>
        <v>101</v>
      </c>
      <c r="G81" s="24">
        <f ca="1">MIN(F81,IO!$B$4+IO!$B$10)</f>
        <v>101</v>
      </c>
      <c r="H81" s="24">
        <f ca="1">IF(G81-D81&gt;IO!B$4,Model!G81-Model!D81-IO!B$4,0)</f>
        <v>0</v>
      </c>
      <c r="I81" s="24">
        <f>IF($B81=IO!$A$22,IO!$B$6,IF($B81=IO!$A$22,IO!$B$6,IF($B81=IO!$A$22,IO!$B$6,IO!$B$7)))</f>
        <v>25</v>
      </c>
      <c r="J81" s="24">
        <f t="shared" ca="1" si="5"/>
        <v>0</v>
      </c>
      <c r="K81" s="24">
        <f ca="1">IO!$B$5*Model!G81-$J81</f>
        <v>4040</v>
      </c>
    </row>
    <row r="82" spans="1:11" x14ac:dyDescent="0.25">
      <c r="A82" s="28">
        <v>81</v>
      </c>
      <c r="B82" s="26" t="s">
        <v>10</v>
      </c>
      <c r="C82" s="24">
        <f t="shared" ca="1" si="3"/>
        <v>0.96546074549571415</v>
      </c>
      <c r="D82" s="24">
        <f ca="1">VLOOKUP(C82,'Given Data'!$H$33:$I$43,2)</f>
        <v>6</v>
      </c>
      <c r="E82" s="24">
        <f t="shared" ca="1" si="4"/>
        <v>0.85388503022164963</v>
      </c>
      <c r="F82" s="24">
        <f ca="1">IF(B82=IO!$A$21,ROUND(NORMINV(E82,IO!$B$21,IO!$C$21),0),IF(B82=IO!$A$22,ROUND(NORMINV(E82,IO!$B$22,IO!$C$22),0),ROUND(NORMINV(E82,IO!$B$23,IO!$C$23),0)))</f>
        <v>110</v>
      </c>
      <c r="G82" s="24">
        <f ca="1">MIN(F82,IO!$B$4+IO!$B$10)</f>
        <v>102</v>
      </c>
      <c r="H82" s="24">
        <f ca="1">IF(G82-D82&gt;IO!B$4,Model!G82-Model!D82-IO!B$4,0)</f>
        <v>0</v>
      </c>
      <c r="I82" s="24">
        <f>IF($B82=IO!$A$22,IO!$B$6,IF($B82=IO!$A$22,IO!$B$6,IF($B82=IO!$A$22,IO!$B$6,IO!$B$7)))</f>
        <v>200</v>
      </c>
      <c r="J82" s="24">
        <f t="shared" ca="1" si="5"/>
        <v>0</v>
      </c>
      <c r="K82" s="24">
        <f ca="1">IO!$B$5*Model!G82-$J82</f>
        <v>4080</v>
      </c>
    </row>
    <row r="83" spans="1:11" x14ac:dyDescent="0.25">
      <c r="A83" s="28">
        <v>82</v>
      </c>
      <c r="B83" s="26" t="s">
        <v>7</v>
      </c>
      <c r="C83" s="24">
        <f t="shared" ca="1" si="3"/>
        <v>0.96933651432756762</v>
      </c>
      <c r="D83" s="24">
        <f ca="1">VLOOKUP(C83,'Given Data'!$H$33:$I$43,2)</f>
        <v>6</v>
      </c>
      <c r="E83" s="24">
        <f t="shared" ca="1" si="4"/>
        <v>0.11588471561340286</v>
      </c>
      <c r="F83" s="24">
        <f ca="1">IF(B83=IO!$A$21,ROUND(NORMINV(E83,IO!$B$21,IO!$C$21),0),IF(B83=IO!$A$22,ROUND(NORMINV(E83,IO!$B$22,IO!$C$22),0),ROUND(NORMINV(E83,IO!$B$23,IO!$C$23),0)))</f>
        <v>94</v>
      </c>
      <c r="G83" s="24">
        <f ca="1">MIN(F83,IO!$B$4+IO!$B$10)</f>
        <v>94</v>
      </c>
      <c r="H83" s="24">
        <f ca="1">IF(G83-D83&gt;IO!B$4,Model!G83-Model!D83-IO!B$4,0)</f>
        <v>0</v>
      </c>
      <c r="I83" s="24">
        <f>IF($B83=IO!$A$22,IO!$B$6,IF($B83=IO!$A$22,IO!$B$6,IF($B83=IO!$A$22,IO!$B$6,IO!$B$7)))</f>
        <v>200</v>
      </c>
      <c r="J83" s="24">
        <f t="shared" ca="1" si="5"/>
        <v>0</v>
      </c>
      <c r="K83" s="24">
        <f ca="1">IO!$B$5*Model!G83-$J83</f>
        <v>3760</v>
      </c>
    </row>
    <row r="84" spans="1:11" x14ac:dyDescent="0.25">
      <c r="A84" s="28">
        <v>83</v>
      </c>
      <c r="B84" s="26" t="s">
        <v>8</v>
      </c>
      <c r="C84" s="24">
        <f t="shared" ca="1" si="3"/>
        <v>0.49272112417011038</v>
      </c>
      <c r="D84" s="24">
        <f ca="1">VLOOKUP(C84,'Given Data'!$H$33:$I$43,2)</f>
        <v>2</v>
      </c>
      <c r="E84" s="24">
        <f t="shared" ca="1" si="4"/>
        <v>0.66480690867378001</v>
      </c>
      <c r="F84" s="24">
        <f ca="1">IF(B84=IO!$A$21,ROUND(NORMINV(E84,IO!$B$21,IO!$C$21),0),IF(B84=IO!$A$22,ROUND(NORMINV(E84,IO!$B$22,IO!$C$22),0),ROUND(NORMINV(E84,IO!$B$23,IO!$C$23),0)))</f>
        <v>105</v>
      </c>
      <c r="G84" s="24">
        <f ca="1">MIN(F84,IO!$B$4+IO!$B$10)</f>
        <v>102</v>
      </c>
      <c r="H84" s="24">
        <f ca="1">IF(G84-D84&gt;IO!B$4,Model!G84-Model!D84-IO!B$4,0)</f>
        <v>0</v>
      </c>
      <c r="I84" s="24">
        <f>IF($B84=IO!$A$22,IO!$B$6,IF($B84=IO!$A$22,IO!$B$6,IF($B84=IO!$A$22,IO!$B$6,IO!$B$7)))</f>
        <v>25</v>
      </c>
      <c r="J84" s="24">
        <f t="shared" ca="1" si="5"/>
        <v>0</v>
      </c>
      <c r="K84" s="24">
        <f ca="1">IO!$B$5*Model!G84-$J84</f>
        <v>4080</v>
      </c>
    </row>
    <row r="85" spans="1:11" x14ac:dyDescent="0.25">
      <c r="A85" s="28">
        <v>84</v>
      </c>
      <c r="B85" s="26" t="s">
        <v>10</v>
      </c>
      <c r="C85" s="24">
        <f t="shared" ca="1" si="3"/>
        <v>0.5724132036143611</v>
      </c>
      <c r="D85" s="24">
        <f ca="1">VLOOKUP(C85,'Given Data'!$H$33:$I$43,2)</f>
        <v>2</v>
      </c>
      <c r="E85" s="24">
        <f t="shared" ca="1" si="4"/>
        <v>0.23735257630854856</v>
      </c>
      <c r="F85" s="24">
        <f ca="1">IF(B85=IO!$A$21,ROUND(NORMINV(E85,IO!$B$21,IO!$C$21),0),IF(B85=IO!$A$22,ROUND(NORMINV(E85,IO!$B$22,IO!$C$22),0),ROUND(NORMINV(E85,IO!$B$23,IO!$C$23),0)))</f>
        <v>101</v>
      </c>
      <c r="G85" s="24">
        <f ca="1">MIN(F85,IO!$B$4+IO!$B$10)</f>
        <v>101</v>
      </c>
      <c r="H85" s="24">
        <f ca="1">IF(G85-D85&gt;IO!B$4,Model!G85-Model!D85-IO!B$4,0)</f>
        <v>0</v>
      </c>
      <c r="I85" s="24">
        <f>IF($B85=IO!$A$22,IO!$B$6,IF($B85=IO!$A$22,IO!$B$6,IF($B85=IO!$A$22,IO!$B$6,IO!$B$7)))</f>
        <v>200</v>
      </c>
      <c r="J85" s="24">
        <f t="shared" ca="1" si="5"/>
        <v>0</v>
      </c>
      <c r="K85" s="24">
        <f ca="1">IO!$B$5*Model!G85-$J85</f>
        <v>4040</v>
      </c>
    </row>
    <row r="86" spans="1:11" x14ac:dyDescent="0.25">
      <c r="A86" s="28">
        <v>85</v>
      </c>
      <c r="B86" s="26" t="s">
        <v>7</v>
      </c>
      <c r="C86" s="24">
        <f t="shared" ca="1" si="3"/>
        <v>0.94055869326070618</v>
      </c>
      <c r="D86" s="24">
        <f ca="1">VLOOKUP(C86,'Given Data'!$H$33:$I$43,2)</f>
        <v>6</v>
      </c>
      <c r="E86" s="24">
        <f t="shared" ca="1" si="4"/>
        <v>0.27433458182349224</v>
      </c>
      <c r="F86" s="24">
        <f ca="1">IF(B86=IO!$A$21,ROUND(NORMINV(E86,IO!$B$21,IO!$C$21),0),IF(B86=IO!$A$22,ROUND(NORMINV(E86,IO!$B$22,IO!$C$22),0),ROUND(NORMINV(E86,IO!$B$23,IO!$C$23),0)))</f>
        <v>97</v>
      </c>
      <c r="G86" s="24">
        <f ca="1">MIN(F86,IO!$B$4+IO!$B$10)</f>
        <v>97</v>
      </c>
      <c r="H86" s="24">
        <f ca="1">IF(G86-D86&gt;IO!B$4,Model!G86-Model!D86-IO!B$4,0)</f>
        <v>0</v>
      </c>
      <c r="I86" s="24">
        <f>IF($B86=IO!$A$22,IO!$B$6,IF($B86=IO!$A$22,IO!$B$6,IF($B86=IO!$A$22,IO!$B$6,IO!$B$7)))</f>
        <v>200</v>
      </c>
      <c r="J86" s="24">
        <f t="shared" ca="1" si="5"/>
        <v>200</v>
      </c>
      <c r="K86" s="24">
        <f ca="1">IO!$B$5*Model!G86-$J86</f>
        <v>3680</v>
      </c>
    </row>
    <row r="87" spans="1:11" x14ac:dyDescent="0.25">
      <c r="A87" s="28">
        <v>86</v>
      </c>
      <c r="B87" s="26" t="s">
        <v>8</v>
      </c>
      <c r="C87" s="24">
        <f t="shared" ca="1" si="3"/>
        <v>0.62320389005814159</v>
      </c>
      <c r="D87" s="24">
        <f ca="1">VLOOKUP(C87,'Given Data'!$H$33:$I$43,2)</f>
        <v>3</v>
      </c>
      <c r="E87" s="24">
        <f t="shared" ca="1" si="4"/>
        <v>7.6223253600153806E-2</v>
      </c>
      <c r="F87" s="24">
        <f ca="1">IF(B87=IO!$A$21,ROUND(NORMINV(E87,IO!$B$21,IO!$C$21),0),IF(B87=IO!$A$22,ROUND(NORMINV(E87,IO!$B$22,IO!$C$22),0),ROUND(NORMINV(E87,IO!$B$23,IO!$C$23),0)))</f>
        <v>96</v>
      </c>
      <c r="G87" s="24">
        <f ca="1">MIN(F87,IO!$B$4+IO!$B$10)</f>
        <v>96</v>
      </c>
      <c r="H87" s="24">
        <f ca="1">IF(G87-D87&gt;IO!B$4,Model!G87-Model!D87-IO!B$4,0)</f>
        <v>0</v>
      </c>
      <c r="I87" s="24">
        <f>IF($B87=IO!$A$22,IO!$B$6,IF($B87=IO!$A$22,IO!$B$6,IF($B87=IO!$A$22,IO!$B$6,IO!$B$7)))</f>
        <v>25</v>
      </c>
      <c r="J87" s="24">
        <f t="shared" ca="1" si="5"/>
        <v>0</v>
      </c>
      <c r="K87" s="24">
        <f ca="1">IO!$B$5*Model!G87-$J87</f>
        <v>3840</v>
      </c>
    </row>
    <row r="88" spans="1:11" x14ac:dyDescent="0.25">
      <c r="A88" s="28">
        <v>87</v>
      </c>
      <c r="B88" s="26" t="s">
        <v>10</v>
      </c>
      <c r="C88" s="24">
        <f t="shared" ca="1" si="3"/>
        <v>0.1666541642273488</v>
      </c>
      <c r="D88" s="24">
        <f ca="1">VLOOKUP(C88,'Given Data'!$H$33:$I$43,2)</f>
        <v>1</v>
      </c>
      <c r="E88" s="24">
        <f t="shared" ca="1" si="4"/>
        <v>0.38740971646569555</v>
      </c>
      <c r="F88" s="24">
        <f ca="1">IF(B88=IO!$A$21,ROUND(NORMINV(E88,IO!$B$21,IO!$C$21),0),IF(B88=IO!$A$22,ROUND(NORMINV(E88,IO!$B$22,IO!$C$22),0),ROUND(NORMINV(E88,IO!$B$23,IO!$C$23),0)))</f>
        <v>104</v>
      </c>
      <c r="G88" s="24">
        <f ca="1">MIN(F88,IO!$B$4+IO!$B$10)</f>
        <v>102</v>
      </c>
      <c r="H88" s="24">
        <f ca="1">IF(G88-D88&gt;IO!B$4,Model!G88-Model!D88-IO!B$4,0)</f>
        <v>1</v>
      </c>
      <c r="I88" s="24">
        <f>IF($B88=IO!$A$22,IO!$B$6,IF($B88=IO!$A$22,IO!$B$6,IF($B88=IO!$A$22,IO!$B$6,IO!$B$7)))</f>
        <v>200</v>
      </c>
      <c r="J88" s="24">
        <f t="shared" ca="1" si="5"/>
        <v>0</v>
      </c>
      <c r="K88" s="24">
        <f ca="1">IO!$B$5*Model!G88-$J88</f>
        <v>4080</v>
      </c>
    </row>
    <row r="89" spans="1:11" x14ac:dyDescent="0.25">
      <c r="A89" s="28">
        <v>88</v>
      </c>
      <c r="B89" s="26" t="s">
        <v>7</v>
      </c>
      <c r="C89" s="24">
        <f t="shared" ca="1" si="3"/>
        <v>0.76915345288901937</v>
      </c>
      <c r="D89" s="24">
        <f ca="1">VLOOKUP(C89,'Given Data'!$H$33:$I$43,2)</f>
        <v>3</v>
      </c>
      <c r="E89" s="24">
        <f t="shared" ca="1" si="4"/>
        <v>0.27445646652201161</v>
      </c>
      <c r="F89" s="24">
        <f ca="1">IF(B89=IO!$A$21,ROUND(NORMINV(E89,IO!$B$21,IO!$C$21),0),IF(B89=IO!$A$22,ROUND(NORMINV(E89,IO!$B$22,IO!$C$22),0),ROUND(NORMINV(E89,IO!$B$23,IO!$C$23),0)))</f>
        <v>97</v>
      </c>
      <c r="G89" s="24">
        <f ca="1">MIN(F89,IO!$B$4+IO!$B$10)</f>
        <v>97</v>
      </c>
      <c r="H89" s="24">
        <f ca="1">IF(G89-D89&gt;IO!B$4,Model!G89-Model!D89-IO!B$4,0)</f>
        <v>0</v>
      </c>
      <c r="I89" s="24">
        <f>IF($B89=IO!$A$22,IO!$B$6,IF($B89=IO!$A$22,IO!$B$6,IF($B89=IO!$A$22,IO!$B$6,IO!$B$7)))</f>
        <v>200</v>
      </c>
      <c r="J89" s="24">
        <f t="shared" ca="1" si="5"/>
        <v>200</v>
      </c>
      <c r="K89" s="24">
        <f ca="1">IO!$B$5*Model!G89-$J89</f>
        <v>3680</v>
      </c>
    </row>
    <row r="90" spans="1:11" x14ac:dyDescent="0.25">
      <c r="A90" s="28">
        <v>89</v>
      </c>
      <c r="B90" s="26" t="s">
        <v>8</v>
      </c>
      <c r="C90" s="24">
        <f t="shared" ca="1" si="3"/>
        <v>0.78278295140542486</v>
      </c>
      <c r="D90" s="24">
        <f ca="1">VLOOKUP(C90,'Given Data'!$H$33:$I$43,2)</f>
        <v>3</v>
      </c>
      <c r="E90" s="24">
        <f t="shared" ca="1" si="4"/>
        <v>0.65279569733962584</v>
      </c>
      <c r="F90" s="24">
        <f ca="1">IF(B90=IO!$A$21,ROUND(NORMINV(E90,IO!$B$21,IO!$C$21),0),IF(B90=IO!$A$22,ROUND(NORMINV(E90,IO!$B$22,IO!$C$22),0),ROUND(NORMINV(E90,IO!$B$23,IO!$C$23),0)))</f>
        <v>105</v>
      </c>
      <c r="G90" s="24">
        <f ca="1">MIN(F90,IO!$B$4+IO!$B$10)</f>
        <v>102</v>
      </c>
      <c r="H90" s="24">
        <f ca="1">IF(G90-D90&gt;IO!B$4,Model!G90-Model!D90-IO!B$4,0)</f>
        <v>0</v>
      </c>
      <c r="I90" s="24">
        <f>IF($B90=IO!$A$22,IO!$B$6,IF($B90=IO!$A$22,IO!$B$6,IF($B90=IO!$A$22,IO!$B$6,IO!$B$7)))</f>
        <v>25</v>
      </c>
      <c r="J90" s="24">
        <f t="shared" ca="1" si="5"/>
        <v>0</v>
      </c>
      <c r="K90" s="24">
        <f ca="1">IO!$B$5*Model!G90-$J90</f>
        <v>4080</v>
      </c>
    </row>
    <row r="91" spans="1:11" x14ac:dyDescent="0.25">
      <c r="A91" s="28">
        <v>90</v>
      </c>
      <c r="B91" s="26" t="s">
        <v>10</v>
      </c>
      <c r="C91" s="24">
        <f t="shared" ca="1" si="3"/>
        <v>0.17670796495809071</v>
      </c>
      <c r="D91" s="24">
        <f ca="1">VLOOKUP(C91,'Given Data'!$H$33:$I$43,2)</f>
        <v>1</v>
      </c>
      <c r="E91" s="24">
        <f t="shared" ca="1" si="4"/>
        <v>0.91242989959866427</v>
      </c>
      <c r="F91" s="24">
        <f ca="1">IF(B91=IO!$A$21,ROUND(NORMINV(E91,IO!$B$21,IO!$C$21),0),IF(B91=IO!$A$22,ROUND(NORMINV(E91,IO!$B$22,IO!$C$22),0),ROUND(NORMINV(E91,IO!$B$23,IO!$C$23),0)))</f>
        <v>112</v>
      </c>
      <c r="G91" s="24">
        <f ca="1">MIN(F91,IO!$B$4+IO!$B$10)</f>
        <v>102</v>
      </c>
      <c r="H91" s="24">
        <f ca="1">IF(G91-D91&gt;IO!B$4,Model!G91-Model!D91-IO!B$4,0)</f>
        <v>1</v>
      </c>
      <c r="I91" s="24">
        <f>IF($B91=IO!$A$22,IO!$B$6,IF($B91=IO!$A$22,IO!$B$6,IF($B91=IO!$A$22,IO!$B$6,IO!$B$7)))</f>
        <v>200</v>
      </c>
      <c r="J91" s="24">
        <f t="shared" ca="1" si="5"/>
        <v>0</v>
      </c>
      <c r="K91" s="24">
        <f ca="1">IO!$B$5*Model!G91-$J91</f>
        <v>4080</v>
      </c>
    </row>
    <row r="92" spans="1:11" x14ac:dyDescent="0.25">
      <c r="A92" s="28">
        <v>91</v>
      </c>
      <c r="B92" s="26" t="s">
        <v>7</v>
      </c>
      <c r="C92" s="24">
        <f t="shared" ca="1" si="3"/>
        <v>0.98549050333776012</v>
      </c>
      <c r="D92" s="24">
        <f ca="1">VLOOKUP(C92,'Given Data'!$H$33:$I$43,2)</f>
        <v>7</v>
      </c>
      <c r="E92" s="24">
        <f t="shared" ca="1" si="4"/>
        <v>0.29815477247662803</v>
      </c>
      <c r="F92" s="24">
        <f ca="1">IF(B92=IO!$A$21,ROUND(NORMINV(E92,IO!$B$21,IO!$C$21),0),IF(B92=IO!$A$22,ROUND(NORMINV(E92,IO!$B$22,IO!$C$22),0),ROUND(NORMINV(E92,IO!$B$23,IO!$C$23),0)))</f>
        <v>98</v>
      </c>
      <c r="G92" s="24">
        <f ca="1">MIN(F92,IO!$B$4+IO!$B$10)</f>
        <v>98</v>
      </c>
      <c r="H92" s="24">
        <f ca="1">IF(G92-D92&gt;IO!B$4,Model!G92-Model!D92-IO!B$4,0)</f>
        <v>0</v>
      </c>
      <c r="I92" s="24">
        <f>IF($B92=IO!$A$22,IO!$B$6,IF($B92=IO!$A$22,IO!$B$6,IF($B92=IO!$A$22,IO!$B$6,IO!$B$7)))</f>
        <v>200</v>
      </c>
      <c r="J92" s="24">
        <f t="shared" ca="1" si="5"/>
        <v>0</v>
      </c>
      <c r="K92" s="24">
        <f ca="1">IO!$B$5*Model!G92-$J92</f>
        <v>3920</v>
      </c>
    </row>
    <row r="93" spans="1:11" x14ac:dyDescent="0.25">
      <c r="A93" s="28">
        <v>92</v>
      </c>
      <c r="B93" s="26" t="s">
        <v>8</v>
      </c>
      <c r="C93" s="24">
        <f t="shared" ca="1" si="3"/>
        <v>0.85459503833361283</v>
      </c>
      <c r="D93" s="24">
        <f ca="1">VLOOKUP(C93,'Given Data'!$H$33:$I$43,2)</f>
        <v>4</v>
      </c>
      <c r="E93" s="24">
        <f t="shared" ca="1" si="4"/>
        <v>0.83418348838996836</v>
      </c>
      <c r="F93" s="24">
        <f ca="1">IF(B93=IO!$A$21,ROUND(NORMINV(E93,IO!$B$21,IO!$C$21),0),IF(B93=IO!$A$22,ROUND(NORMINV(E93,IO!$B$22,IO!$C$22),0),ROUND(NORMINV(E93,IO!$B$23,IO!$C$23),0)))</f>
        <v>108</v>
      </c>
      <c r="G93" s="24">
        <f ca="1">MIN(F93,IO!$B$4+IO!$B$10)</f>
        <v>102</v>
      </c>
      <c r="H93" s="24">
        <f ca="1">IF(G93-D93&gt;IO!B$4,Model!G93-Model!D93-IO!B$4,0)</f>
        <v>0</v>
      </c>
      <c r="I93" s="24">
        <f>IF($B93=IO!$A$22,IO!$B$6,IF($B93=IO!$A$22,IO!$B$6,IF($B93=IO!$A$22,IO!$B$6,IO!$B$7)))</f>
        <v>25</v>
      </c>
      <c r="J93" s="24">
        <f t="shared" ca="1" si="5"/>
        <v>0</v>
      </c>
      <c r="K93" s="24">
        <f ca="1">IO!$B$5*Model!G93-$J93</f>
        <v>4080</v>
      </c>
    </row>
    <row r="94" spans="1:11" x14ac:dyDescent="0.25">
      <c r="A94" s="28">
        <v>93</v>
      </c>
      <c r="B94" s="26" t="s">
        <v>10</v>
      </c>
      <c r="C94" s="24">
        <f t="shared" ca="1" si="3"/>
        <v>0.83540969567360235</v>
      </c>
      <c r="D94" s="24">
        <f ca="1">VLOOKUP(C94,'Given Data'!$H$33:$I$43,2)</f>
        <v>4</v>
      </c>
      <c r="E94" s="24">
        <f t="shared" ca="1" si="4"/>
        <v>0.25779811632671623</v>
      </c>
      <c r="F94" s="24">
        <f ca="1">IF(B94=IO!$A$21,ROUND(NORMINV(E94,IO!$B$21,IO!$C$21),0),IF(B94=IO!$A$22,ROUND(NORMINV(E94,IO!$B$22,IO!$C$22),0),ROUND(NORMINV(E94,IO!$B$23,IO!$C$23),0)))</f>
        <v>102</v>
      </c>
      <c r="G94" s="24">
        <f ca="1">MIN(F94,IO!$B$4+IO!$B$10)</f>
        <v>102</v>
      </c>
      <c r="H94" s="24">
        <f ca="1">IF(G94-D94&gt;IO!B$4,Model!G94-Model!D94-IO!B$4,0)</f>
        <v>0</v>
      </c>
      <c r="I94" s="24">
        <f>IF($B94=IO!$A$22,IO!$B$6,IF($B94=IO!$A$22,IO!$B$6,IF($B94=IO!$A$22,IO!$B$6,IO!$B$7)))</f>
        <v>200</v>
      </c>
      <c r="J94" s="24">
        <f t="shared" ca="1" si="5"/>
        <v>0</v>
      </c>
      <c r="K94" s="24">
        <f ca="1">IO!$B$5*Model!G94-$J94</f>
        <v>4080</v>
      </c>
    </row>
    <row r="95" spans="1:11" x14ac:dyDescent="0.25">
      <c r="A95" s="28">
        <v>94</v>
      </c>
      <c r="B95" s="26" t="s">
        <v>7</v>
      </c>
      <c r="C95" s="24">
        <f t="shared" ca="1" si="3"/>
        <v>0.3526385998103998</v>
      </c>
      <c r="D95" s="24">
        <f ca="1">VLOOKUP(C95,'Given Data'!$H$33:$I$43,2)</f>
        <v>1</v>
      </c>
      <c r="E95" s="24">
        <f t="shared" ca="1" si="4"/>
        <v>0.19693032085265716</v>
      </c>
      <c r="F95" s="24">
        <f ca="1">IF(B95=IO!$A$21,ROUND(NORMINV(E95,IO!$B$21,IO!$C$21),0),IF(B95=IO!$A$22,ROUND(NORMINV(E95,IO!$B$22,IO!$C$22),0),ROUND(NORMINV(E95,IO!$B$23,IO!$C$23),0)))</f>
        <v>96</v>
      </c>
      <c r="G95" s="24">
        <f ca="1">MIN(F95,IO!$B$4+IO!$B$10)</f>
        <v>96</v>
      </c>
      <c r="H95" s="24">
        <f ca="1">IF(G95-D95&gt;IO!B$4,Model!G95-Model!D95-IO!B$4,0)</f>
        <v>0</v>
      </c>
      <c r="I95" s="24">
        <f>IF($B95=IO!$A$22,IO!$B$6,IF($B95=IO!$A$22,IO!$B$6,IF($B95=IO!$A$22,IO!$B$6,IO!$B$7)))</f>
        <v>200</v>
      </c>
      <c r="J95" s="24">
        <f t="shared" ca="1" si="5"/>
        <v>0</v>
      </c>
      <c r="K95" s="24">
        <f ca="1">IO!$B$5*Model!G95-$J95</f>
        <v>3840</v>
      </c>
    </row>
    <row r="96" spans="1:11" x14ac:dyDescent="0.25">
      <c r="A96" s="28">
        <v>95</v>
      </c>
      <c r="B96" s="26" t="s">
        <v>8</v>
      </c>
      <c r="C96" s="24">
        <f t="shared" ca="1" si="3"/>
        <v>0.87943373536742919</v>
      </c>
      <c r="D96" s="24">
        <f ca="1">VLOOKUP(C96,'Given Data'!$H$33:$I$43,2)</f>
        <v>4</v>
      </c>
      <c r="E96" s="24">
        <f t="shared" ca="1" si="4"/>
        <v>0.50546852717554314</v>
      </c>
      <c r="F96" s="24">
        <f ca="1">IF(B96=IO!$A$21,ROUND(NORMINV(E96,IO!$B$21,IO!$C$21),0),IF(B96=IO!$A$22,ROUND(NORMINV(E96,IO!$B$22,IO!$C$22),0),ROUND(NORMINV(E96,IO!$B$23,IO!$C$23),0)))</f>
        <v>103</v>
      </c>
      <c r="G96" s="24">
        <f ca="1">MIN(F96,IO!$B$4+IO!$B$10)</f>
        <v>102</v>
      </c>
      <c r="H96" s="24">
        <f ca="1">IF(G96-D96&gt;IO!B$4,Model!G96-Model!D96-IO!B$4,0)</f>
        <v>0</v>
      </c>
      <c r="I96" s="24">
        <f>IF($B96=IO!$A$22,IO!$B$6,IF($B96=IO!$A$22,IO!$B$6,IF($B96=IO!$A$22,IO!$B$6,IO!$B$7)))</f>
        <v>25</v>
      </c>
      <c r="J96" s="24">
        <f t="shared" ca="1" si="5"/>
        <v>0</v>
      </c>
      <c r="K96" s="24">
        <f ca="1">IO!$B$5*Model!G96-$J96</f>
        <v>4080</v>
      </c>
    </row>
    <row r="97" spans="1:11" x14ac:dyDescent="0.25">
      <c r="A97" s="28">
        <v>96</v>
      </c>
      <c r="B97" s="26" t="s">
        <v>10</v>
      </c>
      <c r="C97" s="24">
        <f t="shared" ca="1" si="3"/>
        <v>0.481868024675152</v>
      </c>
      <c r="D97" s="24">
        <f ca="1">VLOOKUP(C97,'Given Data'!$H$33:$I$43,2)</f>
        <v>2</v>
      </c>
      <c r="E97" s="24">
        <f t="shared" ca="1" si="4"/>
        <v>0.62526886732912879</v>
      </c>
      <c r="F97" s="24">
        <f ca="1">IF(B97=IO!$A$21,ROUND(NORMINV(E97,IO!$B$21,IO!$C$21),0),IF(B97=IO!$A$22,ROUND(NORMINV(E97,IO!$B$22,IO!$C$22),0),ROUND(NORMINV(E97,IO!$B$23,IO!$C$23),0)))</f>
        <v>107</v>
      </c>
      <c r="G97" s="24">
        <f ca="1">MIN(F97,IO!$B$4+IO!$B$10)</f>
        <v>102</v>
      </c>
      <c r="H97" s="24">
        <f ca="1">IF(G97-D97&gt;IO!B$4,Model!G97-Model!D97-IO!B$4,0)</f>
        <v>0</v>
      </c>
      <c r="I97" s="24">
        <f>IF($B97=IO!$A$22,IO!$B$6,IF($B97=IO!$A$22,IO!$B$6,IF($B97=IO!$A$22,IO!$B$6,IO!$B$7)))</f>
        <v>200</v>
      </c>
      <c r="J97" s="24">
        <f t="shared" ca="1" si="5"/>
        <v>0</v>
      </c>
      <c r="K97" s="24">
        <f ca="1">IO!$B$5*Model!G97-$J97</f>
        <v>4080</v>
      </c>
    </row>
    <row r="98" spans="1:11" x14ac:dyDescent="0.25">
      <c r="A98" s="28">
        <v>97</v>
      </c>
      <c r="B98" s="26" t="s">
        <v>7</v>
      </c>
      <c r="C98" s="24">
        <f t="shared" ca="1" si="3"/>
        <v>0.9277349033275003</v>
      </c>
      <c r="D98" s="24">
        <f ca="1">VLOOKUP(C98,'Given Data'!$H$33:$I$43,2)</f>
        <v>5</v>
      </c>
      <c r="E98" s="24">
        <f t="shared" ca="1" si="4"/>
        <v>0.67632941439446181</v>
      </c>
      <c r="F98" s="24">
        <f ca="1">IF(B98=IO!$A$21,ROUND(NORMINV(E98,IO!$B$21,IO!$C$21),0),IF(B98=IO!$A$22,ROUND(NORMINV(E98,IO!$B$22,IO!$C$22),0),ROUND(NORMINV(E98,IO!$B$23,IO!$C$23),0)))</f>
        <v>104</v>
      </c>
      <c r="G98" s="24">
        <f ca="1">MIN(F98,IO!$B$4+IO!$B$10)</f>
        <v>102</v>
      </c>
      <c r="H98" s="24">
        <f ca="1">IF(G98-D98&gt;IO!B$4,Model!G98-Model!D98-IO!B$4,0)</f>
        <v>0</v>
      </c>
      <c r="I98" s="24">
        <f>IF($B98=IO!$A$22,IO!$B$6,IF($B98=IO!$A$22,IO!$B$6,IF($B98=IO!$A$22,IO!$B$6,IO!$B$7)))</f>
        <v>200</v>
      </c>
      <c r="J98" s="24">
        <f t="shared" ca="1" si="5"/>
        <v>0</v>
      </c>
      <c r="K98" s="24">
        <f ca="1">IO!$B$5*Model!G98-$J98</f>
        <v>4080</v>
      </c>
    </row>
    <row r="99" spans="1:11" x14ac:dyDescent="0.25">
      <c r="A99" s="28">
        <v>98</v>
      </c>
      <c r="B99" s="26" t="s">
        <v>8</v>
      </c>
      <c r="C99" s="24">
        <f t="shared" ca="1" si="3"/>
        <v>0.61499943551455794</v>
      </c>
      <c r="D99" s="24">
        <f ca="1">VLOOKUP(C99,'Given Data'!$H$33:$I$43,2)</f>
        <v>3</v>
      </c>
      <c r="E99" s="24">
        <f t="shared" ca="1" si="4"/>
        <v>0.88931106499725887</v>
      </c>
      <c r="F99" s="24">
        <f ca="1">IF(B99=IO!$A$21,ROUND(NORMINV(E99,IO!$B$21,IO!$C$21),0),IF(B99=IO!$A$22,ROUND(NORMINV(E99,IO!$B$22,IO!$C$22),0),ROUND(NORMINV(E99,IO!$B$23,IO!$C$23),0)))</f>
        <v>109</v>
      </c>
      <c r="G99" s="24">
        <f ca="1">MIN(F99,IO!$B$4+IO!$B$10)</f>
        <v>102</v>
      </c>
      <c r="H99" s="24">
        <f ca="1">IF(G99-D99&gt;IO!B$4,Model!G99-Model!D99-IO!B$4,0)</f>
        <v>0</v>
      </c>
      <c r="I99" s="24">
        <f>IF($B99=IO!$A$22,IO!$B$6,IF($B99=IO!$A$22,IO!$B$6,IF($B99=IO!$A$22,IO!$B$6,IO!$B$7)))</f>
        <v>25</v>
      </c>
      <c r="J99" s="24">
        <f t="shared" ca="1" si="5"/>
        <v>0</v>
      </c>
      <c r="K99" s="24">
        <f ca="1">IO!$B$5*Model!G99-$J99</f>
        <v>4080</v>
      </c>
    </row>
    <row r="100" spans="1:11" x14ac:dyDescent="0.25">
      <c r="A100" s="28">
        <v>99</v>
      </c>
      <c r="B100" s="26" t="s">
        <v>10</v>
      </c>
      <c r="C100" s="24">
        <f t="shared" ca="1" si="3"/>
        <v>0.44398488833779759</v>
      </c>
      <c r="D100" s="24">
        <f ca="1">VLOOKUP(C100,'Given Data'!$H$33:$I$43,2)</f>
        <v>2</v>
      </c>
      <c r="E100" s="24">
        <f t="shared" ca="1" si="4"/>
        <v>0.59290059776078541</v>
      </c>
      <c r="F100" s="24">
        <f ca="1">IF(B100=IO!$A$21,ROUND(NORMINV(E100,IO!$B$21,IO!$C$21),0),IF(B100=IO!$A$22,ROUND(NORMINV(E100,IO!$B$22,IO!$C$22),0),ROUND(NORMINV(E100,IO!$B$23,IO!$C$23),0)))</f>
        <v>106</v>
      </c>
      <c r="G100" s="24">
        <f ca="1">MIN(F100,IO!$B$4+IO!$B$10)</f>
        <v>102</v>
      </c>
      <c r="H100" s="24">
        <f ca="1">IF(G100-D100&gt;IO!B$4,Model!G100-Model!D100-IO!B$4,0)</f>
        <v>0</v>
      </c>
      <c r="I100" s="24">
        <f>IF($B100=IO!$A$22,IO!$B$6,IF($B100=IO!$A$22,IO!$B$6,IF($B100=IO!$A$22,IO!$B$6,IO!$B$7)))</f>
        <v>200</v>
      </c>
      <c r="J100" s="24">
        <f t="shared" ca="1" si="5"/>
        <v>0</v>
      </c>
      <c r="K100" s="24">
        <f ca="1">IO!$B$5*Model!G100-$J100</f>
        <v>4080</v>
      </c>
    </row>
    <row r="101" spans="1:11" x14ac:dyDescent="0.25">
      <c r="A101" s="28">
        <v>100</v>
      </c>
      <c r="B101" s="26" t="s">
        <v>7</v>
      </c>
      <c r="C101" s="24">
        <f t="shared" ca="1" si="3"/>
        <v>4.8596868694869011E-3</v>
      </c>
      <c r="D101" s="24">
        <f ca="1">VLOOKUP(C101,'Given Data'!$H$33:$I$43,2)</f>
        <v>0</v>
      </c>
      <c r="E101" s="24">
        <f t="shared" ca="1" si="4"/>
        <v>0.39045823974097726</v>
      </c>
      <c r="F101" s="24">
        <f ca="1">IF(B101=IO!$A$21,ROUND(NORMINV(E101,IO!$B$21,IO!$C$21),0),IF(B101=IO!$A$22,ROUND(NORMINV(E101,IO!$B$22,IO!$C$22),0),ROUND(NORMINV(E101,IO!$B$23,IO!$C$23),0)))</f>
        <v>99</v>
      </c>
      <c r="G101" s="24">
        <f ca="1">MIN(F101,IO!$B$4+IO!$B$10)</f>
        <v>99</v>
      </c>
      <c r="H101" s="24">
        <f ca="1">IF(G101-D101&gt;IO!B$4,Model!G101-Model!D101-IO!B$4,0)</f>
        <v>0</v>
      </c>
      <c r="I101" s="24">
        <f>IF($B101=IO!$A$22,IO!$B$6,IF($B101=IO!$A$22,IO!$B$6,IF($B101=IO!$A$22,IO!$B$6,IO!$B$7)))</f>
        <v>200</v>
      </c>
      <c r="J101" s="24">
        <f t="shared" ca="1" si="5"/>
        <v>200</v>
      </c>
      <c r="K101" s="24">
        <f ca="1">IO!$B$5*Model!G101-$J101</f>
        <v>3760</v>
      </c>
    </row>
    <row r="102" spans="1:11" x14ac:dyDescent="0.25">
      <c r="A102" s="28">
        <v>101</v>
      </c>
      <c r="B102" s="26" t="s">
        <v>8</v>
      </c>
      <c r="C102" s="24">
        <f t="shared" ca="1" si="3"/>
        <v>9.2377808210182821E-2</v>
      </c>
      <c r="D102" s="24">
        <f ca="1">VLOOKUP(C102,'Given Data'!$H$33:$I$43,2)</f>
        <v>0</v>
      </c>
      <c r="E102" s="24">
        <f t="shared" ca="1" si="4"/>
        <v>6.9688196938867519E-2</v>
      </c>
      <c r="F102" s="24">
        <f ca="1">IF(B102=IO!$A$21,ROUND(NORMINV(E102,IO!$B$21,IO!$C$21),0),IF(B102=IO!$A$22,ROUND(NORMINV(E102,IO!$B$22,IO!$C$22),0),ROUND(NORMINV(E102,IO!$B$23,IO!$C$23),0)))</f>
        <v>96</v>
      </c>
      <c r="G102" s="24">
        <f ca="1">MIN(F102,IO!$B$4+IO!$B$10)</f>
        <v>96</v>
      </c>
      <c r="H102" s="24">
        <f ca="1">IF(G102-D102&gt;IO!B$4,Model!G102-Model!D102-IO!B$4,0)</f>
        <v>0</v>
      </c>
      <c r="I102" s="24">
        <f>IF($B102=IO!$A$22,IO!$B$6,IF($B102=IO!$A$22,IO!$B$6,IF($B102=IO!$A$22,IO!$B$6,IO!$B$7)))</f>
        <v>25</v>
      </c>
      <c r="J102" s="24">
        <f t="shared" ca="1" si="5"/>
        <v>0</v>
      </c>
      <c r="K102" s="24">
        <f ca="1">IO!$B$5*Model!G102-$J102</f>
        <v>3840</v>
      </c>
    </row>
    <row r="103" spans="1:11" x14ac:dyDescent="0.25">
      <c r="A103" s="28">
        <v>102</v>
      </c>
      <c r="B103" s="26" t="s">
        <v>10</v>
      </c>
      <c r="C103" s="24">
        <f t="shared" ca="1" si="3"/>
        <v>0.34030232982653474</v>
      </c>
      <c r="D103" s="24">
        <f ca="1">VLOOKUP(C103,'Given Data'!$H$33:$I$43,2)</f>
        <v>1</v>
      </c>
      <c r="E103" s="24">
        <f t="shared" ca="1" si="4"/>
        <v>0.56141584163691094</v>
      </c>
      <c r="F103" s="24">
        <f ca="1">IF(B103=IO!$A$21,ROUND(NORMINV(E103,IO!$B$21,IO!$C$21),0),IF(B103=IO!$A$22,ROUND(NORMINV(E103,IO!$B$22,IO!$C$22),0),ROUND(NORMINV(E103,IO!$B$23,IO!$C$23),0)))</f>
        <v>106</v>
      </c>
      <c r="G103" s="24">
        <f ca="1">MIN(F103,IO!$B$4+IO!$B$10)</f>
        <v>102</v>
      </c>
      <c r="H103" s="24">
        <f ca="1">IF(G103-D103&gt;IO!B$4,Model!G103-Model!D103-IO!B$4,0)</f>
        <v>1</v>
      </c>
      <c r="I103" s="24">
        <f>IF($B103=IO!$A$22,IO!$B$6,IF($B103=IO!$A$22,IO!$B$6,IF($B103=IO!$A$22,IO!$B$6,IO!$B$7)))</f>
        <v>200</v>
      </c>
      <c r="J103" s="24">
        <f t="shared" ca="1" si="5"/>
        <v>0</v>
      </c>
      <c r="K103" s="24">
        <f ca="1">IO!$B$5*Model!G103-$J103</f>
        <v>4080</v>
      </c>
    </row>
    <row r="104" spans="1:11" x14ac:dyDescent="0.25">
      <c r="A104" s="28">
        <v>103</v>
      </c>
      <c r="B104" s="26" t="s">
        <v>7</v>
      </c>
      <c r="C104" s="24">
        <f t="shared" ca="1" si="3"/>
        <v>0.8245372228634037</v>
      </c>
      <c r="D104" s="24">
        <f ca="1">VLOOKUP(C104,'Given Data'!$H$33:$I$43,2)</f>
        <v>4</v>
      </c>
      <c r="E104" s="24">
        <f t="shared" ca="1" si="4"/>
        <v>0.59083905540723713</v>
      </c>
      <c r="F104" s="24">
        <f ca="1">IF(B104=IO!$A$21,ROUND(NORMINV(E104,IO!$B$21,IO!$C$21),0),IF(B104=IO!$A$22,ROUND(NORMINV(E104,IO!$B$22,IO!$C$22),0),ROUND(NORMINV(E104,IO!$B$23,IO!$C$23),0)))</f>
        <v>102</v>
      </c>
      <c r="G104" s="24">
        <f ca="1">MIN(F104,IO!$B$4+IO!$B$10)</f>
        <v>102</v>
      </c>
      <c r="H104" s="24">
        <f ca="1">IF(G104-D104&gt;IO!B$4,Model!G104-Model!D104-IO!B$4,0)</f>
        <v>0</v>
      </c>
      <c r="I104" s="24">
        <f>IF($B104=IO!$A$22,IO!$B$6,IF($B104=IO!$A$22,IO!$B$6,IF($B104=IO!$A$22,IO!$B$6,IO!$B$7)))</f>
        <v>200</v>
      </c>
      <c r="J104" s="24">
        <f t="shared" ca="1" si="5"/>
        <v>0</v>
      </c>
      <c r="K104" s="24">
        <f ca="1">IO!$B$5*Model!G104-$J104</f>
        <v>4080</v>
      </c>
    </row>
    <row r="105" spans="1:11" x14ac:dyDescent="0.25">
      <c r="A105" s="28">
        <v>104</v>
      </c>
      <c r="B105" s="26" t="s">
        <v>8</v>
      </c>
      <c r="C105" s="24">
        <f t="shared" ca="1" si="3"/>
        <v>0.9411154346375793</v>
      </c>
      <c r="D105" s="24">
        <f ca="1">VLOOKUP(C105,'Given Data'!$H$33:$I$43,2)</f>
        <v>6</v>
      </c>
      <c r="E105" s="24">
        <f t="shared" ca="1" si="4"/>
        <v>0.443966405714326</v>
      </c>
      <c r="F105" s="24">
        <f ca="1">IF(B105=IO!$A$21,ROUND(NORMINV(E105,IO!$B$21,IO!$C$21),0),IF(B105=IO!$A$22,ROUND(NORMINV(E105,IO!$B$22,IO!$C$22),0),ROUND(NORMINV(E105,IO!$B$23,IO!$C$23),0)))</f>
        <v>102</v>
      </c>
      <c r="G105" s="24">
        <f ca="1">MIN(F105,IO!$B$4+IO!$B$10)</f>
        <v>102</v>
      </c>
      <c r="H105" s="24">
        <f ca="1">IF(G105-D105&gt;IO!B$4,Model!G105-Model!D105-IO!B$4,0)</f>
        <v>0</v>
      </c>
      <c r="I105" s="24">
        <f>IF($B105=IO!$A$22,IO!$B$6,IF($B105=IO!$A$22,IO!$B$6,IF($B105=IO!$A$22,IO!$B$6,IO!$B$7)))</f>
        <v>25</v>
      </c>
      <c r="J105" s="24">
        <f t="shared" ca="1" si="5"/>
        <v>0</v>
      </c>
      <c r="K105" s="24">
        <f ca="1">IO!$B$5*Model!G105-$J105</f>
        <v>4080</v>
      </c>
    </row>
    <row r="106" spans="1:11" x14ac:dyDescent="0.25">
      <c r="A106" s="28">
        <v>105</v>
      </c>
      <c r="B106" s="26" t="s">
        <v>10</v>
      </c>
      <c r="C106" s="24">
        <f t="shared" ca="1" si="3"/>
        <v>0.98587619653711511</v>
      </c>
      <c r="D106" s="24">
        <f ca="1">VLOOKUP(C106,'Given Data'!$H$33:$I$43,2)</f>
        <v>7</v>
      </c>
      <c r="E106" s="24">
        <f t="shared" ca="1" si="4"/>
        <v>0.85098265523341132</v>
      </c>
      <c r="F106" s="24">
        <f ca="1">IF(B106=IO!$A$21,ROUND(NORMINV(E106,IO!$B$21,IO!$C$21),0),IF(B106=IO!$A$22,ROUND(NORMINV(E106,IO!$B$22,IO!$C$22),0),ROUND(NORMINV(E106,IO!$B$23,IO!$C$23),0)))</f>
        <v>110</v>
      </c>
      <c r="G106" s="24">
        <f ca="1">MIN(F106,IO!$B$4+IO!$B$10)</f>
        <v>102</v>
      </c>
      <c r="H106" s="24">
        <f ca="1">IF(G106-D106&gt;IO!B$4,Model!G106-Model!D106-IO!B$4,0)</f>
        <v>0</v>
      </c>
      <c r="I106" s="24">
        <f>IF($B106=IO!$A$22,IO!$B$6,IF($B106=IO!$A$22,IO!$B$6,IF($B106=IO!$A$22,IO!$B$6,IO!$B$7)))</f>
        <v>200</v>
      </c>
      <c r="J106" s="24">
        <f t="shared" ca="1" si="5"/>
        <v>0</v>
      </c>
      <c r="K106" s="24">
        <f ca="1">IO!$B$5*Model!G106-$J106</f>
        <v>4080</v>
      </c>
    </row>
    <row r="107" spans="1:11" x14ac:dyDescent="0.25">
      <c r="A107" s="28">
        <v>106</v>
      </c>
      <c r="B107" s="26" t="s">
        <v>7</v>
      </c>
      <c r="C107" s="24">
        <f t="shared" ca="1" si="3"/>
        <v>0.3087096355197857</v>
      </c>
      <c r="D107" s="24">
        <f ca="1">VLOOKUP(C107,'Given Data'!$H$33:$I$43,2)</f>
        <v>1</v>
      </c>
      <c r="E107" s="24">
        <f t="shared" ca="1" si="4"/>
        <v>0.50163840985752706</v>
      </c>
      <c r="F107" s="24">
        <f ca="1">IF(B107=IO!$A$21,ROUND(NORMINV(E107,IO!$B$21,IO!$C$21),0),IF(B107=IO!$A$22,ROUND(NORMINV(E107,IO!$B$22,IO!$C$22),0),ROUND(NORMINV(E107,IO!$B$23,IO!$C$23),0)))</f>
        <v>101</v>
      </c>
      <c r="G107" s="24">
        <f ca="1">MIN(F107,IO!$B$4+IO!$B$10)</f>
        <v>101</v>
      </c>
      <c r="H107" s="24">
        <f ca="1">IF(G107-D107&gt;IO!B$4,Model!G107-Model!D107-IO!B$4,0)</f>
        <v>0</v>
      </c>
      <c r="I107" s="24">
        <f>IF($B107=IO!$A$22,IO!$B$6,IF($B107=IO!$A$22,IO!$B$6,IF($B107=IO!$A$22,IO!$B$6,IO!$B$7)))</f>
        <v>200</v>
      </c>
      <c r="J107" s="24">
        <f t="shared" ca="1" si="5"/>
        <v>0</v>
      </c>
      <c r="K107" s="24">
        <f ca="1">IO!$B$5*Model!G107-$J107</f>
        <v>4040</v>
      </c>
    </row>
    <row r="108" spans="1:11" x14ac:dyDescent="0.25">
      <c r="A108" s="28">
        <v>107</v>
      </c>
      <c r="B108" s="26" t="s">
        <v>8</v>
      </c>
      <c r="C108" s="24">
        <f t="shared" ca="1" si="3"/>
        <v>0.93629097883431234</v>
      </c>
      <c r="D108" s="24">
        <f ca="1">VLOOKUP(C108,'Given Data'!$H$33:$I$43,2)</f>
        <v>6</v>
      </c>
      <c r="E108" s="24">
        <f t="shared" ca="1" si="4"/>
        <v>0.54864583454038929</v>
      </c>
      <c r="F108" s="24">
        <f ca="1">IF(B108=IO!$A$21,ROUND(NORMINV(E108,IO!$B$21,IO!$C$21),0),IF(B108=IO!$A$22,ROUND(NORMINV(E108,IO!$B$22,IO!$C$22),0),ROUND(NORMINV(E108,IO!$B$23,IO!$C$23),0)))</f>
        <v>104</v>
      </c>
      <c r="G108" s="24">
        <f ca="1">MIN(F108,IO!$B$4+IO!$B$10)</f>
        <v>102</v>
      </c>
      <c r="H108" s="24">
        <f ca="1">IF(G108-D108&gt;IO!B$4,Model!G108-Model!D108-IO!B$4,0)</f>
        <v>0</v>
      </c>
      <c r="I108" s="24">
        <f>IF($B108=IO!$A$22,IO!$B$6,IF($B108=IO!$A$22,IO!$B$6,IF($B108=IO!$A$22,IO!$B$6,IO!$B$7)))</f>
        <v>25</v>
      </c>
      <c r="J108" s="24">
        <f t="shared" ca="1" si="5"/>
        <v>200</v>
      </c>
      <c r="K108" s="24">
        <f ca="1">IO!$B$5*Model!G108-$J108</f>
        <v>3880</v>
      </c>
    </row>
    <row r="109" spans="1:11" x14ac:dyDescent="0.25">
      <c r="A109" s="28">
        <v>108</v>
      </c>
      <c r="B109" s="26" t="s">
        <v>10</v>
      </c>
      <c r="C109" s="24">
        <f t="shared" ca="1" si="3"/>
        <v>0.76316393413095074</v>
      </c>
      <c r="D109" s="24">
        <f ca="1">VLOOKUP(C109,'Given Data'!$H$33:$I$43,2)</f>
        <v>3</v>
      </c>
      <c r="E109" s="24">
        <f t="shared" ca="1" si="4"/>
        <v>0.2436698803586359</v>
      </c>
      <c r="F109" s="24">
        <f ca="1">IF(B109=IO!$A$21,ROUND(NORMINV(E109,IO!$B$21,IO!$C$21),0),IF(B109=IO!$A$22,ROUND(NORMINV(E109,IO!$B$22,IO!$C$22),0),ROUND(NORMINV(E109,IO!$B$23,IO!$C$23),0)))</f>
        <v>102</v>
      </c>
      <c r="G109" s="24">
        <f ca="1">MIN(F109,IO!$B$4+IO!$B$10)</f>
        <v>102</v>
      </c>
      <c r="H109" s="24">
        <f ca="1">IF(G109-D109&gt;IO!B$4,Model!G109-Model!D109-IO!B$4,0)</f>
        <v>0</v>
      </c>
      <c r="I109" s="24">
        <f>IF($B109=IO!$A$22,IO!$B$6,IF($B109=IO!$A$22,IO!$B$6,IF($B109=IO!$A$22,IO!$B$6,IO!$B$7)))</f>
        <v>200</v>
      </c>
      <c r="J109" s="24">
        <f t="shared" ca="1" si="5"/>
        <v>25</v>
      </c>
      <c r="K109" s="24">
        <f ca="1">IO!$B$5*Model!G109-$J109</f>
        <v>4055</v>
      </c>
    </row>
    <row r="110" spans="1:11" x14ac:dyDescent="0.25">
      <c r="A110" s="28">
        <v>109</v>
      </c>
      <c r="B110" s="26" t="s">
        <v>7</v>
      </c>
      <c r="C110" s="24">
        <f t="shared" ca="1" si="3"/>
        <v>0.31193789371814484</v>
      </c>
      <c r="D110" s="24">
        <f ca="1">VLOOKUP(C110,'Given Data'!$H$33:$I$43,2)</f>
        <v>1</v>
      </c>
      <c r="E110" s="24">
        <f t="shared" ca="1" si="4"/>
        <v>0.56735014323959809</v>
      </c>
      <c r="F110" s="24">
        <f ca="1">IF(B110=IO!$A$21,ROUND(NORMINV(E110,IO!$B$21,IO!$C$21),0),IF(B110=IO!$A$22,ROUND(NORMINV(E110,IO!$B$22,IO!$C$22),0),ROUND(NORMINV(E110,IO!$B$23,IO!$C$23),0)))</f>
        <v>102</v>
      </c>
      <c r="G110" s="24">
        <f ca="1">MIN(F110,IO!$B$4+IO!$B$10)</f>
        <v>102</v>
      </c>
      <c r="H110" s="24">
        <f ca="1">IF(G110-D110&gt;IO!B$4,Model!G110-Model!D110-IO!B$4,0)</f>
        <v>1</v>
      </c>
      <c r="I110" s="24">
        <f>IF($B110=IO!$A$22,IO!$B$6,IF($B110=IO!$A$22,IO!$B$6,IF($B110=IO!$A$22,IO!$B$6,IO!$B$7)))</f>
        <v>200</v>
      </c>
      <c r="J110" s="24">
        <f t="shared" ca="1" si="5"/>
        <v>0</v>
      </c>
      <c r="K110" s="24">
        <f ca="1">IO!$B$5*Model!G110-$J110</f>
        <v>4080</v>
      </c>
    </row>
    <row r="111" spans="1:11" x14ac:dyDescent="0.25">
      <c r="A111" s="28">
        <v>110</v>
      </c>
      <c r="B111" s="26" t="s">
        <v>8</v>
      </c>
      <c r="C111" s="24">
        <f t="shared" ca="1" si="3"/>
        <v>0.30044157771533864</v>
      </c>
      <c r="D111" s="24">
        <f ca="1">VLOOKUP(C111,'Given Data'!$H$33:$I$43,2)</f>
        <v>1</v>
      </c>
      <c r="E111" s="24">
        <f t="shared" ca="1" si="4"/>
        <v>0.52181773836535805</v>
      </c>
      <c r="F111" s="24">
        <f ca="1">IF(B111=IO!$A$21,ROUND(NORMINV(E111,IO!$B$21,IO!$C$21),0),IF(B111=IO!$A$22,ROUND(NORMINV(E111,IO!$B$22,IO!$C$22),0),ROUND(NORMINV(E111,IO!$B$23,IO!$C$23),0)))</f>
        <v>103</v>
      </c>
      <c r="G111" s="24">
        <f ca="1">MIN(F111,IO!$B$4+IO!$B$10)</f>
        <v>102</v>
      </c>
      <c r="H111" s="24">
        <f ca="1">IF(G111-D111&gt;IO!B$4,Model!G111-Model!D111-IO!B$4,0)</f>
        <v>1</v>
      </c>
      <c r="I111" s="24">
        <f>IF($B111=IO!$A$22,IO!$B$6,IF($B111=IO!$A$22,IO!$B$6,IF($B111=IO!$A$22,IO!$B$6,IO!$B$7)))</f>
        <v>25</v>
      </c>
      <c r="J111" s="24">
        <f t="shared" ca="1" si="5"/>
        <v>200</v>
      </c>
      <c r="K111" s="24">
        <f ca="1">IO!$B$5*Model!G111-$J111</f>
        <v>3880</v>
      </c>
    </row>
    <row r="112" spans="1:11" x14ac:dyDescent="0.25">
      <c r="A112" s="28">
        <v>111</v>
      </c>
      <c r="B112" s="26" t="s">
        <v>10</v>
      </c>
      <c r="C112" s="24">
        <f t="shared" ca="1" si="3"/>
        <v>0.95396613898186777</v>
      </c>
      <c r="D112" s="24">
        <f ca="1">VLOOKUP(C112,'Given Data'!$H$33:$I$43,2)</f>
        <v>6</v>
      </c>
      <c r="E112" s="24">
        <f t="shared" ca="1" si="4"/>
        <v>0.63258349587848128</v>
      </c>
      <c r="F112" s="24">
        <f ca="1">IF(B112=IO!$A$21,ROUND(NORMINV(E112,IO!$B$21,IO!$C$21),0),IF(B112=IO!$A$22,ROUND(NORMINV(E112,IO!$B$22,IO!$C$22),0),ROUND(NORMINV(E112,IO!$B$23,IO!$C$23),0)))</f>
        <v>107</v>
      </c>
      <c r="G112" s="24">
        <f ca="1">MIN(F112,IO!$B$4+IO!$B$10)</f>
        <v>102</v>
      </c>
      <c r="H112" s="24">
        <f ca="1">IF(G112-D112&gt;IO!B$4,Model!G112-Model!D112-IO!B$4,0)</f>
        <v>0</v>
      </c>
      <c r="I112" s="24">
        <f>IF($B112=IO!$A$22,IO!$B$6,IF($B112=IO!$A$22,IO!$B$6,IF($B112=IO!$A$22,IO!$B$6,IO!$B$7)))</f>
        <v>200</v>
      </c>
      <c r="J112" s="24">
        <f t="shared" ca="1" si="5"/>
        <v>25</v>
      </c>
      <c r="K112" s="24">
        <f ca="1">IO!$B$5*Model!G112-$J112</f>
        <v>4055</v>
      </c>
    </row>
    <row r="113" spans="1:11" x14ac:dyDescent="0.25">
      <c r="A113" s="28">
        <v>112</v>
      </c>
      <c r="B113" s="26" t="s">
        <v>7</v>
      </c>
      <c r="C113" s="24">
        <f t="shared" ca="1" si="3"/>
        <v>0.11780579838132577</v>
      </c>
      <c r="D113" s="24">
        <f ca="1">VLOOKUP(C113,'Given Data'!$H$33:$I$43,2)</f>
        <v>0</v>
      </c>
      <c r="E113" s="24">
        <f t="shared" ca="1" si="4"/>
        <v>0.49221975595402079</v>
      </c>
      <c r="F113" s="24">
        <f ca="1">IF(B113=IO!$A$21,ROUND(NORMINV(E113,IO!$B$21,IO!$C$21),0),IF(B113=IO!$A$22,ROUND(NORMINV(E113,IO!$B$22,IO!$C$22),0),ROUND(NORMINV(E113,IO!$B$23,IO!$C$23),0)))</f>
        <v>101</v>
      </c>
      <c r="G113" s="24">
        <f ca="1">MIN(F113,IO!$B$4+IO!$B$10)</f>
        <v>101</v>
      </c>
      <c r="H113" s="24">
        <f ca="1">IF(G113-D113&gt;IO!B$4,Model!G113-Model!D113-IO!B$4,0)</f>
        <v>1</v>
      </c>
      <c r="I113" s="24">
        <f>IF($B113=IO!$A$22,IO!$B$6,IF($B113=IO!$A$22,IO!$B$6,IF($B113=IO!$A$22,IO!$B$6,IO!$B$7)))</f>
        <v>200</v>
      </c>
      <c r="J113" s="24">
        <f t="shared" ca="1" si="5"/>
        <v>200</v>
      </c>
      <c r="K113" s="24">
        <f ca="1">IO!$B$5*Model!G113-$J113</f>
        <v>3840</v>
      </c>
    </row>
    <row r="114" spans="1:11" x14ac:dyDescent="0.25">
      <c r="A114" s="28">
        <v>113</v>
      </c>
      <c r="B114" s="26" t="s">
        <v>8</v>
      </c>
      <c r="C114" s="24">
        <f t="shared" ca="1" si="3"/>
        <v>0.15546748501504459</v>
      </c>
      <c r="D114" s="24">
        <f ca="1">VLOOKUP(C114,'Given Data'!$H$33:$I$43,2)</f>
        <v>0</v>
      </c>
      <c r="E114" s="24">
        <f t="shared" ca="1" si="4"/>
        <v>0.3517823164271705</v>
      </c>
      <c r="F114" s="24">
        <f ca="1">IF(B114=IO!$A$21,ROUND(NORMINV(E114,IO!$B$21,IO!$C$21),0),IF(B114=IO!$A$22,ROUND(NORMINV(E114,IO!$B$22,IO!$C$22),0),ROUND(NORMINV(E114,IO!$B$23,IO!$C$23),0)))</f>
        <v>101</v>
      </c>
      <c r="G114" s="24">
        <f ca="1">MIN(F114,IO!$B$4+IO!$B$10)</f>
        <v>101</v>
      </c>
      <c r="H114" s="24">
        <f ca="1">IF(G114-D114&gt;IO!B$4,Model!G114-Model!D114-IO!B$4,0)</f>
        <v>1</v>
      </c>
      <c r="I114" s="24">
        <f>IF($B114=IO!$A$22,IO!$B$6,IF($B114=IO!$A$22,IO!$B$6,IF($B114=IO!$A$22,IO!$B$6,IO!$B$7)))</f>
        <v>25</v>
      </c>
      <c r="J114" s="24">
        <f t="shared" ca="1" si="5"/>
        <v>0</v>
      </c>
      <c r="K114" s="24">
        <f ca="1">IO!$B$5*Model!G114-$J114</f>
        <v>4040</v>
      </c>
    </row>
    <row r="115" spans="1:11" x14ac:dyDescent="0.25">
      <c r="A115" s="28">
        <v>114</v>
      </c>
      <c r="B115" s="26" t="s">
        <v>10</v>
      </c>
      <c r="C115" s="24">
        <f t="shared" ca="1" si="3"/>
        <v>0.18099594292210686</v>
      </c>
      <c r="D115" s="24">
        <f ca="1">VLOOKUP(C115,'Given Data'!$H$33:$I$43,2)</f>
        <v>1</v>
      </c>
      <c r="E115" s="24">
        <f t="shared" ca="1" si="4"/>
        <v>0.70837495847483389</v>
      </c>
      <c r="F115" s="24">
        <f ca="1">IF(B115=IO!$A$21,ROUND(NORMINV(E115,IO!$B$21,IO!$C$21),0),IF(B115=IO!$A$22,ROUND(NORMINV(E115,IO!$B$22,IO!$C$22),0),ROUND(NORMINV(E115,IO!$B$23,IO!$C$23),0)))</f>
        <v>108</v>
      </c>
      <c r="G115" s="24">
        <f ca="1">MIN(F115,IO!$B$4+IO!$B$10)</f>
        <v>102</v>
      </c>
      <c r="H115" s="24">
        <f ca="1">IF(G115-D115&gt;IO!B$4,Model!G115-Model!D115-IO!B$4,0)</f>
        <v>1</v>
      </c>
      <c r="I115" s="24">
        <f>IF($B115=IO!$A$22,IO!$B$6,IF($B115=IO!$A$22,IO!$B$6,IF($B115=IO!$A$22,IO!$B$6,IO!$B$7)))</f>
        <v>200</v>
      </c>
      <c r="J115" s="24">
        <f t="shared" ca="1" si="5"/>
        <v>50</v>
      </c>
      <c r="K115" s="24">
        <f ca="1">IO!$B$5*Model!G115-$J115</f>
        <v>4030</v>
      </c>
    </row>
    <row r="116" spans="1:11" x14ac:dyDescent="0.25">
      <c r="A116" s="28">
        <v>115</v>
      </c>
      <c r="B116" s="26" t="s">
        <v>7</v>
      </c>
      <c r="C116" s="24">
        <f t="shared" ca="1" si="3"/>
        <v>0.42709705756365524</v>
      </c>
      <c r="D116" s="24">
        <f ca="1">VLOOKUP(C116,'Given Data'!$H$33:$I$43,2)</f>
        <v>2</v>
      </c>
      <c r="E116" s="24">
        <f t="shared" ca="1" si="4"/>
        <v>0.28329709939314573</v>
      </c>
      <c r="F116" s="24">
        <f ca="1">IF(B116=IO!$A$21,ROUND(NORMINV(E116,IO!$B$21,IO!$C$21),0),IF(B116=IO!$A$22,ROUND(NORMINV(E116,IO!$B$22,IO!$C$22),0),ROUND(NORMINV(E116,IO!$B$23,IO!$C$23),0)))</f>
        <v>98</v>
      </c>
      <c r="G116" s="24">
        <f ca="1">MIN(F116,IO!$B$4+IO!$B$10)</f>
        <v>98</v>
      </c>
      <c r="H116" s="24">
        <f ca="1">IF(G116-D116&gt;IO!B$4,Model!G116-Model!D116-IO!B$4,0)</f>
        <v>0</v>
      </c>
      <c r="I116" s="24">
        <f>IF($B116=IO!$A$22,IO!$B$6,IF($B116=IO!$A$22,IO!$B$6,IF($B116=IO!$A$22,IO!$B$6,IO!$B$7)))</f>
        <v>200</v>
      </c>
      <c r="J116" s="24">
        <f t="shared" ca="1" si="5"/>
        <v>0</v>
      </c>
      <c r="K116" s="24">
        <f ca="1">IO!$B$5*Model!G116-$J116</f>
        <v>3920</v>
      </c>
    </row>
    <row r="117" spans="1:11" x14ac:dyDescent="0.25">
      <c r="A117" s="28">
        <v>116</v>
      </c>
      <c r="B117" s="26" t="s">
        <v>8</v>
      </c>
      <c r="C117" s="24">
        <f t="shared" ca="1" si="3"/>
        <v>2.0636728230481238E-2</v>
      </c>
      <c r="D117" s="24">
        <f ca="1">VLOOKUP(C117,'Given Data'!$H$33:$I$43,2)</f>
        <v>0</v>
      </c>
      <c r="E117" s="24">
        <f t="shared" ca="1" si="4"/>
        <v>0.81927960737048666</v>
      </c>
      <c r="F117" s="24">
        <f ca="1">IF(B117=IO!$A$21,ROUND(NORMINV(E117,IO!$B$21,IO!$C$21),0),IF(B117=IO!$A$22,ROUND(NORMINV(E117,IO!$B$22,IO!$C$22),0),ROUND(NORMINV(E117,IO!$B$23,IO!$C$23),0)))</f>
        <v>108</v>
      </c>
      <c r="G117" s="24">
        <f ca="1">MIN(F117,IO!$B$4+IO!$B$10)</f>
        <v>102</v>
      </c>
      <c r="H117" s="24">
        <f ca="1">IF(G117-D117&gt;IO!B$4,Model!G117-Model!D117-IO!B$4,0)</f>
        <v>2</v>
      </c>
      <c r="I117" s="24">
        <f>IF($B117=IO!$A$22,IO!$B$6,IF($B117=IO!$A$22,IO!$B$6,IF($B117=IO!$A$22,IO!$B$6,IO!$B$7)))</f>
        <v>25</v>
      </c>
      <c r="J117" s="24">
        <f t="shared" ca="1" si="5"/>
        <v>0</v>
      </c>
      <c r="K117" s="24">
        <f ca="1">IO!$B$5*Model!G117-$J117</f>
        <v>4080</v>
      </c>
    </row>
    <row r="118" spans="1:11" x14ac:dyDescent="0.25">
      <c r="A118" s="28">
        <v>117</v>
      </c>
      <c r="B118" s="26" t="s">
        <v>10</v>
      </c>
      <c r="C118" s="24">
        <f t="shared" ca="1" si="3"/>
        <v>0.42622518799719444</v>
      </c>
      <c r="D118" s="24">
        <f ca="1">VLOOKUP(C118,'Given Data'!$H$33:$I$43,2)</f>
        <v>2</v>
      </c>
      <c r="E118" s="24">
        <f t="shared" ca="1" si="4"/>
        <v>0.80748793330440904</v>
      </c>
      <c r="F118" s="24">
        <f ca="1">IF(B118=IO!$A$21,ROUND(NORMINV(E118,IO!$B$21,IO!$C$21),0),IF(B118=IO!$A$22,ROUND(NORMINV(E118,IO!$B$22,IO!$C$22),0),ROUND(NORMINV(E118,IO!$B$23,IO!$C$23),0)))</f>
        <v>109</v>
      </c>
      <c r="G118" s="24">
        <f ca="1">MIN(F118,IO!$B$4+IO!$B$10)</f>
        <v>102</v>
      </c>
      <c r="H118" s="24">
        <f ca="1">IF(G118-D118&gt;IO!B$4,Model!G118-Model!D118-IO!B$4,0)</f>
        <v>0</v>
      </c>
      <c r="I118" s="24">
        <f>IF($B118=IO!$A$22,IO!$B$6,IF($B118=IO!$A$22,IO!$B$6,IF($B118=IO!$A$22,IO!$B$6,IO!$B$7)))</f>
        <v>200</v>
      </c>
      <c r="J118" s="24">
        <f t="shared" ca="1" si="5"/>
        <v>0</v>
      </c>
      <c r="K118" s="24">
        <f ca="1">IO!$B$5*Model!G118-$J118</f>
        <v>4080</v>
      </c>
    </row>
    <row r="119" spans="1:11" x14ac:dyDescent="0.25">
      <c r="A119" s="28">
        <v>118</v>
      </c>
      <c r="B119" s="26" t="s">
        <v>7</v>
      </c>
      <c r="C119" s="24">
        <f t="shared" ca="1" si="3"/>
        <v>0.44698714040855558</v>
      </c>
      <c r="D119" s="24">
        <f ca="1">VLOOKUP(C119,'Given Data'!$H$33:$I$43,2)</f>
        <v>2</v>
      </c>
      <c r="E119" s="24">
        <f t="shared" ca="1" si="4"/>
        <v>0.66146988849698818</v>
      </c>
      <c r="F119" s="24">
        <f ca="1">IF(B119=IO!$A$21,ROUND(NORMINV(E119,IO!$B$21,IO!$C$21),0),IF(B119=IO!$A$22,ROUND(NORMINV(E119,IO!$B$22,IO!$C$22),0),ROUND(NORMINV(E119,IO!$B$23,IO!$C$23),0)))</f>
        <v>103</v>
      </c>
      <c r="G119" s="24">
        <f ca="1">MIN(F119,IO!$B$4+IO!$B$10)</f>
        <v>102</v>
      </c>
      <c r="H119" s="24">
        <f ca="1">IF(G119-D119&gt;IO!B$4,Model!G119-Model!D119-IO!B$4,0)</f>
        <v>0</v>
      </c>
      <c r="I119" s="24">
        <f>IF($B119=IO!$A$22,IO!$B$6,IF($B119=IO!$A$22,IO!$B$6,IF($B119=IO!$A$22,IO!$B$6,IO!$B$7)))</f>
        <v>200</v>
      </c>
      <c r="J119" s="24">
        <f t="shared" ca="1" si="5"/>
        <v>0</v>
      </c>
      <c r="K119" s="24">
        <f ca="1">IO!$B$5*Model!G119-$J119</f>
        <v>4080</v>
      </c>
    </row>
    <row r="120" spans="1:11" x14ac:dyDescent="0.25">
      <c r="A120" s="28">
        <v>119</v>
      </c>
      <c r="B120" s="26" t="s">
        <v>8</v>
      </c>
      <c r="C120" s="24">
        <f t="shared" ca="1" si="3"/>
        <v>0.5720170246444779</v>
      </c>
      <c r="D120" s="24">
        <f ca="1">VLOOKUP(C120,'Given Data'!$H$33:$I$43,2)</f>
        <v>2</v>
      </c>
      <c r="E120" s="24">
        <f t="shared" ca="1" si="4"/>
        <v>0.656210799184479</v>
      </c>
      <c r="F120" s="24">
        <f ca="1">IF(B120=IO!$A$21,ROUND(NORMINV(E120,IO!$B$21,IO!$C$21),0),IF(B120=IO!$A$22,ROUND(NORMINV(E120,IO!$B$22,IO!$C$22),0),ROUND(NORMINV(E120,IO!$B$23,IO!$C$23),0)))</f>
        <v>105</v>
      </c>
      <c r="G120" s="24">
        <f ca="1">MIN(F120,IO!$B$4+IO!$B$10)</f>
        <v>102</v>
      </c>
      <c r="H120" s="24">
        <f ca="1">IF(G120-D120&gt;IO!B$4,Model!G120-Model!D120-IO!B$4,0)</f>
        <v>0</v>
      </c>
      <c r="I120" s="24">
        <f>IF($B120=IO!$A$22,IO!$B$6,IF($B120=IO!$A$22,IO!$B$6,IF($B120=IO!$A$22,IO!$B$6,IO!$B$7)))</f>
        <v>25</v>
      </c>
      <c r="J120" s="24">
        <f t="shared" ca="1" si="5"/>
        <v>0</v>
      </c>
      <c r="K120" s="24">
        <f ca="1">IO!$B$5*Model!G120-$J120</f>
        <v>4080</v>
      </c>
    </row>
    <row r="121" spans="1:11" x14ac:dyDescent="0.25">
      <c r="A121" s="28">
        <v>120</v>
      </c>
      <c r="B121" s="26" t="s">
        <v>10</v>
      </c>
      <c r="C121" s="24">
        <f t="shared" ca="1" si="3"/>
        <v>0.73726133729563215</v>
      </c>
      <c r="D121" s="24">
        <f ca="1">VLOOKUP(C121,'Given Data'!$H$33:$I$43,2)</f>
        <v>3</v>
      </c>
      <c r="E121" s="24">
        <f t="shared" ca="1" si="4"/>
        <v>0.75602995872490297</v>
      </c>
      <c r="F121" s="24">
        <f ca="1">IF(B121=IO!$A$21,ROUND(NORMINV(E121,IO!$B$21,IO!$C$21),0),IF(B121=IO!$A$22,ROUND(NORMINV(E121,IO!$B$22,IO!$C$22),0),ROUND(NORMINV(E121,IO!$B$23,IO!$C$23),0)))</f>
        <v>108</v>
      </c>
      <c r="G121" s="24">
        <f ca="1">MIN(F121,IO!$B$4+IO!$B$10)</f>
        <v>102</v>
      </c>
      <c r="H121" s="24">
        <f ca="1">IF(G121-D121&gt;IO!B$4,Model!G121-Model!D121-IO!B$4,0)</f>
        <v>0</v>
      </c>
      <c r="I121" s="24">
        <f>IF($B121=IO!$A$22,IO!$B$6,IF($B121=IO!$A$22,IO!$B$6,IF($B121=IO!$A$22,IO!$B$6,IO!$B$7)))</f>
        <v>200</v>
      </c>
      <c r="J121" s="24">
        <f t="shared" ca="1" si="5"/>
        <v>0</v>
      </c>
      <c r="K121" s="24">
        <f ca="1">IO!$B$5*Model!G121-$J121</f>
        <v>4080</v>
      </c>
    </row>
    <row r="122" spans="1:11" x14ac:dyDescent="0.25">
      <c r="A122" s="28">
        <v>121</v>
      </c>
      <c r="B122" s="26" t="s">
        <v>7</v>
      </c>
      <c r="C122" s="24">
        <f t="shared" ca="1" si="3"/>
        <v>0.40111604307574744</v>
      </c>
      <c r="D122" s="24">
        <f ca="1">VLOOKUP(C122,'Given Data'!$H$33:$I$43,2)</f>
        <v>2</v>
      </c>
      <c r="E122" s="24">
        <f t="shared" ca="1" si="4"/>
        <v>1.6308747987904715E-2</v>
      </c>
      <c r="F122" s="24">
        <f ca="1">IF(B122=IO!$A$21,ROUND(NORMINV(E122,IO!$B$21,IO!$C$21),0),IF(B122=IO!$A$22,ROUND(NORMINV(E122,IO!$B$22,IO!$C$22),0),ROUND(NORMINV(E122,IO!$B$23,IO!$C$23),0)))</f>
        <v>88</v>
      </c>
      <c r="G122" s="24">
        <f ca="1">MIN(F122,IO!$B$4+IO!$B$10)</f>
        <v>88</v>
      </c>
      <c r="H122" s="24">
        <f ca="1">IF(G122-D122&gt;IO!B$4,Model!G122-Model!D122-IO!B$4,0)</f>
        <v>0</v>
      </c>
      <c r="I122" s="24">
        <f>IF($B122=IO!$A$22,IO!$B$6,IF($B122=IO!$A$22,IO!$B$6,IF($B122=IO!$A$22,IO!$B$6,IO!$B$7)))</f>
        <v>200</v>
      </c>
      <c r="J122" s="24">
        <f t="shared" ca="1" si="5"/>
        <v>0</v>
      </c>
      <c r="K122" s="24">
        <f ca="1">IO!$B$5*Model!G122-$J122</f>
        <v>3520</v>
      </c>
    </row>
    <row r="123" spans="1:11" x14ac:dyDescent="0.25">
      <c r="A123" s="28">
        <v>122</v>
      </c>
      <c r="B123" s="26" t="s">
        <v>8</v>
      </c>
      <c r="C123" s="24">
        <f t="shared" ca="1" si="3"/>
        <v>0.95229380340010827</v>
      </c>
      <c r="D123" s="24">
        <f ca="1">VLOOKUP(C123,'Given Data'!$H$33:$I$43,2)</f>
        <v>6</v>
      </c>
      <c r="E123" s="24">
        <f t="shared" ca="1" si="4"/>
        <v>0.59939695399097215</v>
      </c>
      <c r="F123" s="24">
        <f ca="1">IF(B123=IO!$A$21,ROUND(NORMINV(E123,IO!$B$21,IO!$C$21),0),IF(B123=IO!$A$22,ROUND(NORMINV(E123,IO!$B$22,IO!$C$22),0),ROUND(NORMINV(E123,IO!$B$23,IO!$C$23),0)))</f>
        <v>104</v>
      </c>
      <c r="G123" s="24">
        <f ca="1">MIN(F123,IO!$B$4+IO!$B$10)</f>
        <v>102</v>
      </c>
      <c r="H123" s="24">
        <f ca="1">IF(G123-D123&gt;IO!B$4,Model!G123-Model!D123-IO!B$4,0)</f>
        <v>0</v>
      </c>
      <c r="I123" s="24">
        <f>IF($B123=IO!$A$22,IO!$B$6,IF($B123=IO!$A$22,IO!$B$6,IF($B123=IO!$A$22,IO!$B$6,IO!$B$7)))</f>
        <v>25</v>
      </c>
      <c r="J123" s="24">
        <f t="shared" ca="1" si="5"/>
        <v>0</v>
      </c>
      <c r="K123" s="24">
        <f ca="1">IO!$B$5*Model!G123-$J123</f>
        <v>4080</v>
      </c>
    </row>
    <row r="124" spans="1:11" x14ac:dyDescent="0.25">
      <c r="A124" s="28">
        <v>123</v>
      </c>
      <c r="B124" s="26" t="s">
        <v>10</v>
      </c>
      <c r="C124" s="24">
        <f t="shared" ca="1" si="3"/>
        <v>0.56558069075614692</v>
      </c>
      <c r="D124" s="24">
        <f ca="1">VLOOKUP(C124,'Given Data'!$H$33:$I$43,2)</f>
        <v>2</v>
      </c>
      <c r="E124" s="24">
        <f t="shared" ca="1" si="4"/>
        <v>0.8841508949489062</v>
      </c>
      <c r="F124" s="24">
        <f ca="1">IF(B124=IO!$A$21,ROUND(NORMINV(E124,IO!$B$21,IO!$C$21),0),IF(B124=IO!$A$22,ROUND(NORMINV(E124,IO!$B$22,IO!$C$22),0),ROUND(NORMINV(E124,IO!$B$23,IO!$C$23),0)))</f>
        <v>111</v>
      </c>
      <c r="G124" s="24">
        <f ca="1">MIN(F124,IO!$B$4+IO!$B$10)</f>
        <v>102</v>
      </c>
      <c r="H124" s="24">
        <f ca="1">IF(G124-D124&gt;IO!B$4,Model!G124-Model!D124-IO!B$4,0)</f>
        <v>0</v>
      </c>
      <c r="I124" s="24">
        <f>IF($B124=IO!$A$22,IO!$B$6,IF($B124=IO!$A$22,IO!$B$6,IF($B124=IO!$A$22,IO!$B$6,IO!$B$7)))</f>
        <v>200</v>
      </c>
      <c r="J124" s="24">
        <f t="shared" ca="1" si="5"/>
        <v>25</v>
      </c>
      <c r="K124" s="24">
        <f ca="1">IO!$B$5*Model!G124-$J124</f>
        <v>4055</v>
      </c>
    </row>
    <row r="125" spans="1:11" x14ac:dyDescent="0.25">
      <c r="A125" s="28">
        <v>124</v>
      </c>
      <c r="B125" s="26" t="s">
        <v>7</v>
      </c>
      <c r="C125" s="24">
        <f t="shared" ca="1" si="3"/>
        <v>0.31432493039784215</v>
      </c>
      <c r="D125" s="24">
        <f ca="1">VLOOKUP(C125,'Given Data'!$H$33:$I$43,2)</f>
        <v>1</v>
      </c>
      <c r="E125" s="24">
        <f t="shared" ca="1" si="4"/>
        <v>0.22721405806040285</v>
      </c>
      <c r="F125" s="24">
        <f ca="1">IF(B125=IO!$A$21,ROUND(NORMINV(E125,IO!$B$21,IO!$C$21),0),IF(B125=IO!$A$22,ROUND(NORMINV(E125,IO!$B$22,IO!$C$22),0),ROUND(NORMINV(E125,IO!$B$23,IO!$C$23),0)))</f>
        <v>97</v>
      </c>
      <c r="G125" s="24">
        <f ca="1">MIN(F125,IO!$B$4+IO!$B$10)</f>
        <v>97</v>
      </c>
      <c r="H125" s="24">
        <f ca="1">IF(G125-D125&gt;IO!B$4,Model!G125-Model!D125-IO!B$4,0)</f>
        <v>0</v>
      </c>
      <c r="I125" s="24">
        <f>IF($B125=IO!$A$22,IO!$B$6,IF($B125=IO!$A$22,IO!$B$6,IF($B125=IO!$A$22,IO!$B$6,IO!$B$7)))</f>
        <v>200</v>
      </c>
      <c r="J125" s="24">
        <f t="shared" ca="1" si="5"/>
        <v>400</v>
      </c>
      <c r="K125" s="24">
        <f ca="1">IO!$B$5*Model!G125-$J125</f>
        <v>3480</v>
      </c>
    </row>
    <row r="126" spans="1:11" x14ac:dyDescent="0.25">
      <c r="A126" s="28">
        <v>125</v>
      </c>
      <c r="B126" s="26" t="s">
        <v>8</v>
      </c>
      <c r="C126" s="24">
        <f t="shared" ca="1" si="3"/>
        <v>0.25513186555207301</v>
      </c>
      <c r="D126" s="24">
        <f ca="1">VLOOKUP(C126,'Given Data'!$H$33:$I$43,2)</f>
        <v>1</v>
      </c>
      <c r="E126" s="24">
        <f t="shared" ca="1" si="4"/>
        <v>0.44434521037285324</v>
      </c>
      <c r="F126" s="24">
        <f ca="1">IF(B126=IO!$A$21,ROUND(NORMINV(E126,IO!$B$21,IO!$C$21),0),IF(B126=IO!$A$22,ROUND(NORMINV(E126,IO!$B$22,IO!$C$22),0),ROUND(NORMINV(E126,IO!$B$23,IO!$C$23),0)))</f>
        <v>102</v>
      </c>
      <c r="G126" s="24">
        <f ca="1">MIN(F126,IO!$B$4+IO!$B$10)</f>
        <v>102</v>
      </c>
      <c r="H126" s="24">
        <f ca="1">IF(G126-D126&gt;IO!B$4,Model!G126-Model!D126-IO!B$4,0)</f>
        <v>1</v>
      </c>
      <c r="I126" s="24">
        <f>IF($B126=IO!$A$22,IO!$B$6,IF($B126=IO!$A$22,IO!$B$6,IF($B126=IO!$A$22,IO!$B$6,IO!$B$7)))</f>
        <v>25</v>
      </c>
      <c r="J126" s="24">
        <f t="shared" ca="1" si="5"/>
        <v>0</v>
      </c>
      <c r="K126" s="24">
        <f ca="1">IO!$B$5*Model!G126-$J126</f>
        <v>4080</v>
      </c>
    </row>
    <row r="127" spans="1:11" x14ac:dyDescent="0.25">
      <c r="A127" s="28">
        <v>126</v>
      </c>
      <c r="B127" s="26" t="s">
        <v>10</v>
      </c>
      <c r="C127" s="24">
        <f t="shared" ca="1" si="3"/>
        <v>0.12300449450531092</v>
      </c>
      <c r="D127" s="24">
        <f ca="1">VLOOKUP(C127,'Given Data'!$H$33:$I$43,2)</f>
        <v>0</v>
      </c>
      <c r="E127" s="24">
        <f t="shared" ca="1" si="4"/>
        <v>0.75569146677331667</v>
      </c>
      <c r="F127" s="24">
        <f ca="1">IF(B127=IO!$A$21,ROUND(NORMINV(E127,IO!$B$21,IO!$C$21),0),IF(B127=IO!$A$22,ROUND(NORMINV(E127,IO!$B$22,IO!$C$22),0),ROUND(NORMINV(E127,IO!$B$23,IO!$C$23),0)))</f>
        <v>108</v>
      </c>
      <c r="G127" s="24">
        <f ca="1">MIN(F127,IO!$B$4+IO!$B$10)</f>
        <v>102</v>
      </c>
      <c r="H127" s="24">
        <f ca="1">IF(G127-D127&gt;IO!B$4,Model!G127-Model!D127-IO!B$4,0)</f>
        <v>2</v>
      </c>
      <c r="I127" s="24">
        <f>IF($B127=IO!$A$22,IO!$B$6,IF($B127=IO!$A$22,IO!$B$6,IF($B127=IO!$A$22,IO!$B$6,IO!$B$7)))</f>
        <v>200</v>
      </c>
      <c r="J127" s="24">
        <f t="shared" ca="1" si="5"/>
        <v>25</v>
      </c>
      <c r="K127" s="24">
        <f ca="1">IO!$B$5*Model!G127-$J127</f>
        <v>4055</v>
      </c>
    </row>
    <row r="128" spans="1:11" x14ac:dyDescent="0.25">
      <c r="A128" s="28">
        <v>127</v>
      </c>
      <c r="B128" s="26" t="s">
        <v>7</v>
      </c>
      <c r="C128" s="24">
        <f t="shared" ca="1" si="3"/>
        <v>0.87509646735481628</v>
      </c>
      <c r="D128" s="24">
        <f ca="1">VLOOKUP(C128,'Given Data'!$H$33:$I$43,2)</f>
        <v>4</v>
      </c>
      <c r="E128" s="24">
        <f t="shared" ca="1" si="4"/>
        <v>0.54306044556466715</v>
      </c>
      <c r="F128" s="24">
        <f ca="1">IF(B128=IO!$A$21,ROUND(NORMINV(E128,IO!$B$21,IO!$C$21),0),IF(B128=IO!$A$22,ROUND(NORMINV(E128,IO!$B$22,IO!$C$22),0),ROUND(NORMINV(E128,IO!$B$23,IO!$C$23),0)))</f>
        <v>102</v>
      </c>
      <c r="G128" s="24">
        <f ca="1">MIN(F128,IO!$B$4+IO!$B$10)</f>
        <v>102</v>
      </c>
      <c r="H128" s="24">
        <f ca="1">IF(G128-D128&gt;IO!B$4,Model!G128-Model!D128-IO!B$4,0)</f>
        <v>0</v>
      </c>
      <c r="I128" s="24">
        <f>IF($B128=IO!$A$22,IO!$B$6,IF($B128=IO!$A$22,IO!$B$6,IF($B128=IO!$A$22,IO!$B$6,IO!$B$7)))</f>
        <v>200</v>
      </c>
      <c r="J128" s="24">
        <f t="shared" ca="1" si="5"/>
        <v>400</v>
      </c>
      <c r="K128" s="24">
        <f ca="1">IO!$B$5*Model!G128-$J128</f>
        <v>3680</v>
      </c>
    </row>
    <row r="129" spans="1:11" x14ac:dyDescent="0.25">
      <c r="A129" s="28">
        <v>128</v>
      </c>
      <c r="B129" s="26" t="s">
        <v>8</v>
      </c>
      <c r="C129" s="24">
        <f t="shared" ca="1" si="3"/>
        <v>0.17528414972944362</v>
      </c>
      <c r="D129" s="24">
        <f ca="1">VLOOKUP(C129,'Given Data'!$H$33:$I$43,2)</f>
        <v>1</v>
      </c>
      <c r="E129" s="24">
        <f t="shared" ca="1" si="4"/>
        <v>0.66521804587208977</v>
      </c>
      <c r="F129" s="24">
        <f ca="1">IF(B129=IO!$A$21,ROUND(NORMINV(E129,IO!$B$21,IO!$C$21),0),IF(B129=IO!$A$22,ROUND(NORMINV(E129,IO!$B$22,IO!$C$22),0),ROUND(NORMINV(E129,IO!$B$23,IO!$C$23),0)))</f>
        <v>105</v>
      </c>
      <c r="G129" s="24">
        <f ca="1">MIN(F129,IO!$B$4+IO!$B$10)</f>
        <v>102</v>
      </c>
      <c r="H129" s="24">
        <f ca="1">IF(G129-D129&gt;IO!B$4,Model!G129-Model!D129-IO!B$4,0)</f>
        <v>1</v>
      </c>
      <c r="I129" s="24">
        <f>IF($B129=IO!$A$22,IO!$B$6,IF($B129=IO!$A$22,IO!$B$6,IF($B129=IO!$A$22,IO!$B$6,IO!$B$7)))</f>
        <v>25</v>
      </c>
      <c r="J129" s="24">
        <f t="shared" ca="1" si="5"/>
        <v>0</v>
      </c>
      <c r="K129" s="24">
        <f ca="1">IO!$B$5*Model!G129-$J129</f>
        <v>4080</v>
      </c>
    </row>
    <row r="130" spans="1:11" x14ac:dyDescent="0.25">
      <c r="A130" s="28">
        <v>129</v>
      </c>
      <c r="B130" s="26" t="s">
        <v>10</v>
      </c>
      <c r="C130" s="24">
        <f t="shared" ca="1" si="3"/>
        <v>3.6861024195074976E-2</v>
      </c>
      <c r="D130" s="24">
        <f ca="1">VLOOKUP(C130,'Given Data'!$H$33:$I$43,2)</f>
        <v>0</v>
      </c>
      <c r="E130" s="24">
        <f t="shared" ca="1" si="4"/>
        <v>0.83393559317285526</v>
      </c>
      <c r="F130" s="24">
        <f ca="1">IF(B130=IO!$A$21,ROUND(NORMINV(E130,IO!$B$21,IO!$C$21),0),IF(B130=IO!$A$22,ROUND(NORMINV(E130,IO!$B$22,IO!$C$22),0),ROUND(NORMINV(E130,IO!$B$23,IO!$C$23),0)))</f>
        <v>110</v>
      </c>
      <c r="G130" s="24">
        <f ca="1">MIN(F130,IO!$B$4+IO!$B$10)</f>
        <v>102</v>
      </c>
      <c r="H130" s="24">
        <f ca="1">IF(G130-D130&gt;IO!B$4,Model!G130-Model!D130-IO!B$4,0)</f>
        <v>2</v>
      </c>
      <c r="I130" s="24">
        <f>IF($B130=IO!$A$22,IO!$B$6,IF($B130=IO!$A$22,IO!$B$6,IF($B130=IO!$A$22,IO!$B$6,IO!$B$7)))</f>
        <v>200</v>
      </c>
      <c r="J130" s="24">
        <f t="shared" ca="1" si="5"/>
        <v>0</v>
      </c>
      <c r="K130" s="24">
        <f ca="1">IO!$B$5*Model!G130-$J130</f>
        <v>4080</v>
      </c>
    </row>
    <row r="131" spans="1:11" x14ac:dyDescent="0.25">
      <c r="A131" s="28">
        <v>130</v>
      </c>
      <c r="B131" s="26" t="s">
        <v>7</v>
      </c>
      <c r="C131" s="24">
        <f t="shared" ref="C131:C194" ca="1" si="6">RAND()</f>
        <v>0.5436152712003931</v>
      </c>
      <c r="D131" s="24">
        <f ca="1">VLOOKUP(C131,'Given Data'!$H$33:$I$43,2)</f>
        <v>2</v>
      </c>
      <c r="E131" s="24">
        <f t="shared" ref="E131:E194" ca="1" si="7">RAND()</f>
        <v>0.43122073952974949</v>
      </c>
      <c r="F131" s="24">
        <f ca="1">IF(B131=IO!$A$21,ROUND(NORMINV(E131,IO!$B$21,IO!$C$21),0),IF(B131=IO!$A$22,ROUND(NORMINV(E131,IO!$B$22,IO!$C$22),0),ROUND(NORMINV(E131,IO!$B$23,IO!$C$23),0)))</f>
        <v>100</v>
      </c>
      <c r="G131" s="24">
        <f ca="1">MIN(F131,IO!$B$4+IO!$B$10)</f>
        <v>100</v>
      </c>
      <c r="H131" s="24">
        <f ca="1">IF(G131-D131&gt;IO!B$4,Model!G131-Model!D131-IO!B$4,0)</f>
        <v>0</v>
      </c>
      <c r="I131" s="24">
        <f>IF($B131=IO!$A$22,IO!$B$6,IF($B131=IO!$A$22,IO!$B$6,IF($B131=IO!$A$22,IO!$B$6,IO!$B$7)))</f>
        <v>200</v>
      </c>
      <c r="J131" s="24">
        <f t="shared" ref="J131:J194" ca="1" si="8">IF($H133=0,0,$I133*$H133)</f>
        <v>200</v>
      </c>
      <c r="K131" s="24">
        <f ca="1">IO!$B$5*Model!G131-$J131</f>
        <v>3800</v>
      </c>
    </row>
    <row r="132" spans="1:11" x14ac:dyDescent="0.25">
      <c r="A132" s="28">
        <v>131</v>
      </c>
      <c r="B132" s="26" t="s">
        <v>8</v>
      </c>
      <c r="C132" s="24">
        <f t="shared" ca="1" si="6"/>
        <v>0.528728328051698</v>
      </c>
      <c r="D132" s="24">
        <f ca="1">VLOOKUP(C132,'Given Data'!$H$33:$I$43,2)</f>
        <v>2</v>
      </c>
      <c r="E132" s="24">
        <f t="shared" ca="1" si="7"/>
        <v>0.45489835266938672</v>
      </c>
      <c r="F132" s="24">
        <f ca="1">IF(B132=IO!$A$21,ROUND(NORMINV(E132,IO!$B$21,IO!$C$21),0),IF(B132=IO!$A$22,ROUND(NORMINV(E132,IO!$B$22,IO!$C$22),0),ROUND(NORMINV(E132,IO!$B$23,IO!$C$23),0)))</f>
        <v>102</v>
      </c>
      <c r="G132" s="24">
        <f ca="1">MIN(F132,IO!$B$4+IO!$B$10)</f>
        <v>102</v>
      </c>
      <c r="H132" s="24">
        <f ca="1">IF(G132-D132&gt;IO!B$4,Model!G132-Model!D132-IO!B$4,0)</f>
        <v>0</v>
      </c>
      <c r="I132" s="24">
        <f>IF($B132=IO!$A$22,IO!$B$6,IF($B132=IO!$A$22,IO!$B$6,IF($B132=IO!$A$22,IO!$B$6,IO!$B$7)))</f>
        <v>25</v>
      </c>
      <c r="J132" s="24">
        <f t="shared" ca="1" si="8"/>
        <v>0</v>
      </c>
      <c r="K132" s="24">
        <f ca="1">IO!$B$5*Model!G132-$J132</f>
        <v>4080</v>
      </c>
    </row>
    <row r="133" spans="1:11" x14ac:dyDescent="0.25">
      <c r="A133" s="28">
        <v>132</v>
      </c>
      <c r="B133" s="26" t="s">
        <v>10</v>
      </c>
      <c r="C133" s="24">
        <f t="shared" ca="1" si="6"/>
        <v>0.16854720281673885</v>
      </c>
      <c r="D133" s="24">
        <f ca="1">VLOOKUP(C133,'Given Data'!$H$33:$I$43,2)</f>
        <v>1</v>
      </c>
      <c r="E133" s="24">
        <f t="shared" ca="1" si="7"/>
        <v>0.54796951881723754</v>
      </c>
      <c r="F133" s="24">
        <f ca="1">IF(B133=IO!$A$21,ROUND(NORMINV(E133,IO!$B$21,IO!$C$21),0),IF(B133=IO!$A$22,ROUND(NORMINV(E133,IO!$B$22,IO!$C$22),0),ROUND(NORMINV(E133,IO!$B$23,IO!$C$23),0)))</f>
        <v>106</v>
      </c>
      <c r="G133" s="24">
        <f ca="1">MIN(F133,IO!$B$4+IO!$B$10)</f>
        <v>102</v>
      </c>
      <c r="H133" s="24">
        <f ca="1">IF(G133-D133&gt;IO!B$4,Model!G133-Model!D133-IO!B$4,0)</f>
        <v>1</v>
      </c>
      <c r="I133" s="24">
        <f>IF($B133=IO!$A$22,IO!$B$6,IF($B133=IO!$A$22,IO!$B$6,IF($B133=IO!$A$22,IO!$B$6,IO!$B$7)))</f>
        <v>200</v>
      </c>
      <c r="J133" s="24">
        <f t="shared" ca="1" si="8"/>
        <v>0</v>
      </c>
      <c r="K133" s="24">
        <f ca="1">IO!$B$5*Model!G133-$J133</f>
        <v>4080</v>
      </c>
    </row>
    <row r="134" spans="1:11" x14ac:dyDescent="0.25">
      <c r="A134" s="28">
        <v>133</v>
      </c>
      <c r="B134" s="26" t="s">
        <v>7</v>
      </c>
      <c r="C134" s="24">
        <f t="shared" ca="1" si="6"/>
        <v>0.55839069028746591</v>
      </c>
      <c r="D134" s="24">
        <f ca="1">VLOOKUP(C134,'Given Data'!$H$33:$I$43,2)</f>
        <v>2</v>
      </c>
      <c r="E134" s="24">
        <f t="shared" ca="1" si="7"/>
        <v>0.16340213483606003</v>
      </c>
      <c r="F134" s="24">
        <f ca="1">IF(B134=IO!$A$21,ROUND(NORMINV(E134,IO!$B$21,IO!$C$21),0),IF(B134=IO!$A$22,ROUND(NORMINV(E134,IO!$B$22,IO!$C$22),0),ROUND(NORMINV(E134,IO!$B$23,IO!$C$23),0)))</f>
        <v>95</v>
      </c>
      <c r="G134" s="24">
        <f ca="1">MIN(F134,IO!$B$4+IO!$B$10)</f>
        <v>95</v>
      </c>
      <c r="H134" s="24">
        <f ca="1">IF(G134-D134&gt;IO!B$4,Model!G134-Model!D134-IO!B$4,0)</f>
        <v>0</v>
      </c>
      <c r="I134" s="24">
        <f>IF($B134=IO!$A$22,IO!$B$6,IF($B134=IO!$A$22,IO!$B$6,IF($B134=IO!$A$22,IO!$B$6,IO!$B$7)))</f>
        <v>200</v>
      </c>
      <c r="J134" s="24">
        <f t="shared" ca="1" si="8"/>
        <v>400</v>
      </c>
      <c r="K134" s="24">
        <f ca="1">IO!$B$5*Model!G134-$J134</f>
        <v>3400</v>
      </c>
    </row>
    <row r="135" spans="1:11" x14ac:dyDescent="0.25">
      <c r="A135" s="28">
        <v>134</v>
      </c>
      <c r="B135" s="26" t="s">
        <v>8</v>
      </c>
      <c r="C135" s="24">
        <f t="shared" ca="1" si="6"/>
        <v>0.18796177100114053</v>
      </c>
      <c r="D135" s="24">
        <f ca="1">VLOOKUP(C135,'Given Data'!$H$33:$I$43,2)</f>
        <v>1</v>
      </c>
      <c r="E135" s="24">
        <f t="shared" ca="1" si="7"/>
        <v>1.1851416836018536E-2</v>
      </c>
      <c r="F135" s="24">
        <f ca="1">IF(B135=IO!$A$21,ROUND(NORMINV(E135,IO!$B$21,IO!$C$21),0),IF(B135=IO!$A$22,ROUND(NORMINV(E135,IO!$B$22,IO!$C$22),0),ROUND(NORMINV(E135,IO!$B$23,IO!$C$23),0)))</f>
        <v>92</v>
      </c>
      <c r="G135" s="24">
        <f ca="1">MIN(F135,IO!$B$4+IO!$B$10)</f>
        <v>92</v>
      </c>
      <c r="H135" s="24">
        <f ca="1">IF(G135-D135&gt;IO!B$4,Model!G135-Model!D135-IO!B$4,0)</f>
        <v>0</v>
      </c>
      <c r="I135" s="24">
        <f>IF($B135=IO!$A$22,IO!$B$6,IF($B135=IO!$A$22,IO!$B$6,IF($B135=IO!$A$22,IO!$B$6,IO!$B$7)))</f>
        <v>25</v>
      </c>
      <c r="J135" s="24">
        <f t="shared" ca="1" si="8"/>
        <v>0</v>
      </c>
      <c r="K135" s="24">
        <f ca="1">IO!$B$5*Model!G135-$J135</f>
        <v>3680</v>
      </c>
    </row>
    <row r="136" spans="1:11" x14ac:dyDescent="0.25">
      <c r="A136" s="28">
        <v>135</v>
      </c>
      <c r="B136" s="26" t="s">
        <v>10</v>
      </c>
      <c r="C136" s="24">
        <f t="shared" ca="1" si="6"/>
        <v>0.15687739891504515</v>
      </c>
      <c r="D136" s="24">
        <f ca="1">VLOOKUP(C136,'Given Data'!$H$33:$I$43,2)</f>
        <v>0</v>
      </c>
      <c r="E136" s="24">
        <f t="shared" ca="1" si="7"/>
        <v>0.66322134958745682</v>
      </c>
      <c r="F136" s="24">
        <f ca="1">IF(B136=IO!$A$21,ROUND(NORMINV(E136,IO!$B$21,IO!$C$21),0),IF(B136=IO!$A$22,ROUND(NORMINV(E136,IO!$B$22,IO!$C$22),0),ROUND(NORMINV(E136,IO!$B$23,IO!$C$23),0)))</f>
        <v>107</v>
      </c>
      <c r="G136" s="24">
        <f ca="1">MIN(F136,IO!$B$4+IO!$B$10)</f>
        <v>102</v>
      </c>
      <c r="H136" s="24">
        <f ca="1">IF(G136-D136&gt;IO!B$4,Model!G136-Model!D136-IO!B$4,0)</f>
        <v>2</v>
      </c>
      <c r="I136" s="24">
        <f>IF($B136=IO!$A$22,IO!$B$6,IF($B136=IO!$A$22,IO!$B$6,IF($B136=IO!$A$22,IO!$B$6,IO!$B$7)))</f>
        <v>200</v>
      </c>
      <c r="J136" s="24">
        <f t="shared" ca="1" si="8"/>
        <v>50</v>
      </c>
      <c r="K136" s="24">
        <f ca="1">IO!$B$5*Model!G136-$J136</f>
        <v>4030</v>
      </c>
    </row>
    <row r="137" spans="1:11" x14ac:dyDescent="0.25">
      <c r="A137" s="28">
        <v>136</v>
      </c>
      <c r="B137" s="26" t="s">
        <v>7</v>
      </c>
      <c r="C137" s="24">
        <f t="shared" ca="1" si="6"/>
        <v>0.34315371119910909</v>
      </c>
      <c r="D137" s="24">
        <f ca="1">VLOOKUP(C137,'Given Data'!$H$33:$I$43,2)</f>
        <v>1</v>
      </c>
      <c r="E137" s="24">
        <f t="shared" ca="1" si="7"/>
        <v>0.34142851795297224</v>
      </c>
      <c r="F137" s="24">
        <f ca="1">IF(B137=IO!$A$21,ROUND(NORMINV(E137,IO!$B$21,IO!$C$21),0),IF(B137=IO!$A$22,ROUND(NORMINV(E137,IO!$B$22,IO!$C$22),0),ROUND(NORMINV(E137,IO!$B$23,IO!$C$23),0)))</f>
        <v>99</v>
      </c>
      <c r="G137" s="24">
        <f ca="1">MIN(F137,IO!$B$4+IO!$B$10)</f>
        <v>99</v>
      </c>
      <c r="H137" s="24">
        <f ca="1">IF(G137-D137&gt;IO!B$4,Model!G137-Model!D137-IO!B$4,0)</f>
        <v>0</v>
      </c>
      <c r="I137" s="24">
        <f>IF($B137=IO!$A$22,IO!$B$6,IF($B137=IO!$A$22,IO!$B$6,IF($B137=IO!$A$22,IO!$B$6,IO!$B$7)))</f>
        <v>200</v>
      </c>
      <c r="J137" s="24">
        <f t="shared" ca="1" si="8"/>
        <v>0</v>
      </c>
      <c r="K137" s="24">
        <f ca="1">IO!$B$5*Model!G137-$J137</f>
        <v>3960</v>
      </c>
    </row>
    <row r="138" spans="1:11" x14ac:dyDescent="0.25">
      <c r="A138" s="28">
        <v>137</v>
      </c>
      <c r="B138" s="26" t="s">
        <v>8</v>
      </c>
      <c r="C138" s="24">
        <f t="shared" ca="1" si="6"/>
        <v>1.2767402584730414E-2</v>
      </c>
      <c r="D138" s="24">
        <f ca="1">VLOOKUP(C138,'Given Data'!$H$33:$I$43,2)</f>
        <v>0</v>
      </c>
      <c r="E138" s="24">
        <f t="shared" ca="1" si="7"/>
        <v>0.88752970032967526</v>
      </c>
      <c r="F138" s="24">
        <f ca="1">IF(B138=IO!$A$21,ROUND(NORMINV(E138,IO!$B$21,IO!$C$21),0),IF(B138=IO!$A$22,ROUND(NORMINV(E138,IO!$B$22,IO!$C$22),0),ROUND(NORMINV(E138,IO!$B$23,IO!$C$23),0)))</f>
        <v>109</v>
      </c>
      <c r="G138" s="24">
        <f ca="1">MIN(F138,IO!$B$4+IO!$B$10)</f>
        <v>102</v>
      </c>
      <c r="H138" s="24">
        <f ca="1">IF(G138-D138&gt;IO!B$4,Model!G138-Model!D138-IO!B$4,0)</f>
        <v>2</v>
      </c>
      <c r="I138" s="24">
        <f>IF($B138=IO!$A$22,IO!$B$6,IF($B138=IO!$A$22,IO!$B$6,IF($B138=IO!$A$22,IO!$B$6,IO!$B$7)))</f>
        <v>25</v>
      </c>
      <c r="J138" s="24">
        <f t="shared" ca="1" si="8"/>
        <v>0</v>
      </c>
      <c r="K138" s="24">
        <f ca="1">IO!$B$5*Model!G138-$J138</f>
        <v>4080</v>
      </c>
    </row>
    <row r="139" spans="1:11" x14ac:dyDescent="0.25">
      <c r="A139" s="28">
        <v>138</v>
      </c>
      <c r="B139" s="26" t="s">
        <v>10</v>
      </c>
      <c r="C139" s="24">
        <f t="shared" ca="1" si="6"/>
        <v>0.56814942147096315</v>
      </c>
      <c r="D139" s="24">
        <f ca="1">VLOOKUP(C139,'Given Data'!$H$33:$I$43,2)</f>
        <v>2</v>
      </c>
      <c r="E139" s="24">
        <f t="shared" ca="1" si="7"/>
        <v>0.42387666557556902</v>
      </c>
      <c r="F139" s="24">
        <f ca="1">IF(B139=IO!$A$21,ROUND(NORMINV(E139,IO!$B$21,IO!$C$21),0),IF(B139=IO!$A$22,ROUND(NORMINV(E139,IO!$B$22,IO!$C$22),0),ROUND(NORMINV(E139,IO!$B$23,IO!$C$23),0)))</f>
        <v>104</v>
      </c>
      <c r="G139" s="24">
        <f ca="1">MIN(F139,IO!$B$4+IO!$B$10)</f>
        <v>102</v>
      </c>
      <c r="H139" s="24">
        <f ca="1">IF(G139-D139&gt;IO!B$4,Model!G139-Model!D139-IO!B$4,0)</f>
        <v>0</v>
      </c>
      <c r="I139" s="24">
        <f>IF($B139=IO!$A$22,IO!$B$6,IF($B139=IO!$A$22,IO!$B$6,IF($B139=IO!$A$22,IO!$B$6,IO!$B$7)))</f>
        <v>200</v>
      </c>
      <c r="J139" s="24">
        <f t="shared" ca="1" si="8"/>
        <v>0</v>
      </c>
      <c r="K139" s="24">
        <f ca="1">IO!$B$5*Model!G139-$J139</f>
        <v>4080</v>
      </c>
    </row>
    <row r="140" spans="1:11" x14ac:dyDescent="0.25">
      <c r="A140" s="28">
        <v>139</v>
      </c>
      <c r="B140" s="26" t="s">
        <v>7</v>
      </c>
      <c r="C140" s="24">
        <f t="shared" ca="1" si="6"/>
        <v>0.79896617544292547</v>
      </c>
      <c r="D140" s="24">
        <f ca="1">VLOOKUP(C140,'Given Data'!$H$33:$I$43,2)</f>
        <v>4</v>
      </c>
      <c r="E140" s="24">
        <f t="shared" ca="1" si="7"/>
        <v>0.9785400682241433</v>
      </c>
      <c r="F140" s="24">
        <f ca="1">IF(B140=IO!$A$21,ROUND(NORMINV(E140,IO!$B$21,IO!$C$21),0),IF(B140=IO!$A$22,ROUND(NORMINV(E140,IO!$B$22,IO!$C$22),0),ROUND(NORMINV(E140,IO!$B$23,IO!$C$23),0)))</f>
        <v>113</v>
      </c>
      <c r="G140" s="24">
        <f ca="1">MIN(F140,IO!$B$4+IO!$B$10)</f>
        <v>102</v>
      </c>
      <c r="H140" s="24">
        <f ca="1">IF(G140-D140&gt;IO!B$4,Model!G140-Model!D140-IO!B$4,0)</f>
        <v>0</v>
      </c>
      <c r="I140" s="24">
        <f>IF($B140=IO!$A$22,IO!$B$6,IF($B140=IO!$A$22,IO!$B$6,IF($B140=IO!$A$22,IO!$B$6,IO!$B$7)))</f>
        <v>200</v>
      </c>
      <c r="J140" s="24">
        <f t="shared" ca="1" si="8"/>
        <v>200</v>
      </c>
      <c r="K140" s="24">
        <f ca="1">IO!$B$5*Model!G140-$J140</f>
        <v>3880</v>
      </c>
    </row>
    <row r="141" spans="1:11" x14ac:dyDescent="0.25">
      <c r="A141" s="28">
        <v>140</v>
      </c>
      <c r="B141" s="26" t="s">
        <v>8</v>
      </c>
      <c r="C141" s="24">
        <f t="shared" ca="1" si="6"/>
        <v>0.51819085325809677</v>
      </c>
      <c r="D141" s="24">
        <f ca="1">VLOOKUP(C141,'Given Data'!$H$33:$I$43,2)</f>
        <v>2</v>
      </c>
      <c r="E141" s="24">
        <f t="shared" ca="1" si="7"/>
        <v>0.11283186198157014</v>
      </c>
      <c r="F141" s="24">
        <f ca="1">IF(B141=IO!$A$21,ROUND(NORMINV(E141,IO!$B$21,IO!$C$21),0),IF(B141=IO!$A$22,ROUND(NORMINV(E141,IO!$B$22,IO!$C$22),0),ROUND(NORMINV(E141,IO!$B$23,IO!$C$23),0)))</f>
        <v>97</v>
      </c>
      <c r="G141" s="24">
        <f ca="1">MIN(F141,IO!$B$4+IO!$B$10)</f>
        <v>97</v>
      </c>
      <c r="H141" s="24">
        <f ca="1">IF(G141-D141&gt;IO!B$4,Model!G141-Model!D141-IO!B$4,0)</f>
        <v>0</v>
      </c>
      <c r="I141" s="24">
        <f>IF($B141=IO!$A$22,IO!$B$6,IF($B141=IO!$A$22,IO!$B$6,IF($B141=IO!$A$22,IO!$B$6,IO!$B$7)))</f>
        <v>25</v>
      </c>
      <c r="J141" s="24">
        <f t="shared" ca="1" si="8"/>
        <v>200</v>
      </c>
      <c r="K141" s="24">
        <f ca="1">IO!$B$5*Model!G141-$J141</f>
        <v>3680</v>
      </c>
    </row>
    <row r="142" spans="1:11" x14ac:dyDescent="0.25">
      <c r="A142" s="28">
        <v>141</v>
      </c>
      <c r="B142" s="26" t="s">
        <v>10</v>
      </c>
      <c r="C142" s="24">
        <f t="shared" ca="1" si="6"/>
        <v>0.26734873617121979</v>
      </c>
      <c r="D142" s="24">
        <f ca="1">VLOOKUP(C142,'Given Data'!$H$33:$I$43,2)</f>
        <v>1</v>
      </c>
      <c r="E142" s="24">
        <f t="shared" ca="1" si="7"/>
        <v>0.8842390466521578</v>
      </c>
      <c r="F142" s="24">
        <f ca="1">IF(B142=IO!$A$21,ROUND(NORMINV(E142,IO!$B$21,IO!$C$21),0),IF(B142=IO!$A$22,ROUND(NORMINV(E142,IO!$B$22,IO!$C$22),0),ROUND(NORMINV(E142,IO!$B$23,IO!$C$23),0)))</f>
        <v>111</v>
      </c>
      <c r="G142" s="24">
        <f ca="1">MIN(F142,IO!$B$4+IO!$B$10)</f>
        <v>102</v>
      </c>
      <c r="H142" s="24">
        <f ca="1">IF(G142-D142&gt;IO!B$4,Model!G142-Model!D142-IO!B$4,0)</f>
        <v>1</v>
      </c>
      <c r="I142" s="24">
        <f>IF($B142=IO!$A$22,IO!$B$6,IF($B142=IO!$A$22,IO!$B$6,IF($B142=IO!$A$22,IO!$B$6,IO!$B$7)))</f>
        <v>200</v>
      </c>
      <c r="J142" s="24">
        <f t="shared" ca="1" si="8"/>
        <v>0</v>
      </c>
      <c r="K142" s="24">
        <f ca="1">IO!$B$5*Model!G142-$J142</f>
        <v>4080</v>
      </c>
    </row>
    <row r="143" spans="1:11" x14ac:dyDescent="0.25">
      <c r="A143" s="28">
        <v>142</v>
      </c>
      <c r="B143" s="26" t="s">
        <v>7</v>
      </c>
      <c r="C143" s="24">
        <f t="shared" ca="1" si="6"/>
        <v>0.30509388879473609</v>
      </c>
      <c r="D143" s="24">
        <f ca="1">VLOOKUP(C143,'Given Data'!$H$33:$I$43,2)</f>
        <v>1</v>
      </c>
      <c r="E143" s="24">
        <f t="shared" ca="1" si="7"/>
        <v>0.8036863360971821</v>
      </c>
      <c r="F143" s="24">
        <f ca="1">IF(B143=IO!$A$21,ROUND(NORMINV(E143,IO!$B$21,IO!$C$21),0),IF(B143=IO!$A$22,ROUND(NORMINV(E143,IO!$B$22,IO!$C$22),0),ROUND(NORMINV(E143,IO!$B$23,IO!$C$23),0)))</f>
        <v>106</v>
      </c>
      <c r="G143" s="24">
        <f ca="1">MIN(F143,IO!$B$4+IO!$B$10)</f>
        <v>102</v>
      </c>
      <c r="H143" s="24">
        <f ca="1">IF(G143-D143&gt;IO!B$4,Model!G143-Model!D143-IO!B$4,0)</f>
        <v>1</v>
      </c>
      <c r="I143" s="24">
        <f>IF($B143=IO!$A$22,IO!$B$6,IF($B143=IO!$A$22,IO!$B$6,IF($B143=IO!$A$22,IO!$B$6,IO!$B$7)))</f>
        <v>200</v>
      </c>
      <c r="J143" s="24">
        <f t="shared" ca="1" si="8"/>
        <v>0</v>
      </c>
      <c r="K143" s="24">
        <f ca="1">IO!$B$5*Model!G143-$J143</f>
        <v>4080</v>
      </c>
    </row>
    <row r="144" spans="1:11" x14ac:dyDescent="0.25">
      <c r="A144" s="28">
        <v>143</v>
      </c>
      <c r="B144" s="26" t="s">
        <v>8</v>
      </c>
      <c r="C144" s="24">
        <f t="shared" ca="1" si="6"/>
        <v>0.11180694165622684</v>
      </c>
      <c r="D144" s="24">
        <f ca="1">VLOOKUP(C144,'Given Data'!$H$33:$I$43,2)</f>
        <v>0</v>
      </c>
      <c r="E144" s="24">
        <f t="shared" ca="1" si="7"/>
        <v>8.1868070264094484E-2</v>
      </c>
      <c r="F144" s="24">
        <f ca="1">IF(B144=IO!$A$21,ROUND(NORMINV(E144,IO!$B$21,IO!$C$21),0),IF(B144=IO!$A$22,ROUND(NORMINV(E144,IO!$B$22,IO!$C$22),0),ROUND(NORMINV(E144,IO!$B$23,IO!$C$23),0)))</f>
        <v>96</v>
      </c>
      <c r="G144" s="24">
        <f ca="1">MIN(F144,IO!$B$4+IO!$B$10)</f>
        <v>96</v>
      </c>
      <c r="H144" s="24">
        <f ca="1">IF(G144-D144&gt;IO!B$4,Model!G144-Model!D144-IO!B$4,0)</f>
        <v>0</v>
      </c>
      <c r="I144" s="24">
        <f>IF($B144=IO!$A$22,IO!$B$6,IF($B144=IO!$A$22,IO!$B$6,IF($B144=IO!$A$22,IO!$B$6,IO!$B$7)))</f>
        <v>25</v>
      </c>
      <c r="J144" s="24">
        <f t="shared" ca="1" si="8"/>
        <v>0</v>
      </c>
      <c r="K144" s="24">
        <f ca="1">IO!$B$5*Model!G144-$J144</f>
        <v>3840</v>
      </c>
    </row>
    <row r="145" spans="1:11" x14ac:dyDescent="0.25">
      <c r="A145" s="28">
        <v>144</v>
      </c>
      <c r="B145" s="26" t="s">
        <v>10</v>
      </c>
      <c r="C145" s="24">
        <f t="shared" ca="1" si="6"/>
        <v>0.73090448068244995</v>
      </c>
      <c r="D145" s="24">
        <f ca="1">VLOOKUP(C145,'Given Data'!$H$33:$I$43,2)</f>
        <v>3</v>
      </c>
      <c r="E145" s="24">
        <f t="shared" ca="1" si="7"/>
        <v>0.39848263066590817</v>
      </c>
      <c r="F145" s="24">
        <f ca="1">IF(B145=IO!$A$21,ROUND(NORMINV(E145,IO!$B$21,IO!$C$21),0),IF(B145=IO!$A$22,ROUND(NORMINV(E145,IO!$B$22,IO!$C$22),0),ROUND(NORMINV(E145,IO!$B$23,IO!$C$23),0)))</f>
        <v>104</v>
      </c>
      <c r="G145" s="24">
        <f ca="1">MIN(F145,IO!$B$4+IO!$B$10)</f>
        <v>102</v>
      </c>
      <c r="H145" s="24">
        <f ca="1">IF(G145-D145&gt;IO!B$4,Model!G145-Model!D145-IO!B$4,0)</f>
        <v>0</v>
      </c>
      <c r="I145" s="24">
        <f>IF($B145=IO!$A$22,IO!$B$6,IF($B145=IO!$A$22,IO!$B$6,IF($B145=IO!$A$22,IO!$B$6,IO!$B$7)))</f>
        <v>200</v>
      </c>
      <c r="J145" s="24">
        <f t="shared" ca="1" si="8"/>
        <v>0</v>
      </c>
      <c r="K145" s="24">
        <f ca="1">IO!$B$5*Model!G145-$J145</f>
        <v>4080</v>
      </c>
    </row>
    <row r="146" spans="1:11" x14ac:dyDescent="0.25">
      <c r="A146" s="28">
        <v>145</v>
      </c>
      <c r="B146" s="26" t="s">
        <v>7</v>
      </c>
      <c r="C146" s="24">
        <f t="shared" ca="1" si="6"/>
        <v>0.6631516067933555</v>
      </c>
      <c r="D146" s="24">
        <f ca="1">VLOOKUP(C146,'Given Data'!$H$33:$I$43,2)</f>
        <v>3</v>
      </c>
      <c r="E146" s="24">
        <f t="shared" ca="1" si="7"/>
        <v>0.83168986293401792</v>
      </c>
      <c r="F146" s="24">
        <f ca="1">IF(B146=IO!$A$21,ROUND(NORMINV(E146,IO!$B$21,IO!$C$21),0),IF(B146=IO!$A$22,ROUND(NORMINV(E146,IO!$B$22,IO!$C$22),0),ROUND(NORMINV(E146,IO!$B$23,IO!$C$23),0)))</f>
        <v>107</v>
      </c>
      <c r="G146" s="24">
        <f ca="1">MIN(F146,IO!$B$4+IO!$B$10)</f>
        <v>102</v>
      </c>
      <c r="H146" s="24">
        <f ca="1">IF(G146-D146&gt;IO!B$4,Model!G146-Model!D146-IO!B$4,0)</f>
        <v>0</v>
      </c>
      <c r="I146" s="24">
        <f>IF($B146=IO!$A$22,IO!$B$6,IF($B146=IO!$A$22,IO!$B$6,IF($B146=IO!$A$22,IO!$B$6,IO!$B$7)))</f>
        <v>200</v>
      </c>
      <c r="J146" s="24">
        <f t="shared" ca="1" si="8"/>
        <v>0</v>
      </c>
      <c r="K146" s="24">
        <f ca="1">IO!$B$5*Model!G146-$J146</f>
        <v>4080</v>
      </c>
    </row>
    <row r="147" spans="1:11" x14ac:dyDescent="0.25">
      <c r="A147" s="28">
        <v>146</v>
      </c>
      <c r="B147" s="26" t="s">
        <v>8</v>
      </c>
      <c r="C147" s="24">
        <f t="shared" ca="1" si="6"/>
        <v>0.97783524452916781</v>
      </c>
      <c r="D147" s="24">
        <f ca="1">VLOOKUP(C147,'Given Data'!$H$33:$I$43,2)</f>
        <v>7</v>
      </c>
      <c r="E147" s="24">
        <f t="shared" ca="1" si="7"/>
        <v>0.99585718183164773</v>
      </c>
      <c r="F147" s="24">
        <f ca="1">IF(B147=IO!$A$21,ROUND(NORMINV(E147,IO!$B$21,IO!$C$21),0),IF(B147=IO!$A$22,ROUND(NORMINV(E147,IO!$B$22,IO!$C$22),0),ROUND(NORMINV(E147,IO!$B$23,IO!$C$23),0)))</f>
        <v>116</v>
      </c>
      <c r="G147" s="24">
        <f ca="1">MIN(F147,IO!$B$4+IO!$B$10)</f>
        <v>102</v>
      </c>
      <c r="H147" s="24">
        <f ca="1">IF(G147-D147&gt;IO!B$4,Model!G147-Model!D147-IO!B$4,0)</f>
        <v>0</v>
      </c>
      <c r="I147" s="24">
        <f>IF($B147=IO!$A$22,IO!$B$6,IF($B147=IO!$A$22,IO!$B$6,IF($B147=IO!$A$22,IO!$B$6,IO!$B$7)))</f>
        <v>25</v>
      </c>
      <c r="J147" s="24">
        <f t="shared" ca="1" si="8"/>
        <v>0</v>
      </c>
      <c r="K147" s="24">
        <f ca="1">IO!$B$5*Model!G147-$J147</f>
        <v>4080</v>
      </c>
    </row>
    <row r="148" spans="1:11" x14ac:dyDescent="0.25">
      <c r="A148" s="28">
        <v>147</v>
      </c>
      <c r="B148" s="26" t="s">
        <v>10</v>
      </c>
      <c r="C148" s="24">
        <f t="shared" ca="1" si="6"/>
        <v>0.74803054989338624</v>
      </c>
      <c r="D148" s="24">
        <f ca="1">VLOOKUP(C148,'Given Data'!$H$33:$I$43,2)</f>
        <v>3</v>
      </c>
      <c r="E148" s="24">
        <f t="shared" ca="1" si="7"/>
        <v>0.8653221499720527</v>
      </c>
      <c r="F148" s="24">
        <f ca="1">IF(B148=IO!$A$21,ROUND(NORMINV(E148,IO!$B$21,IO!$C$21),0),IF(B148=IO!$A$22,ROUND(NORMINV(E148,IO!$B$22,IO!$C$22),0),ROUND(NORMINV(E148,IO!$B$23,IO!$C$23),0)))</f>
        <v>111</v>
      </c>
      <c r="G148" s="24">
        <f ca="1">MIN(F148,IO!$B$4+IO!$B$10)</f>
        <v>102</v>
      </c>
      <c r="H148" s="24">
        <f ca="1">IF(G148-D148&gt;IO!B$4,Model!G148-Model!D148-IO!B$4,0)</f>
        <v>0</v>
      </c>
      <c r="I148" s="24">
        <f>IF($B148=IO!$A$22,IO!$B$6,IF($B148=IO!$A$22,IO!$B$6,IF($B148=IO!$A$22,IO!$B$6,IO!$B$7)))</f>
        <v>200</v>
      </c>
      <c r="J148" s="24">
        <f t="shared" ca="1" si="8"/>
        <v>0</v>
      </c>
      <c r="K148" s="24">
        <f ca="1">IO!$B$5*Model!G148-$J148</f>
        <v>4080</v>
      </c>
    </row>
    <row r="149" spans="1:11" x14ac:dyDescent="0.25">
      <c r="A149" s="28">
        <v>148</v>
      </c>
      <c r="B149" s="26" t="s">
        <v>7</v>
      </c>
      <c r="C149" s="24">
        <f t="shared" ca="1" si="6"/>
        <v>0.2262914477126895</v>
      </c>
      <c r="D149" s="24">
        <f ca="1">VLOOKUP(C149,'Given Data'!$H$33:$I$43,2)</f>
        <v>1</v>
      </c>
      <c r="E149" s="24">
        <f t="shared" ca="1" si="7"/>
        <v>0.13711908365380754</v>
      </c>
      <c r="F149" s="24">
        <f ca="1">IF(B149=IO!$A$21,ROUND(NORMINV(E149,IO!$B$21,IO!$C$21),0),IF(B149=IO!$A$22,ROUND(NORMINV(E149,IO!$B$22,IO!$C$22),0),ROUND(NORMINV(E149,IO!$B$23,IO!$C$23),0)))</f>
        <v>94</v>
      </c>
      <c r="G149" s="24">
        <f ca="1">MIN(F149,IO!$B$4+IO!$B$10)</f>
        <v>94</v>
      </c>
      <c r="H149" s="24">
        <f ca="1">IF(G149-D149&gt;IO!B$4,Model!G149-Model!D149-IO!B$4,0)</f>
        <v>0</v>
      </c>
      <c r="I149" s="24">
        <f>IF($B149=IO!$A$22,IO!$B$6,IF($B149=IO!$A$22,IO!$B$6,IF($B149=IO!$A$22,IO!$B$6,IO!$B$7)))</f>
        <v>200</v>
      </c>
      <c r="J149" s="24">
        <f t="shared" ca="1" si="8"/>
        <v>0</v>
      </c>
      <c r="K149" s="24">
        <f ca="1">IO!$B$5*Model!G149-$J149</f>
        <v>3760</v>
      </c>
    </row>
    <row r="150" spans="1:11" x14ac:dyDescent="0.25">
      <c r="A150" s="28">
        <v>149</v>
      </c>
      <c r="B150" s="26" t="s">
        <v>8</v>
      </c>
      <c r="C150" s="24">
        <f t="shared" ca="1" si="6"/>
        <v>0.32003204516378825</v>
      </c>
      <c r="D150" s="24">
        <f ca="1">VLOOKUP(C150,'Given Data'!$H$33:$I$43,2)</f>
        <v>1</v>
      </c>
      <c r="E150" s="24">
        <f t="shared" ca="1" si="7"/>
        <v>6.5503850728500623E-2</v>
      </c>
      <c r="F150" s="24">
        <f ca="1">IF(B150=IO!$A$21,ROUND(NORMINV(E150,IO!$B$21,IO!$C$21),0),IF(B150=IO!$A$22,ROUND(NORMINV(E150,IO!$B$22,IO!$C$22),0),ROUND(NORMINV(E150,IO!$B$23,IO!$C$23),0)))</f>
        <v>95</v>
      </c>
      <c r="G150" s="24">
        <f ca="1">MIN(F150,IO!$B$4+IO!$B$10)</f>
        <v>95</v>
      </c>
      <c r="H150" s="24">
        <f ca="1">IF(G150-D150&gt;IO!B$4,Model!G150-Model!D150-IO!B$4,0)</f>
        <v>0</v>
      </c>
      <c r="I150" s="24">
        <f>IF($B150=IO!$A$22,IO!$B$6,IF($B150=IO!$A$22,IO!$B$6,IF($B150=IO!$A$22,IO!$B$6,IO!$B$7)))</f>
        <v>25</v>
      </c>
      <c r="J150" s="24">
        <f t="shared" ca="1" si="8"/>
        <v>0</v>
      </c>
      <c r="K150" s="24">
        <f ca="1">IO!$B$5*Model!G150-$J150</f>
        <v>3800</v>
      </c>
    </row>
    <row r="151" spans="1:11" x14ac:dyDescent="0.25">
      <c r="A151" s="28">
        <v>150</v>
      </c>
      <c r="B151" s="26" t="s">
        <v>10</v>
      </c>
      <c r="C151" s="24">
        <f t="shared" ca="1" si="6"/>
        <v>0.46653350121752735</v>
      </c>
      <c r="D151" s="24">
        <f ca="1">VLOOKUP(C151,'Given Data'!$H$33:$I$43,2)</f>
        <v>2</v>
      </c>
      <c r="E151" s="24">
        <f t="shared" ca="1" si="7"/>
        <v>5.3683830419171352E-2</v>
      </c>
      <c r="F151" s="24">
        <f ca="1">IF(B151=IO!$A$21,ROUND(NORMINV(E151,IO!$B$21,IO!$C$21),0),IF(B151=IO!$A$22,ROUND(NORMINV(E151,IO!$B$22,IO!$C$22),0),ROUND(NORMINV(E151,IO!$B$23,IO!$C$23),0)))</f>
        <v>97</v>
      </c>
      <c r="G151" s="24">
        <f ca="1">MIN(F151,IO!$B$4+IO!$B$10)</f>
        <v>97</v>
      </c>
      <c r="H151" s="24">
        <f ca="1">IF(G151-D151&gt;IO!B$4,Model!G151-Model!D151-IO!B$4,0)</f>
        <v>0</v>
      </c>
      <c r="I151" s="24">
        <f>IF($B151=IO!$A$22,IO!$B$6,IF($B151=IO!$A$22,IO!$B$6,IF($B151=IO!$A$22,IO!$B$6,IO!$B$7)))</f>
        <v>200</v>
      </c>
      <c r="J151" s="24">
        <f t="shared" ca="1" si="8"/>
        <v>50</v>
      </c>
      <c r="K151" s="24">
        <f ca="1">IO!$B$5*Model!G151-$J151</f>
        <v>3830</v>
      </c>
    </row>
    <row r="152" spans="1:11" x14ac:dyDescent="0.25">
      <c r="A152" s="28">
        <v>151</v>
      </c>
      <c r="B152" s="26" t="s">
        <v>7</v>
      </c>
      <c r="C152" s="24">
        <f t="shared" ca="1" si="6"/>
        <v>0.96000723705349666</v>
      </c>
      <c r="D152" s="24">
        <f ca="1">VLOOKUP(C152,'Given Data'!$H$33:$I$43,2)</f>
        <v>6</v>
      </c>
      <c r="E152" s="24">
        <f t="shared" ca="1" si="7"/>
        <v>4.1852793046110892E-2</v>
      </c>
      <c r="F152" s="24">
        <f ca="1">IF(B152=IO!$A$21,ROUND(NORMINV(E152,IO!$B$21,IO!$C$21),0),IF(B152=IO!$A$22,ROUND(NORMINV(E152,IO!$B$22,IO!$C$22),0),ROUND(NORMINV(E152,IO!$B$23,IO!$C$23),0)))</f>
        <v>91</v>
      </c>
      <c r="G152" s="24">
        <f ca="1">MIN(F152,IO!$B$4+IO!$B$10)</f>
        <v>91</v>
      </c>
      <c r="H152" s="24">
        <f ca="1">IF(G152-D152&gt;IO!B$4,Model!G152-Model!D152-IO!B$4,0)</f>
        <v>0</v>
      </c>
      <c r="I152" s="24">
        <f>IF($B152=IO!$A$22,IO!$B$6,IF($B152=IO!$A$22,IO!$B$6,IF($B152=IO!$A$22,IO!$B$6,IO!$B$7)))</f>
        <v>200</v>
      </c>
      <c r="J152" s="24">
        <f t="shared" ca="1" si="8"/>
        <v>0</v>
      </c>
      <c r="K152" s="24">
        <f ca="1">IO!$B$5*Model!G152-$J152</f>
        <v>3640</v>
      </c>
    </row>
    <row r="153" spans="1:11" x14ac:dyDescent="0.25">
      <c r="A153" s="28">
        <v>152</v>
      </c>
      <c r="B153" s="26" t="s">
        <v>8</v>
      </c>
      <c r="C153" s="24">
        <f t="shared" ca="1" si="6"/>
        <v>1.3375245685835924E-2</v>
      </c>
      <c r="D153" s="24">
        <f ca="1">VLOOKUP(C153,'Given Data'!$H$33:$I$43,2)</f>
        <v>0</v>
      </c>
      <c r="E153" s="24">
        <f t="shared" ca="1" si="7"/>
        <v>0.8562107249226264</v>
      </c>
      <c r="F153" s="24">
        <f ca="1">IF(B153=IO!$A$21,ROUND(NORMINV(E153,IO!$B$21,IO!$C$21),0),IF(B153=IO!$A$22,ROUND(NORMINV(E153,IO!$B$22,IO!$C$22),0),ROUND(NORMINV(E153,IO!$B$23,IO!$C$23),0)))</f>
        <v>108</v>
      </c>
      <c r="G153" s="24">
        <f ca="1">MIN(F153,IO!$B$4+IO!$B$10)</f>
        <v>102</v>
      </c>
      <c r="H153" s="24">
        <f ca="1">IF(G153-D153&gt;IO!B$4,Model!G153-Model!D153-IO!B$4,0)</f>
        <v>2</v>
      </c>
      <c r="I153" s="24">
        <f>IF($B153=IO!$A$22,IO!$B$6,IF($B153=IO!$A$22,IO!$B$6,IF($B153=IO!$A$22,IO!$B$6,IO!$B$7)))</f>
        <v>25</v>
      </c>
      <c r="J153" s="24">
        <f t="shared" ca="1" si="8"/>
        <v>0</v>
      </c>
      <c r="K153" s="24">
        <f ca="1">IO!$B$5*Model!G153-$J153</f>
        <v>4080</v>
      </c>
    </row>
    <row r="154" spans="1:11" x14ac:dyDescent="0.25">
      <c r="A154" s="28">
        <v>153</v>
      </c>
      <c r="B154" s="26" t="s">
        <v>10</v>
      </c>
      <c r="C154" s="24">
        <f t="shared" ca="1" si="6"/>
        <v>0.66262175473845586</v>
      </c>
      <c r="D154" s="24">
        <f ca="1">VLOOKUP(C154,'Given Data'!$H$33:$I$43,2)</f>
        <v>3</v>
      </c>
      <c r="E154" s="24">
        <f t="shared" ca="1" si="7"/>
        <v>0.42912019228321785</v>
      </c>
      <c r="F154" s="24">
        <f ca="1">IF(B154=IO!$A$21,ROUND(NORMINV(E154,IO!$B$21,IO!$C$21),0),IF(B154=IO!$A$22,ROUND(NORMINV(E154,IO!$B$22,IO!$C$22),0),ROUND(NORMINV(E154,IO!$B$23,IO!$C$23),0)))</f>
        <v>104</v>
      </c>
      <c r="G154" s="24">
        <f ca="1">MIN(F154,IO!$B$4+IO!$B$10)</f>
        <v>102</v>
      </c>
      <c r="H154" s="24">
        <f ca="1">IF(G154-D154&gt;IO!B$4,Model!G154-Model!D154-IO!B$4,0)</f>
        <v>0</v>
      </c>
      <c r="I154" s="24">
        <f>IF($B154=IO!$A$22,IO!$B$6,IF($B154=IO!$A$22,IO!$B$6,IF($B154=IO!$A$22,IO!$B$6,IO!$B$7)))</f>
        <v>200</v>
      </c>
      <c r="J154" s="24">
        <f t="shared" ca="1" si="8"/>
        <v>50</v>
      </c>
      <c r="K154" s="24">
        <f ca="1">IO!$B$5*Model!G154-$J154</f>
        <v>4030</v>
      </c>
    </row>
    <row r="155" spans="1:11" x14ac:dyDescent="0.25">
      <c r="A155" s="28">
        <v>154</v>
      </c>
      <c r="B155" s="26" t="s">
        <v>7</v>
      </c>
      <c r="C155" s="24">
        <f t="shared" ca="1" si="6"/>
        <v>0.53408360960269619</v>
      </c>
      <c r="D155" s="24">
        <f ca="1">VLOOKUP(C155,'Given Data'!$H$33:$I$43,2)</f>
        <v>2</v>
      </c>
      <c r="E155" s="24">
        <f t="shared" ca="1" si="7"/>
        <v>0.78670164138702714</v>
      </c>
      <c r="F155" s="24">
        <f ca="1">IF(B155=IO!$A$21,ROUND(NORMINV(E155,IO!$B$21,IO!$C$21),0),IF(B155=IO!$A$22,ROUND(NORMINV(E155,IO!$B$22,IO!$C$22),0),ROUND(NORMINV(E155,IO!$B$23,IO!$C$23),0)))</f>
        <v>106</v>
      </c>
      <c r="G155" s="24">
        <f ca="1">MIN(F155,IO!$B$4+IO!$B$10)</f>
        <v>102</v>
      </c>
      <c r="H155" s="24">
        <f ca="1">IF(G155-D155&gt;IO!B$4,Model!G155-Model!D155-IO!B$4,0)</f>
        <v>0</v>
      </c>
      <c r="I155" s="24">
        <f>IF($B155=IO!$A$22,IO!$B$6,IF($B155=IO!$A$22,IO!$B$6,IF($B155=IO!$A$22,IO!$B$6,IO!$B$7)))</f>
        <v>200</v>
      </c>
      <c r="J155" s="24">
        <f t="shared" ca="1" si="8"/>
        <v>0</v>
      </c>
      <c r="K155" s="24">
        <f ca="1">IO!$B$5*Model!G155-$J155</f>
        <v>4080</v>
      </c>
    </row>
    <row r="156" spans="1:11" x14ac:dyDescent="0.25">
      <c r="A156" s="28">
        <v>155</v>
      </c>
      <c r="B156" s="26" t="s">
        <v>8</v>
      </c>
      <c r="C156" s="24">
        <f t="shared" ca="1" si="6"/>
        <v>9.4273741743619022E-2</v>
      </c>
      <c r="D156" s="24">
        <f ca="1">VLOOKUP(C156,'Given Data'!$H$33:$I$43,2)</f>
        <v>0</v>
      </c>
      <c r="E156" s="24">
        <f t="shared" ca="1" si="7"/>
        <v>0.44217917669099271</v>
      </c>
      <c r="F156" s="24">
        <f ca="1">IF(B156=IO!$A$21,ROUND(NORMINV(E156,IO!$B$21,IO!$C$21),0),IF(B156=IO!$A$22,ROUND(NORMINV(E156,IO!$B$22,IO!$C$22),0),ROUND(NORMINV(E156,IO!$B$23,IO!$C$23),0)))</f>
        <v>102</v>
      </c>
      <c r="G156" s="24">
        <f ca="1">MIN(F156,IO!$B$4+IO!$B$10)</f>
        <v>102</v>
      </c>
      <c r="H156" s="24">
        <f ca="1">IF(G156-D156&gt;IO!B$4,Model!G156-Model!D156-IO!B$4,0)</f>
        <v>2</v>
      </c>
      <c r="I156" s="24">
        <f>IF($B156=IO!$A$22,IO!$B$6,IF($B156=IO!$A$22,IO!$B$6,IF($B156=IO!$A$22,IO!$B$6,IO!$B$7)))</f>
        <v>25</v>
      </c>
      <c r="J156" s="24">
        <f t="shared" ca="1" si="8"/>
        <v>0</v>
      </c>
      <c r="K156" s="24">
        <f ca="1">IO!$B$5*Model!G156-$J156</f>
        <v>4080</v>
      </c>
    </row>
    <row r="157" spans="1:11" x14ac:dyDescent="0.25">
      <c r="A157" s="28">
        <v>156</v>
      </c>
      <c r="B157" s="26" t="s">
        <v>10</v>
      </c>
      <c r="C157" s="24">
        <f t="shared" ca="1" si="6"/>
        <v>0.38488905504893933</v>
      </c>
      <c r="D157" s="24">
        <f ca="1">VLOOKUP(C157,'Given Data'!$H$33:$I$43,2)</f>
        <v>2</v>
      </c>
      <c r="E157" s="24">
        <f t="shared" ca="1" si="7"/>
        <v>0.9966067022929298</v>
      </c>
      <c r="F157" s="24">
        <f ca="1">IF(B157=IO!$A$21,ROUND(NORMINV(E157,IO!$B$21,IO!$C$21),0),IF(B157=IO!$A$22,ROUND(NORMINV(E157,IO!$B$22,IO!$C$22),0),ROUND(NORMINV(E157,IO!$B$23,IO!$C$23),0)))</f>
        <v>119</v>
      </c>
      <c r="G157" s="24">
        <f ca="1">MIN(F157,IO!$B$4+IO!$B$10)</f>
        <v>102</v>
      </c>
      <c r="H157" s="24">
        <f ca="1">IF(G157-D157&gt;IO!B$4,Model!G157-Model!D157-IO!B$4,0)</f>
        <v>0</v>
      </c>
      <c r="I157" s="24">
        <f>IF($B157=IO!$A$22,IO!$B$6,IF($B157=IO!$A$22,IO!$B$6,IF($B157=IO!$A$22,IO!$B$6,IO!$B$7)))</f>
        <v>200</v>
      </c>
      <c r="J157" s="24">
        <f t="shared" ca="1" si="8"/>
        <v>0</v>
      </c>
      <c r="K157" s="24">
        <f ca="1">IO!$B$5*Model!G157-$J157</f>
        <v>4080</v>
      </c>
    </row>
    <row r="158" spans="1:11" x14ac:dyDescent="0.25">
      <c r="A158" s="28">
        <v>157</v>
      </c>
      <c r="B158" s="26" t="s">
        <v>7</v>
      </c>
      <c r="C158" s="24">
        <f t="shared" ca="1" si="6"/>
        <v>5.5040831074368857E-2</v>
      </c>
      <c r="D158" s="24">
        <f ca="1">VLOOKUP(C158,'Given Data'!$H$33:$I$43,2)</f>
        <v>0</v>
      </c>
      <c r="E158" s="24">
        <f t="shared" ca="1" si="7"/>
        <v>0.21291656877832665</v>
      </c>
      <c r="F158" s="24">
        <f ca="1">IF(B158=IO!$A$21,ROUND(NORMINV(E158,IO!$B$21,IO!$C$21),0),IF(B158=IO!$A$22,ROUND(NORMINV(E158,IO!$B$22,IO!$C$22),0),ROUND(NORMINV(E158,IO!$B$23,IO!$C$23),0)))</f>
        <v>96</v>
      </c>
      <c r="G158" s="24">
        <f ca="1">MIN(F158,IO!$B$4+IO!$B$10)</f>
        <v>96</v>
      </c>
      <c r="H158" s="24">
        <f ca="1">IF(G158-D158&gt;IO!B$4,Model!G158-Model!D158-IO!B$4,0)</f>
        <v>0</v>
      </c>
      <c r="I158" s="24">
        <f>IF($B158=IO!$A$22,IO!$B$6,IF($B158=IO!$A$22,IO!$B$6,IF($B158=IO!$A$22,IO!$B$6,IO!$B$7)))</f>
        <v>200</v>
      </c>
      <c r="J158" s="24">
        <f t="shared" ca="1" si="8"/>
        <v>0</v>
      </c>
      <c r="K158" s="24">
        <f ca="1">IO!$B$5*Model!G158-$J158</f>
        <v>3840</v>
      </c>
    </row>
    <row r="159" spans="1:11" x14ac:dyDescent="0.25">
      <c r="A159" s="28">
        <v>158</v>
      </c>
      <c r="B159" s="26" t="s">
        <v>8</v>
      </c>
      <c r="C159" s="24">
        <f t="shared" ca="1" si="6"/>
        <v>0.59923606147939146</v>
      </c>
      <c r="D159" s="24">
        <f ca="1">VLOOKUP(C159,'Given Data'!$H$33:$I$43,2)</f>
        <v>2</v>
      </c>
      <c r="E159" s="24">
        <f t="shared" ca="1" si="7"/>
        <v>0.48745559956199014</v>
      </c>
      <c r="F159" s="24">
        <f ca="1">IF(B159=IO!$A$21,ROUND(NORMINV(E159,IO!$B$21,IO!$C$21),0),IF(B159=IO!$A$22,ROUND(NORMINV(E159,IO!$B$22,IO!$C$22),0),ROUND(NORMINV(E159,IO!$B$23,IO!$C$23),0)))</f>
        <v>103</v>
      </c>
      <c r="G159" s="24">
        <f ca="1">MIN(F159,IO!$B$4+IO!$B$10)</f>
        <v>102</v>
      </c>
      <c r="H159" s="24">
        <f ca="1">IF(G159-D159&gt;IO!B$4,Model!G159-Model!D159-IO!B$4,0)</f>
        <v>0</v>
      </c>
      <c r="I159" s="24">
        <f>IF($B159=IO!$A$22,IO!$B$6,IF($B159=IO!$A$22,IO!$B$6,IF($B159=IO!$A$22,IO!$B$6,IO!$B$7)))</f>
        <v>25</v>
      </c>
      <c r="J159" s="24">
        <f t="shared" ca="1" si="8"/>
        <v>0</v>
      </c>
      <c r="K159" s="24">
        <f ca="1">IO!$B$5*Model!G159-$J159</f>
        <v>4080</v>
      </c>
    </row>
    <row r="160" spans="1:11" x14ac:dyDescent="0.25">
      <c r="A160" s="28">
        <v>159</v>
      </c>
      <c r="B160" s="26" t="s">
        <v>10</v>
      </c>
      <c r="C160" s="24">
        <f t="shared" ca="1" si="6"/>
        <v>0.94725601225600886</v>
      </c>
      <c r="D160" s="24">
        <f ca="1">VLOOKUP(C160,'Given Data'!$H$33:$I$43,2)</f>
        <v>6</v>
      </c>
      <c r="E160" s="24">
        <f t="shared" ca="1" si="7"/>
        <v>0.35928780346271594</v>
      </c>
      <c r="F160" s="24">
        <f ca="1">IF(B160=IO!$A$21,ROUND(NORMINV(E160,IO!$B$21,IO!$C$21),0),IF(B160=IO!$A$22,ROUND(NORMINV(E160,IO!$B$22,IO!$C$22),0),ROUND(NORMINV(E160,IO!$B$23,IO!$C$23),0)))</f>
        <v>103</v>
      </c>
      <c r="G160" s="24">
        <f ca="1">MIN(F160,IO!$B$4+IO!$B$10)</f>
        <v>102</v>
      </c>
      <c r="H160" s="24">
        <f ca="1">IF(G160-D160&gt;IO!B$4,Model!G160-Model!D160-IO!B$4,0)</f>
        <v>0</v>
      </c>
      <c r="I160" s="24">
        <f>IF($B160=IO!$A$22,IO!$B$6,IF($B160=IO!$A$22,IO!$B$6,IF($B160=IO!$A$22,IO!$B$6,IO!$B$7)))</f>
        <v>200</v>
      </c>
      <c r="J160" s="24">
        <f t="shared" ca="1" si="8"/>
        <v>0</v>
      </c>
      <c r="K160" s="24">
        <f ca="1">IO!$B$5*Model!G160-$J160</f>
        <v>4080</v>
      </c>
    </row>
    <row r="161" spans="1:11" x14ac:dyDescent="0.25">
      <c r="A161" s="28">
        <v>160</v>
      </c>
      <c r="B161" s="26" t="s">
        <v>7</v>
      </c>
      <c r="C161" s="24">
        <f t="shared" ca="1" si="6"/>
        <v>0.20595347345968795</v>
      </c>
      <c r="D161" s="24">
        <f ca="1">VLOOKUP(C161,'Given Data'!$H$33:$I$43,2)</f>
        <v>1</v>
      </c>
      <c r="E161" s="24">
        <f t="shared" ca="1" si="7"/>
        <v>0.21010427721235236</v>
      </c>
      <c r="F161" s="24">
        <f ca="1">IF(B161=IO!$A$21,ROUND(NORMINV(E161,IO!$B$21,IO!$C$21),0),IF(B161=IO!$A$22,ROUND(NORMINV(E161,IO!$B$22,IO!$C$22),0),ROUND(NORMINV(E161,IO!$B$23,IO!$C$23),0)))</f>
        <v>96</v>
      </c>
      <c r="G161" s="24">
        <f ca="1">MIN(F161,IO!$B$4+IO!$B$10)</f>
        <v>96</v>
      </c>
      <c r="H161" s="24">
        <f ca="1">IF(G161-D161&gt;IO!B$4,Model!G161-Model!D161-IO!B$4,0)</f>
        <v>0</v>
      </c>
      <c r="I161" s="24">
        <f>IF($B161=IO!$A$22,IO!$B$6,IF($B161=IO!$A$22,IO!$B$6,IF($B161=IO!$A$22,IO!$B$6,IO!$B$7)))</f>
        <v>200</v>
      </c>
      <c r="J161" s="24">
        <f t="shared" ca="1" si="8"/>
        <v>0</v>
      </c>
      <c r="K161" s="24">
        <f ca="1">IO!$B$5*Model!G161-$J161</f>
        <v>3840</v>
      </c>
    </row>
    <row r="162" spans="1:11" x14ac:dyDescent="0.25">
      <c r="A162" s="28">
        <v>161</v>
      </c>
      <c r="B162" s="26" t="s">
        <v>8</v>
      </c>
      <c r="C162" s="24">
        <f t="shared" ca="1" si="6"/>
        <v>0.75482028961843728</v>
      </c>
      <c r="D162" s="24">
        <f ca="1">VLOOKUP(C162,'Given Data'!$H$33:$I$43,2)</f>
        <v>3</v>
      </c>
      <c r="E162" s="24">
        <f t="shared" ca="1" si="7"/>
        <v>0.70595996235482295</v>
      </c>
      <c r="F162" s="24">
        <f ca="1">IF(B162=IO!$A$21,ROUND(NORMINV(E162,IO!$B$21,IO!$C$21),0),IF(B162=IO!$A$22,ROUND(NORMINV(E162,IO!$B$22,IO!$C$22),0),ROUND(NORMINV(E162,IO!$B$23,IO!$C$23),0)))</f>
        <v>106</v>
      </c>
      <c r="G162" s="24">
        <f ca="1">MIN(F162,IO!$B$4+IO!$B$10)</f>
        <v>102</v>
      </c>
      <c r="H162" s="24">
        <f ca="1">IF(G162-D162&gt;IO!B$4,Model!G162-Model!D162-IO!B$4,0)</f>
        <v>0</v>
      </c>
      <c r="I162" s="24">
        <f>IF($B162=IO!$A$22,IO!$B$6,IF($B162=IO!$A$22,IO!$B$6,IF($B162=IO!$A$22,IO!$B$6,IO!$B$7)))</f>
        <v>25</v>
      </c>
      <c r="J162" s="24">
        <f t="shared" ca="1" si="8"/>
        <v>0</v>
      </c>
      <c r="K162" s="24">
        <f ca="1">IO!$B$5*Model!G162-$J162</f>
        <v>4080</v>
      </c>
    </row>
    <row r="163" spans="1:11" x14ac:dyDescent="0.25">
      <c r="A163" s="28">
        <v>162</v>
      </c>
      <c r="B163" s="26" t="s">
        <v>10</v>
      </c>
      <c r="C163" s="24">
        <f t="shared" ca="1" si="6"/>
        <v>0.98828454395426302</v>
      </c>
      <c r="D163" s="24">
        <f ca="1">VLOOKUP(C163,'Given Data'!$H$33:$I$43,2)</f>
        <v>7</v>
      </c>
      <c r="E163" s="24">
        <f t="shared" ca="1" si="7"/>
        <v>0.22381589936414303</v>
      </c>
      <c r="F163" s="24">
        <f ca="1">IF(B163=IO!$A$21,ROUND(NORMINV(E163,IO!$B$21,IO!$C$21),0),IF(B163=IO!$A$22,ROUND(NORMINV(E163,IO!$B$22,IO!$C$22),0),ROUND(NORMINV(E163,IO!$B$23,IO!$C$23),0)))</f>
        <v>101</v>
      </c>
      <c r="G163" s="24">
        <f ca="1">MIN(F163,IO!$B$4+IO!$B$10)</f>
        <v>101</v>
      </c>
      <c r="H163" s="24">
        <f ca="1">IF(G163-D163&gt;IO!B$4,Model!G163-Model!D163-IO!B$4,0)</f>
        <v>0</v>
      </c>
      <c r="I163" s="24">
        <f>IF($B163=IO!$A$22,IO!$B$6,IF($B163=IO!$A$22,IO!$B$6,IF($B163=IO!$A$22,IO!$B$6,IO!$B$7)))</f>
        <v>200</v>
      </c>
      <c r="J163" s="24">
        <f t="shared" ca="1" si="8"/>
        <v>0</v>
      </c>
      <c r="K163" s="24">
        <f ca="1">IO!$B$5*Model!G163-$J163</f>
        <v>4040</v>
      </c>
    </row>
    <row r="164" spans="1:11" x14ac:dyDescent="0.25">
      <c r="A164" s="28">
        <v>163</v>
      </c>
      <c r="B164" s="26" t="s">
        <v>7</v>
      </c>
      <c r="C164" s="24">
        <f t="shared" ca="1" si="6"/>
        <v>0.41795172350358467</v>
      </c>
      <c r="D164" s="24">
        <f ca="1">VLOOKUP(C164,'Given Data'!$H$33:$I$43,2)</f>
        <v>2</v>
      </c>
      <c r="E164" s="24">
        <f t="shared" ca="1" si="7"/>
        <v>0.21945608696414154</v>
      </c>
      <c r="F164" s="24">
        <f ca="1">IF(B164=IO!$A$21,ROUND(NORMINV(E164,IO!$B$21,IO!$C$21),0),IF(B164=IO!$A$22,ROUND(NORMINV(E164,IO!$B$22,IO!$C$22),0),ROUND(NORMINV(E164,IO!$B$23,IO!$C$23),0)))</f>
        <v>96</v>
      </c>
      <c r="G164" s="24">
        <f ca="1">MIN(F164,IO!$B$4+IO!$B$10)</f>
        <v>96</v>
      </c>
      <c r="H164" s="24">
        <f ca="1">IF(G164-D164&gt;IO!B$4,Model!G164-Model!D164-IO!B$4,0)</f>
        <v>0</v>
      </c>
      <c r="I164" s="24">
        <f>IF($B164=IO!$A$22,IO!$B$6,IF($B164=IO!$A$22,IO!$B$6,IF($B164=IO!$A$22,IO!$B$6,IO!$B$7)))</f>
        <v>200</v>
      </c>
      <c r="J164" s="24">
        <f t="shared" ca="1" si="8"/>
        <v>200</v>
      </c>
      <c r="K164" s="24">
        <f ca="1">IO!$B$5*Model!G164-$J164</f>
        <v>3640</v>
      </c>
    </row>
    <row r="165" spans="1:11" x14ac:dyDescent="0.25">
      <c r="A165" s="28">
        <v>164</v>
      </c>
      <c r="B165" s="26" t="s">
        <v>8</v>
      </c>
      <c r="C165" s="24">
        <f t="shared" ca="1" si="6"/>
        <v>0.67030836472714717</v>
      </c>
      <c r="D165" s="24">
        <f ca="1">VLOOKUP(C165,'Given Data'!$H$33:$I$43,2)</f>
        <v>3</v>
      </c>
      <c r="E165" s="24">
        <f t="shared" ca="1" si="7"/>
        <v>0.89477267048511522</v>
      </c>
      <c r="F165" s="24">
        <f ca="1">IF(B165=IO!$A$21,ROUND(NORMINV(E165,IO!$B$21,IO!$C$21),0),IF(B165=IO!$A$22,ROUND(NORMINV(E165,IO!$B$22,IO!$C$22),0),ROUND(NORMINV(E165,IO!$B$23,IO!$C$23),0)))</f>
        <v>109</v>
      </c>
      <c r="G165" s="24">
        <f ca="1">MIN(F165,IO!$B$4+IO!$B$10)</f>
        <v>102</v>
      </c>
      <c r="H165" s="24">
        <f ca="1">IF(G165-D165&gt;IO!B$4,Model!G165-Model!D165-IO!B$4,0)</f>
        <v>0</v>
      </c>
      <c r="I165" s="24">
        <f>IF($B165=IO!$A$22,IO!$B$6,IF($B165=IO!$A$22,IO!$B$6,IF($B165=IO!$A$22,IO!$B$6,IO!$B$7)))</f>
        <v>25</v>
      </c>
      <c r="J165" s="24">
        <f t="shared" ca="1" si="8"/>
        <v>0</v>
      </c>
      <c r="K165" s="24">
        <f ca="1">IO!$B$5*Model!G165-$J165</f>
        <v>4080</v>
      </c>
    </row>
    <row r="166" spans="1:11" x14ac:dyDescent="0.25">
      <c r="A166" s="28">
        <v>165</v>
      </c>
      <c r="B166" s="26" t="s">
        <v>10</v>
      </c>
      <c r="C166" s="24">
        <f t="shared" ca="1" si="6"/>
        <v>0.34875106326793526</v>
      </c>
      <c r="D166" s="24">
        <f ca="1">VLOOKUP(C166,'Given Data'!$H$33:$I$43,2)</f>
        <v>1</v>
      </c>
      <c r="E166" s="24">
        <f t="shared" ca="1" si="7"/>
        <v>0.88285568598484665</v>
      </c>
      <c r="F166" s="24">
        <f ca="1">IF(B166=IO!$A$21,ROUND(NORMINV(E166,IO!$B$21,IO!$C$21),0),IF(B166=IO!$A$22,ROUND(NORMINV(E166,IO!$B$22,IO!$C$22),0),ROUND(NORMINV(E166,IO!$B$23,IO!$C$23),0)))</f>
        <v>111</v>
      </c>
      <c r="G166" s="24">
        <f ca="1">MIN(F166,IO!$B$4+IO!$B$10)</f>
        <v>102</v>
      </c>
      <c r="H166" s="24">
        <f ca="1">IF(G166-D166&gt;IO!B$4,Model!G166-Model!D166-IO!B$4,0)</f>
        <v>1</v>
      </c>
      <c r="I166" s="24">
        <f>IF($B166=IO!$A$22,IO!$B$6,IF($B166=IO!$A$22,IO!$B$6,IF($B166=IO!$A$22,IO!$B$6,IO!$B$7)))</f>
        <v>200</v>
      </c>
      <c r="J166" s="24">
        <f t="shared" ca="1" si="8"/>
        <v>0</v>
      </c>
      <c r="K166" s="24">
        <f ca="1">IO!$B$5*Model!G166-$J166</f>
        <v>4080</v>
      </c>
    </row>
    <row r="167" spans="1:11" x14ac:dyDescent="0.25">
      <c r="A167" s="28">
        <v>166</v>
      </c>
      <c r="B167" s="26" t="s">
        <v>7</v>
      </c>
      <c r="C167" s="24">
        <f t="shared" ca="1" si="6"/>
        <v>0.58764264067848637</v>
      </c>
      <c r="D167" s="24">
        <f ca="1">VLOOKUP(C167,'Given Data'!$H$33:$I$43,2)</f>
        <v>2</v>
      </c>
      <c r="E167" s="24">
        <f t="shared" ca="1" si="7"/>
        <v>0.36407635471659561</v>
      </c>
      <c r="F167" s="24">
        <f ca="1">IF(B167=IO!$A$21,ROUND(NORMINV(E167,IO!$B$21,IO!$C$21),0),IF(B167=IO!$A$22,ROUND(NORMINV(E167,IO!$B$22,IO!$C$22),0),ROUND(NORMINV(E167,IO!$B$23,IO!$C$23),0)))</f>
        <v>99</v>
      </c>
      <c r="G167" s="24">
        <f ca="1">MIN(F167,IO!$B$4+IO!$B$10)</f>
        <v>99</v>
      </c>
      <c r="H167" s="24">
        <f ca="1">IF(G167-D167&gt;IO!B$4,Model!G167-Model!D167-IO!B$4,0)</f>
        <v>0</v>
      </c>
      <c r="I167" s="24">
        <f>IF($B167=IO!$A$22,IO!$B$6,IF($B167=IO!$A$22,IO!$B$6,IF($B167=IO!$A$22,IO!$B$6,IO!$B$7)))</f>
        <v>200</v>
      </c>
      <c r="J167" s="24">
        <f t="shared" ca="1" si="8"/>
        <v>200</v>
      </c>
      <c r="K167" s="24">
        <f ca="1">IO!$B$5*Model!G167-$J167</f>
        <v>3760</v>
      </c>
    </row>
    <row r="168" spans="1:11" x14ac:dyDescent="0.25">
      <c r="A168" s="28">
        <v>167</v>
      </c>
      <c r="B168" s="26" t="s">
        <v>8</v>
      </c>
      <c r="C168" s="24">
        <f t="shared" ca="1" si="6"/>
        <v>0.40948239908186757</v>
      </c>
      <c r="D168" s="24">
        <f ca="1">VLOOKUP(C168,'Given Data'!$H$33:$I$43,2)</f>
        <v>2</v>
      </c>
      <c r="E168" s="24">
        <f t="shared" ca="1" si="7"/>
        <v>0.16783813660722868</v>
      </c>
      <c r="F168" s="24">
        <f ca="1">IF(B168=IO!$A$21,ROUND(NORMINV(E168,IO!$B$21,IO!$C$21),0),IF(B168=IO!$A$22,ROUND(NORMINV(E168,IO!$B$22,IO!$C$22),0),ROUND(NORMINV(E168,IO!$B$23,IO!$C$23),0)))</f>
        <v>98</v>
      </c>
      <c r="G168" s="24">
        <f ca="1">MIN(F168,IO!$B$4+IO!$B$10)</f>
        <v>98</v>
      </c>
      <c r="H168" s="24">
        <f ca="1">IF(G168-D168&gt;IO!B$4,Model!G168-Model!D168-IO!B$4,0)</f>
        <v>0</v>
      </c>
      <c r="I168" s="24">
        <f>IF($B168=IO!$A$22,IO!$B$6,IF($B168=IO!$A$22,IO!$B$6,IF($B168=IO!$A$22,IO!$B$6,IO!$B$7)))</f>
        <v>25</v>
      </c>
      <c r="J168" s="24">
        <f t="shared" ca="1" si="8"/>
        <v>0</v>
      </c>
      <c r="K168" s="24">
        <f ca="1">IO!$B$5*Model!G168-$J168</f>
        <v>3920</v>
      </c>
    </row>
    <row r="169" spans="1:11" x14ac:dyDescent="0.25">
      <c r="A169" s="28">
        <v>168</v>
      </c>
      <c r="B169" s="26" t="s">
        <v>10</v>
      </c>
      <c r="C169" s="24">
        <f t="shared" ca="1" si="6"/>
        <v>0.33415951481305251</v>
      </c>
      <c r="D169" s="24">
        <f ca="1">VLOOKUP(C169,'Given Data'!$H$33:$I$43,2)</f>
        <v>1</v>
      </c>
      <c r="E169" s="24">
        <f t="shared" ca="1" si="7"/>
        <v>0.55754593170486011</v>
      </c>
      <c r="F169" s="24">
        <f ca="1">IF(B169=IO!$A$21,ROUND(NORMINV(E169,IO!$B$21,IO!$C$21),0),IF(B169=IO!$A$22,ROUND(NORMINV(E169,IO!$B$22,IO!$C$22),0),ROUND(NORMINV(E169,IO!$B$23,IO!$C$23),0)))</f>
        <v>106</v>
      </c>
      <c r="G169" s="24">
        <f ca="1">MIN(F169,IO!$B$4+IO!$B$10)</f>
        <v>102</v>
      </c>
      <c r="H169" s="24">
        <f ca="1">IF(G169-D169&gt;IO!B$4,Model!G169-Model!D169-IO!B$4,0)</f>
        <v>1</v>
      </c>
      <c r="I169" s="24">
        <f>IF($B169=IO!$A$22,IO!$B$6,IF($B169=IO!$A$22,IO!$B$6,IF($B169=IO!$A$22,IO!$B$6,IO!$B$7)))</f>
        <v>200</v>
      </c>
      <c r="J169" s="24">
        <f t="shared" ca="1" si="8"/>
        <v>0</v>
      </c>
      <c r="K169" s="24">
        <f ca="1">IO!$B$5*Model!G169-$J169</f>
        <v>4080</v>
      </c>
    </row>
    <row r="170" spans="1:11" x14ac:dyDescent="0.25">
      <c r="A170" s="28">
        <v>169</v>
      </c>
      <c r="B170" s="26" t="s">
        <v>7</v>
      </c>
      <c r="C170" s="24">
        <f t="shared" ca="1" si="6"/>
        <v>0.45663119511649286</v>
      </c>
      <c r="D170" s="24">
        <f ca="1">VLOOKUP(C170,'Given Data'!$H$33:$I$43,2)</f>
        <v>2</v>
      </c>
      <c r="E170" s="24">
        <f t="shared" ca="1" si="7"/>
        <v>0.79334421496909968</v>
      </c>
      <c r="F170" s="24">
        <f ca="1">IF(B170=IO!$A$21,ROUND(NORMINV(E170,IO!$B$21,IO!$C$21),0),IF(B170=IO!$A$22,ROUND(NORMINV(E170,IO!$B$22,IO!$C$22),0),ROUND(NORMINV(E170,IO!$B$23,IO!$C$23),0)))</f>
        <v>106</v>
      </c>
      <c r="G170" s="24">
        <f ca="1">MIN(F170,IO!$B$4+IO!$B$10)</f>
        <v>102</v>
      </c>
      <c r="H170" s="24">
        <f ca="1">IF(G170-D170&gt;IO!B$4,Model!G170-Model!D170-IO!B$4,0)</f>
        <v>0</v>
      </c>
      <c r="I170" s="24">
        <f>IF($B170=IO!$A$22,IO!$B$6,IF($B170=IO!$A$22,IO!$B$6,IF($B170=IO!$A$22,IO!$B$6,IO!$B$7)))</f>
        <v>200</v>
      </c>
      <c r="J170" s="24">
        <f t="shared" ca="1" si="8"/>
        <v>200</v>
      </c>
      <c r="K170" s="24">
        <f ca="1">IO!$B$5*Model!G170-$J170</f>
        <v>3880</v>
      </c>
    </row>
    <row r="171" spans="1:11" x14ac:dyDescent="0.25">
      <c r="A171" s="28">
        <v>170</v>
      </c>
      <c r="B171" s="26" t="s">
        <v>8</v>
      </c>
      <c r="C171" s="24">
        <f t="shared" ca="1" si="6"/>
        <v>0.4716036863517088</v>
      </c>
      <c r="D171" s="24">
        <f ca="1">VLOOKUP(C171,'Given Data'!$H$33:$I$43,2)</f>
        <v>2</v>
      </c>
      <c r="E171" s="24">
        <f t="shared" ca="1" si="7"/>
        <v>4.5987831548342406E-2</v>
      </c>
      <c r="F171" s="24">
        <f ca="1">IF(B171=IO!$A$21,ROUND(NORMINV(E171,IO!$B$21,IO!$C$21),0),IF(B171=IO!$A$22,ROUND(NORMINV(E171,IO!$B$22,IO!$C$22),0),ROUND(NORMINV(E171,IO!$B$23,IO!$C$23),0)))</f>
        <v>95</v>
      </c>
      <c r="G171" s="24">
        <f ca="1">MIN(F171,IO!$B$4+IO!$B$10)</f>
        <v>95</v>
      </c>
      <c r="H171" s="24">
        <f ca="1">IF(G171-D171&gt;IO!B$4,Model!G171-Model!D171-IO!B$4,0)</f>
        <v>0</v>
      </c>
      <c r="I171" s="24">
        <f>IF($B171=IO!$A$22,IO!$B$6,IF($B171=IO!$A$22,IO!$B$6,IF($B171=IO!$A$22,IO!$B$6,IO!$B$7)))</f>
        <v>25</v>
      </c>
      <c r="J171" s="24">
        <f t="shared" ca="1" si="8"/>
        <v>0</v>
      </c>
      <c r="K171" s="24">
        <f ca="1">IO!$B$5*Model!G171-$J171</f>
        <v>3800</v>
      </c>
    </row>
    <row r="172" spans="1:11" x14ac:dyDescent="0.25">
      <c r="A172" s="28">
        <v>171</v>
      </c>
      <c r="B172" s="26" t="s">
        <v>10</v>
      </c>
      <c r="C172" s="24">
        <f t="shared" ca="1" si="6"/>
        <v>0.3567161740049849</v>
      </c>
      <c r="D172" s="24">
        <f ca="1">VLOOKUP(C172,'Given Data'!$H$33:$I$43,2)</f>
        <v>1</v>
      </c>
      <c r="E172" s="24">
        <f t="shared" ca="1" si="7"/>
        <v>0.2914822438337259</v>
      </c>
      <c r="F172" s="24">
        <f ca="1">IF(B172=IO!$A$21,ROUND(NORMINV(E172,IO!$B$21,IO!$C$21),0),IF(B172=IO!$A$22,ROUND(NORMINV(E172,IO!$B$22,IO!$C$22),0),ROUND(NORMINV(E172,IO!$B$23,IO!$C$23),0)))</f>
        <v>102</v>
      </c>
      <c r="G172" s="24">
        <f ca="1">MIN(F172,IO!$B$4+IO!$B$10)</f>
        <v>102</v>
      </c>
      <c r="H172" s="24">
        <f ca="1">IF(G172-D172&gt;IO!B$4,Model!G172-Model!D172-IO!B$4,0)</f>
        <v>1</v>
      </c>
      <c r="I172" s="24">
        <f>IF($B172=IO!$A$22,IO!$B$6,IF($B172=IO!$A$22,IO!$B$6,IF($B172=IO!$A$22,IO!$B$6,IO!$B$7)))</f>
        <v>200</v>
      </c>
      <c r="J172" s="24">
        <f t="shared" ca="1" si="8"/>
        <v>0</v>
      </c>
      <c r="K172" s="24">
        <f ca="1">IO!$B$5*Model!G172-$J172</f>
        <v>4080</v>
      </c>
    </row>
    <row r="173" spans="1:11" x14ac:dyDescent="0.25">
      <c r="A173" s="28">
        <v>172</v>
      </c>
      <c r="B173" s="26" t="s">
        <v>7</v>
      </c>
      <c r="C173" s="24">
        <f t="shared" ca="1" si="6"/>
        <v>0.95532459108831425</v>
      </c>
      <c r="D173" s="24">
        <f ca="1">VLOOKUP(C173,'Given Data'!$H$33:$I$43,2)</f>
        <v>6</v>
      </c>
      <c r="E173" s="24">
        <f t="shared" ca="1" si="7"/>
        <v>3.6622769408283129E-2</v>
      </c>
      <c r="F173" s="24">
        <f ca="1">IF(B173=IO!$A$21,ROUND(NORMINV(E173,IO!$B$21,IO!$C$21),0),IF(B173=IO!$A$22,ROUND(NORMINV(E173,IO!$B$22,IO!$C$22),0),ROUND(NORMINV(E173,IO!$B$23,IO!$C$23),0)))</f>
        <v>90</v>
      </c>
      <c r="G173" s="24">
        <f ca="1">MIN(F173,IO!$B$4+IO!$B$10)</f>
        <v>90</v>
      </c>
      <c r="H173" s="24">
        <f ca="1">IF(G173-D173&gt;IO!B$4,Model!G173-Model!D173-IO!B$4,0)</f>
        <v>0</v>
      </c>
      <c r="I173" s="24">
        <f>IF($B173=IO!$A$22,IO!$B$6,IF($B173=IO!$A$22,IO!$B$6,IF($B173=IO!$A$22,IO!$B$6,IO!$B$7)))</f>
        <v>200</v>
      </c>
      <c r="J173" s="24">
        <f t="shared" ca="1" si="8"/>
        <v>400</v>
      </c>
      <c r="K173" s="24">
        <f ca="1">IO!$B$5*Model!G173-$J173</f>
        <v>3200</v>
      </c>
    </row>
    <row r="174" spans="1:11" x14ac:dyDescent="0.25">
      <c r="A174" s="28">
        <v>173</v>
      </c>
      <c r="B174" s="26" t="s">
        <v>8</v>
      </c>
      <c r="C174" s="24">
        <f t="shared" ca="1" si="6"/>
        <v>0.65723731442943434</v>
      </c>
      <c r="D174" s="24">
        <f ca="1">VLOOKUP(C174,'Given Data'!$H$33:$I$43,2)</f>
        <v>3</v>
      </c>
      <c r="E174" s="24">
        <f t="shared" ca="1" si="7"/>
        <v>0.55789613853746955</v>
      </c>
      <c r="F174" s="24">
        <f ca="1">IF(B174=IO!$A$21,ROUND(NORMINV(E174,IO!$B$21,IO!$C$21),0),IF(B174=IO!$A$22,ROUND(NORMINV(E174,IO!$B$22,IO!$C$22),0),ROUND(NORMINV(E174,IO!$B$23,IO!$C$23),0)))</f>
        <v>104</v>
      </c>
      <c r="G174" s="24">
        <f ca="1">MIN(F174,IO!$B$4+IO!$B$10)</f>
        <v>102</v>
      </c>
      <c r="H174" s="24">
        <f ca="1">IF(G174-D174&gt;IO!B$4,Model!G174-Model!D174-IO!B$4,0)</f>
        <v>0</v>
      </c>
      <c r="I174" s="24">
        <f>IF($B174=IO!$A$22,IO!$B$6,IF($B174=IO!$A$22,IO!$B$6,IF($B174=IO!$A$22,IO!$B$6,IO!$B$7)))</f>
        <v>25</v>
      </c>
      <c r="J174" s="24">
        <f t="shared" ca="1" si="8"/>
        <v>0</v>
      </c>
      <c r="K174" s="24">
        <f ca="1">IO!$B$5*Model!G174-$J174</f>
        <v>4080</v>
      </c>
    </row>
    <row r="175" spans="1:11" x14ac:dyDescent="0.25">
      <c r="A175" s="28">
        <v>174</v>
      </c>
      <c r="B175" s="26" t="s">
        <v>10</v>
      </c>
      <c r="C175" s="24">
        <f t="shared" ca="1" si="6"/>
        <v>6.0807706874846934E-3</v>
      </c>
      <c r="D175" s="24">
        <f ca="1">VLOOKUP(C175,'Given Data'!$H$33:$I$43,2)</f>
        <v>0</v>
      </c>
      <c r="E175" s="24">
        <f t="shared" ca="1" si="7"/>
        <v>0.30206959503579922</v>
      </c>
      <c r="F175" s="24">
        <f ca="1">IF(B175=IO!$A$21,ROUND(NORMINV(E175,IO!$B$21,IO!$C$21),0),IF(B175=IO!$A$22,ROUND(NORMINV(E175,IO!$B$22,IO!$C$22),0),ROUND(NORMINV(E175,IO!$B$23,IO!$C$23),0)))</f>
        <v>102</v>
      </c>
      <c r="G175" s="24">
        <f ca="1">MIN(F175,IO!$B$4+IO!$B$10)</f>
        <v>102</v>
      </c>
      <c r="H175" s="24">
        <f ca="1">IF(G175-D175&gt;IO!B$4,Model!G175-Model!D175-IO!B$4,0)</f>
        <v>2</v>
      </c>
      <c r="I175" s="24">
        <f>IF($B175=IO!$A$22,IO!$B$6,IF($B175=IO!$A$22,IO!$B$6,IF($B175=IO!$A$22,IO!$B$6,IO!$B$7)))</f>
        <v>200</v>
      </c>
      <c r="J175" s="24">
        <f t="shared" ca="1" si="8"/>
        <v>0</v>
      </c>
      <c r="K175" s="24">
        <f ca="1">IO!$B$5*Model!G175-$J175</f>
        <v>4080</v>
      </c>
    </row>
    <row r="176" spans="1:11" x14ac:dyDescent="0.25">
      <c r="A176" s="28">
        <v>175</v>
      </c>
      <c r="B176" s="26" t="s">
        <v>7</v>
      </c>
      <c r="C176" s="24">
        <f t="shared" ca="1" si="6"/>
        <v>2.5038530374786871E-2</v>
      </c>
      <c r="D176" s="24">
        <f ca="1">VLOOKUP(C176,'Given Data'!$H$33:$I$43,2)</f>
        <v>0</v>
      </c>
      <c r="E176" s="24">
        <f t="shared" ca="1" si="7"/>
        <v>0.39998714971573246</v>
      </c>
      <c r="F176" s="24">
        <f ca="1">IF(B176=IO!$A$21,ROUND(NORMINV(E176,IO!$B$21,IO!$C$21),0),IF(B176=IO!$A$22,ROUND(NORMINV(E176,IO!$B$22,IO!$C$22),0),ROUND(NORMINV(E176,IO!$B$23,IO!$C$23),0)))</f>
        <v>99</v>
      </c>
      <c r="G176" s="24">
        <f ca="1">MIN(F176,IO!$B$4+IO!$B$10)</f>
        <v>99</v>
      </c>
      <c r="H176" s="24">
        <f ca="1">IF(G176-D176&gt;IO!B$4,Model!G176-Model!D176-IO!B$4,0)</f>
        <v>0</v>
      </c>
      <c r="I176" s="24">
        <f>IF($B176=IO!$A$22,IO!$B$6,IF($B176=IO!$A$22,IO!$B$6,IF($B176=IO!$A$22,IO!$B$6,IO!$B$7)))</f>
        <v>200</v>
      </c>
      <c r="J176" s="24">
        <f t="shared" ca="1" si="8"/>
        <v>0</v>
      </c>
      <c r="K176" s="24">
        <f ca="1">IO!$B$5*Model!G176-$J176</f>
        <v>3960</v>
      </c>
    </row>
    <row r="177" spans="1:11" x14ac:dyDescent="0.25">
      <c r="A177" s="28">
        <v>176</v>
      </c>
      <c r="B177" s="26" t="s">
        <v>8</v>
      </c>
      <c r="C177" s="24">
        <f t="shared" ca="1" si="6"/>
        <v>0.13087855542672144</v>
      </c>
      <c r="D177" s="24">
        <f ca="1">VLOOKUP(C177,'Given Data'!$H$33:$I$43,2)</f>
        <v>0</v>
      </c>
      <c r="E177" s="24">
        <f t="shared" ca="1" si="7"/>
        <v>6.2903926737200688E-2</v>
      </c>
      <c r="F177" s="24">
        <f ca="1">IF(B177=IO!$A$21,ROUND(NORMINV(E177,IO!$B$21,IO!$C$21),0),IF(B177=IO!$A$22,ROUND(NORMINV(E177,IO!$B$22,IO!$C$22),0),ROUND(NORMINV(E177,IO!$B$23,IO!$C$23),0)))</f>
        <v>95</v>
      </c>
      <c r="G177" s="24">
        <f ca="1">MIN(F177,IO!$B$4+IO!$B$10)</f>
        <v>95</v>
      </c>
      <c r="H177" s="24">
        <f ca="1">IF(G177-D177&gt;IO!B$4,Model!G177-Model!D177-IO!B$4,0)</f>
        <v>0</v>
      </c>
      <c r="I177" s="24">
        <f>IF($B177=IO!$A$22,IO!$B$6,IF($B177=IO!$A$22,IO!$B$6,IF($B177=IO!$A$22,IO!$B$6,IO!$B$7)))</f>
        <v>25</v>
      </c>
      <c r="J177" s="24">
        <f t="shared" ca="1" si="8"/>
        <v>0</v>
      </c>
      <c r="K177" s="24">
        <f ca="1">IO!$B$5*Model!G177-$J177</f>
        <v>3800</v>
      </c>
    </row>
    <row r="178" spans="1:11" x14ac:dyDescent="0.25">
      <c r="A178" s="28">
        <v>177</v>
      </c>
      <c r="B178" s="26" t="s">
        <v>10</v>
      </c>
      <c r="C178" s="24">
        <f t="shared" ca="1" si="6"/>
        <v>0.81369351796055833</v>
      </c>
      <c r="D178" s="24">
        <f ca="1">VLOOKUP(C178,'Given Data'!$H$33:$I$43,2)</f>
        <v>4</v>
      </c>
      <c r="E178" s="24">
        <f t="shared" ca="1" si="7"/>
        <v>0.74916165146655123</v>
      </c>
      <c r="F178" s="24">
        <f ca="1">IF(B178=IO!$A$21,ROUND(NORMINV(E178,IO!$B$21,IO!$C$21),0),IF(B178=IO!$A$22,ROUND(NORMINV(E178,IO!$B$22,IO!$C$22),0),ROUND(NORMINV(E178,IO!$B$23,IO!$C$23),0)))</f>
        <v>108</v>
      </c>
      <c r="G178" s="24">
        <f ca="1">MIN(F178,IO!$B$4+IO!$B$10)</f>
        <v>102</v>
      </c>
      <c r="H178" s="24">
        <f ca="1">IF(G178-D178&gt;IO!B$4,Model!G178-Model!D178-IO!B$4,0)</f>
        <v>0</v>
      </c>
      <c r="I178" s="24">
        <f>IF($B178=IO!$A$22,IO!$B$6,IF($B178=IO!$A$22,IO!$B$6,IF($B178=IO!$A$22,IO!$B$6,IO!$B$7)))</f>
        <v>200</v>
      </c>
      <c r="J178" s="24">
        <f t="shared" ca="1" si="8"/>
        <v>0</v>
      </c>
      <c r="K178" s="24">
        <f ca="1">IO!$B$5*Model!G178-$J178</f>
        <v>4080</v>
      </c>
    </row>
    <row r="179" spans="1:11" x14ac:dyDescent="0.25">
      <c r="A179" s="28">
        <v>178</v>
      </c>
      <c r="B179" s="26" t="s">
        <v>7</v>
      </c>
      <c r="C179" s="24">
        <f t="shared" ca="1" si="6"/>
        <v>0.95791101780351873</v>
      </c>
      <c r="D179" s="24">
        <f ca="1">VLOOKUP(C179,'Given Data'!$H$33:$I$43,2)</f>
        <v>6</v>
      </c>
      <c r="E179" s="24">
        <f t="shared" ca="1" si="7"/>
        <v>0.43629597087032324</v>
      </c>
      <c r="F179" s="24">
        <f ca="1">IF(B179=IO!$A$21,ROUND(NORMINV(E179,IO!$B$21,IO!$C$21),0),IF(B179=IO!$A$22,ROUND(NORMINV(E179,IO!$B$22,IO!$C$22),0),ROUND(NORMINV(E179,IO!$B$23,IO!$C$23),0)))</f>
        <v>100</v>
      </c>
      <c r="G179" s="24">
        <f ca="1">MIN(F179,IO!$B$4+IO!$B$10)</f>
        <v>100</v>
      </c>
      <c r="H179" s="24">
        <f ca="1">IF(G179-D179&gt;IO!B$4,Model!G179-Model!D179-IO!B$4,0)</f>
        <v>0</v>
      </c>
      <c r="I179" s="24">
        <f>IF($B179=IO!$A$22,IO!$B$6,IF($B179=IO!$A$22,IO!$B$6,IF($B179=IO!$A$22,IO!$B$6,IO!$B$7)))</f>
        <v>200</v>
      </c>
      <c r="J179" s="24">
        <f t="shared" ca="1" si="8"/>
        <v>0</v>
      </c>
      <c r="K179" s="24">
        <f ca="1">IO!$B$5*Model!G179-$J179</f>
        <v>4000</v>
      </c>
    </row>
    <row r="180" spans="1:11" x14ac:dyDescent="0.25">
      <c r="A180" s="28">
        <v>179</v>
      </c>
      <c r="B180" s="26" t="s">
        <v>8</v>
      </c>
      <c r="C180" s="24">
        <f t="shared" ca="1" si="6"/>
        <v>0.96382816064211141</v>
      </c>
      <c r="D180" s="24">
        <f ca="1">VLOOKUP(C180,'Given Data'!$H$33:$I$43,2)</f>
        <v>6</v>
      </c>
      <c r="E180" s="24">
        <f t="shared" ca="1" si="7"/>
        <v>0.40761838566670505</v>
      </c>
      <c r="F180" s="24">
        <f ca="1">IF(B180=IO!$A$21,ROUND(NORMINV(E180,IO!$B$21,IO!$C$21),0),IF(B180=IO!$A$22,ROUND(NORMINV(E180,IO!$B$22,IO!$C$22),0),ROUND(NORMINV(E180,IO!$B$23,IO!$C$23),0)))</f>
        <v>102</v>
      </c>
      <c r="G180" s="24">
        <f ca="1">MIN(F180,IO!$B$4+IO!$B$10)</f>
        <v>102</v>
      </c>
      <c r="H180" s="24">
        <f ca="1">IF(G180-D180&gt;IO!B$4,Model!G180-Model!D180-IO!B$4,0)</f>
        <v>0</v>
      </c>
      <c r="I180" s="24">
        <f>IF($B180=IO!$A$22,IO!$B$6,IF($B180=IO!$A$22,IO!$B$6,IF($B180=IO!$A$22,IO!$B$6,IO!$B$7)))</f>
        <v>25</v>
      </c>
      <c r="J180" s="24">
        <f t="shared" ca="1" si="8"/>
        <v>0</v>
      </c>
      <c r="K180" s="24">
        <f ca="1">IO!$B$5*Model!G180-$J180</f>
        <v>4080</v>
      </c>
    </row>
    <row r="181" spans="1:11" x14ac:dyDescent="0.25">
      <c r="A181" s="28">
        <v>180</v>
      </c>
      <c r="B181" s="26" t="s">
        <v>10</v>
      </c>
      <c r="C181" s="24">
        <f t="shared" ca="1" si="6"/>
        <v>0.71829876174030693</v>
      </c>
      <c r="D181" s="24">
        <f ca="1">VLOOKUP(C181,'Given Data'!$H$33:$I$43,2)</f>
        <v>3</v>
      </c>
      <c r="E181" s="24">
        <f t="shared" ca="1" si="7"/>
        <v>0.61079323625491355</v>
      </c>
      <c r="F181" s="24">
        <f ca="1">IF(B181=IO!$A$21,ROUND(NORMINV(E181,IO!$B$21,IO!$C$21),0),IF(B181=IO!$A$22,ROUND(NORMINV(E181,IO!$B$22,IO!$C$22),0),ROUND(NORMINV(E181,IO!$B$23,IO!$C$23),0)))</f>
        <v>106</v>
      </c>
      <c r="G181" s="24">
        <f ca="1">MIN(F181,IO!$B$4+IO!$B$10)</f>
        <v>102</v>
      </c>
      <c r="H181" s="24">
        <f ca="1">IF(G181-D181&gt;IO!B$4,Model!G181-Model!D181-IO!B$4,0)</f>
        <v>0</v>
      </c>
      <c r="I181" s="24">
        <f>IF($B181=IO!$A$22,IO!$B$6,IF($B181=IO!$A$22,IO!$B$6,IF($B181=IO!$A$22,IO!$B$6,IO!$B$7)))</f>
        <v>200</v>
      </c>
      <c r="J181" s="24">
        <f t="shared" ca="1" si="8"/>
        <v>50</v>
      </c>
      <c r="K181" s="24">
        <f ca="1">IO!$B$5*Model!G181-$J181</f>
        <v>4030</v>
      </c>
    </row>
    <row r="182" spans="1:11" x14ac:dyDescent="0.25">
      <c r="A182" s="28">
        <v>181</v>
      </c>
      <c r="B182" s="26" t="s">
        <v>7</v>
      </c>
      <c r="C182" s="24">
        <f t="shared" ca="1" si="6"/>
        <v>0.90936615379428154</v>
      </c>
      <c r="D182" s="24">
        <f ca="1">VLOOKUP(C182,'Given Data'!$H$33:$I$43,2)</f>
        <v>5</v>
      </c>
      <c r="E182" s="24">
        <f t="shared" ca="1" si="7"/>
        <v>0.9301130451378159</v>
      </c>
      <c r="F182" s="24">
        <f ca="1">IF(B182=IO!$A$21,ROUND(NORMINV(E182,IO!$B$21,IO!$C$21),0),IF(B182=IO!$A$22,ROUND(NORMINV(E182,IO!$B$22,IO!$C$22),0),ROUND(NORMINV(E182,IO!$B$23,IO!$C$23),0)))</f>
        <v>110</v>
      </c>
      <c r="G182" s="24">
        <f ca="1">MIN(F182,IO!$B$4+IO!$B$10)</f>
        <v>102</v>
      </c>
      <c r="H182" s="24">
        <f ca="1">IF(G182-D182&gt;IO!B$4,Model!G182-Model!D182-IO!B$4,0)</f>
        <v>0</v>
      </c>
      <c r="I182" s="24">
        <f>IF($B182=IO!$A$22,IO!$B$6,IF($B182=IO!$A$22,IO!$B$6,IF($B182=IO!$A$22,IO!$B$6,IO!$B$7)))</f>
        <v>200</v>
      </c>
      <c r="J182" s="24">
        <f t="shared" ca="1" si="8"/>
        <v>0</v>
      </c>
      <c r="K182" s="24">
        <f ca="1">IO!$B$5*Model!G182-$J182</f>
        <v>4080</v>
      </c>
    </row>
    <row r="183" spans="1:11" x14ac:dyDescent="0.25">
      <c r="A183" s="28">
        <v>182</v>
      </c>
      <c r="B183" s="26" t="s">
        <v>8</v>
      </c>
      <c r="C183" s="24">
        <f t="shared" ca="1" si="6"/>
        <v>8.5347671019475491E-2</v>
      </c>
      <c r="D183" s="24">
        <f ca="1">VLOOKUP(C183,'Given Data'!$H$33:$I$43,2)</f>
        <v>0</v>
      </c>
      <c r="E183" s="24">
        <f t="shared" ca="1" si="7"/>
        <v>0.97774040873880219</v>
      </c>
      <c r="F183" s="24">
        <f ca="1">IF(B183=IO!$A$21,ROUND(NORMINV(E183,IO!$B$21,IO!$C$21),0),IF(B183=IO!$A$22,ROUND(NORMINV(E183,IO!$B$22,IO!$C$22),0),ROUND(NORMINV(E183,IO!$B$23,IO!$C$23),0)))</f>
        <v>113</v>
      </c>
      <c r="G183" s="24">
        <f ca="1">MIN(F183,IO!$B$4+IO!$B$10)</f>
        <v>102</v>
      </c>
      <c r="H183" s="24">
        <f ca="1">IF(G183-D183&gt;IO!B$4,Model!G183-Model!D183-IO!B$4,0)</f>
        <v>2</v>
      </c>
      <c r="I183" s="24">
        <f>IF($B183=IO!$A$22,IO!$B$6,IF($B183=IO!$A$22,IO!$B$6,IF($B183=IO!$A$22,IO!$B$6,IO!$B$7)))</f>
        <v>25</v>
      </c>
      <c r="J183" s="24">
        <f t="shared" ca="1" si="8"/>
        <v>400</v>
      </c>
      <c r="K183" s="24">
        <f ca="1">IO!$B$5*Model!G183-$J183</f>
        <v>3680</v>
      </c>
    </row>
    <row r="184" spans="1:11" x14ac:dyDescent="0.25">
      <c r="A184" s="28">
        <v>183</v>
      </c>
      <c r="B184" s="26" t="s">
        <v>10</v>
      </c>
      <c r="C184" s="24">
        <f t="shared" ca="1" si="6"/>
        <v>0.30425819350838657</v>
      </c>
      <c r="D184" s="24">
        <f ca="1">VLOOKUP(C184,'Given Data'!$H$33:$I$43,2)</f>
        <v>1</v>
      </c>
      <c r="E184" s="24">
        <f t="shared" ca="1" si="7"/>
        <v>4.8422040086242402E-2</v>
      </c>
      <c r="F184" s="24">
        <f ca="1">IF(B184=IO!$A$21,ROUND(NORMINV(E184,IO!$B$21,IO!$C$21),0),IF(B184=IO!$A$22,ROUND(NORMINV(E184,IO!$B$22,IO!$C$22),0),ROUND(NORMINV(E184,IO!$B$23,IO!$C$23),0)))</f>
        <v>97</v>
      </c>
      <c r="G184" s="24">
        <f ca="1">MIN(F184,IO!$B$4+IO!$B$10)</f>
        <v>97</v>
      </c>
      <c r="H184" s="24">
        <f ca="1">IF(G184-D184&gt;IO!B$4,Model!G184-Model!D184-IO!B$4,0)</f>
        <v>0</v>
      </c>
      <c r="I184" s="24">
        <f>IF($B184=IO!$A$22,IO!$B$6,IF($B184=IO!$A$22,IO!$B$6,IF($B184=IO!$A$22,IO!$B$6,IO!$B$7)))</f>
        <v>200</v>
      </c>
      <c r="J184" s="24">
        <f t="shared" ca="1" si="8"/>
        <v>0</v>
      </c>
      <c r="K184" s="24">
        <f ca="1">IO!$B$5*Model!G184-$J184</f>
        <v>3880</v>
      </c>
    </row>
    <row r="185" spans="1:11" x14ac:dyDescent="0.25">
      <c r="A185" s="28">
        <v>184</v>
      </c>
      <c r="B185" s="26" t="s">
        <v>7</v>
      </c>
      <c r="C185" s="24">
        <f t="shared" ca="1" si="6"/>
        <v>0.1286834986646257</v>
      </c>
      <c r="D185" s="24">
        <f ca="1">VLOOKUP(C185,'Given Data'!$H$33:$I$43,2)</f>
        <v>0</v>
      </c>
      <c r="E185" s="24">
        <f t="shared" ca="1" si="7"/>
        <v>0.97520519745428735</v>
      </c>
      <c r="F185" s="24">
        <f ca="1">IF(B185=IO!$A$21,ROUND(NORMINV(E185,IO!$B$21,IO!$C$21),0),IF(B185=IO!$A$22,ROUND(NORMINV(E185,IO!$B$22,IO!$C$22),0),ROUND(NORMINV(E185,IO!$B$23,IO!$C$23),0)))</f>
        <v>113</v>
      </c>
      <c r="G185" s="24">
        <f ca="1">MIN(F185,IO!$B$4+IO!$B$10)</f>
        <v>102</v>
      </c>
      <c r="H185" s="24">
        <f ca="1">IF(G185-D185&gt;IO!B$4,Model!G185-Model!D185-IO!B$4,0)</f>
        <v>2</v>
      </c>
      <c r="I185" s="24">
        <f>IF($B185=IO!$A$22,IO!$B$6,IF($B185=IO!$A$22,IO!$B$6,IF($B185=IO!$A$22,IO!$B$6,IO!$B$7)))</f>
        <v>200</v>
      </c>
      <c r="J185" s="24">
        <f t="shared" ca="1" si="8"/>
        <v>0</v>
      </c>
      <c r="K185" s="24">
        <f ca="1">IO!$B$5*Model!G185-$J185</f>
        <v>4080</v>
      </c>
    </row>
    <row r="186" spans="1:11" x14ac:dyDescent="0.25">
      <c r="A186" s="28">
        <v>185</v>
      </c>
      <c r="B186" s="26" t="s">
        <v>8</v>
      </c>
      <c r="C186" s="24">
        <f t="shared" ca="1" si="6"/>
        <v>0.56011721323705199</v>
      </c>
      <c r="D186" s="24">
        <f ca="1">VLOOKUP(C186,'Given Data'!$H$33:$I$43,2)</f>
        <v>2</v>
      </c>
      <c r="E186" s="24">
        <f t="shared" ca="1" si="7"/>
        <v>0.72015702671857462</v>
      </c>
      <c r="F186" s="24">
        <f ca="1">IF(B186=IO!$A$21,ROUND(NORMINV(E186,IO!$B$21,IO!$C$21),0),IF(B186=IO!$A$22,ROUND(NORMINV(E186,IO!$B$22,IO!$C$22),0),ROUND(NORMINV(E186,IO!$B$23,IO!$C$23),0)))</f>
        <v>106</v>
      </c>
      <c r="G186" s="24">
        <f ca="1">MIN(F186,IO!$B$4+IO!$B$10)</f>
        <v>102</v>
      </c>
      <c r="H186" s="24">
        <f ca="1">IF(G186-D186&gt;IO!B$4,Model!G186-Model!D186-IO!B$4,0)</f>
        <v>0</v>
      </c>
      <c r="I186" s="24">
        <f>IF($B186=IO!$A$22,IO!$B$6,IF($B186=IO!$A$22,IO!$B$6,IF($B186=IO!$A$22,IO!$B$6,IO!$B$7)))</f>
        <v>25</v>
      </c>
      <c r="J186" s="24">
        <f t="shared" ca="1" si="8"/>
        <v>200</v>
      </c>
      <c r="K186" s="24">
        <f ca="1">IO!$B$5*Model!G186-$J186</f>
        <v>3880</v>
      </c>
    </row>
    <row r="187" spans="1:11" x14ac:dyDescent="0.25">
      <c r="A187" s="28">
        <v>186</v>
      </c>
      <c r="B187" s="26" t="s">
        <v>10</v>
      </c>
      <c r="C187" s="24">
        <f t="shared" ca="1" si="6"/>
        <v>0.94604076071064369</v>
      </c>
      <c r="D187" s="24">
        <f ca="1">VLOOKUP(C187,'Given Data'!$H$33:$I$43,2)</f>
        <v>6</v>
      </c>
      <c r="E187" s="24">
        <f t="shared" ca="1" si="7"/>
        <v>6.8356054358141627E-2</v>
      </c>
      <c r="F187" s="24">
        <f ca="1">IF(B187=IO!$A$21,ROUND(NORMINV(E187,IO!$B$21,IO!$C$21),0),IF(B187=IO!$A$22,ROUND(NORMINV(E187,IO!$B$22,IO!$C$22),0),ROUND(NORMINV(E187,IO!$B$23,IO!$C$23),0)))</f>
        <v>98</v>
      </c>
      <c r="G187" s="24">
        <f ca="1">MIN(F187,IO!$B$4+IO!$B$10)</f>
        <v>98</v>
      </c>
      <c r="H187" s="24">
        <f ca="1">IF(G187-D187&gt;IO!B$4,Model!G187-Model!D187-IO!B$4,0)</f>
        <v>0</v>
      </c>
      <c r="I187" s="24">
        <f>IF($B187=IO!$A$22,IO!$B$6,IF($B187=IO!$A$22,IO!$B$6,IF($B187=IO!$A$22,IO!$B$6,IO!$B$7)))</f>
        <v>200</v>
      </c>
      <c r="J187" s="24">
        <f t="shared" ca="1" si="8"/>
        <v>0</v>
      </c>
      <c r="K187" s="24">
        <f ca="1">IO!$B$5*Model!G187-$J187</f>
        <v>3920</v>
      </c>
    </row>
    <row r="188" spans="1:11" x14ac:dyDescent="0.25">
      <c r="A188" s="28">
        <v>187</v>
      </c>
      <c r="B188" s="26" t="s">
        <v>7</v>
      </c>
      <c r="C188" s="24">
        <f t="shared" ca="1" si="6"/>
        <v>0.31706436491519829</v>
      </c>
      <c r="D188" s="24">
        <f ca="1">VLOOKUP(C188,'Given Data'!$H$33:$I$43,2)</f>
        <v>1</v>
      </c>
      <c r="E188" s="24">
        <f t="shared" ca="1" si="7"/>
        <v>0.72761518729782027</v>
      </c>
      <c r="F188" s="24">
        <f ca="1">IF(B188=IO!$A$21,ROUND(NORMINV(E188,IO!$B$21,IO!$C$21),0),IF(B188=IO!$A$22,ROUND(NORMINV(E188,IO!$B$22,IO!$C$22),0),ROUND(NORMINV(E188,IO!$B$23,IO!$C$23),0)))</f>
        <v>105</v>
      </c>
      <c r="G188" s="24">
        <f ca="1">MIN(F188,IO!$B$4+IO!$B$10)</f>
        <v>102</v>
      </c>
      <c r="H188" s="24">
        <f ca="1">IF(G188-D188&gt;IO!B$4,Model!G188-Model!D188-IO!B$4,0)</f>
        <v>1</v>
      </c>
      <c r="I188" s="24">
        <f>IF($B188=IO!$A$22,IO!$B$6,IF($B188=IO!$A$22,IO!$B$6,IF($B188=IO!$A$22,IO!$B$6,IO!$B$7)))</f>
        <v>200</v>
      </c>
      <c r="J188" s="24">
        <f t="shared" ca="1" si="8"/>
        <v>0</v>
      </c>
      <c r="K188" s="24">
        <f ca="1">IO!$B$5*Model!G188-$J188</f>
        <v>4080</v>
      </c>
    </row>
    <row r="189" spans="1:11" x14ac:dyDescent="0.25">
      <c r="A189" s="28">
        <v>188</v>
      </c>
      <c r="B189" s="26" t="s">
        <v>8</v>
      </c>
      <c r="C189" s="24">
        <f t="shared" ca="1" si="6"/>
        <v>0.65862533965362313</v>
      </c>
      <c r="D189" s="24">
        <f ca="1">VLOOKUP(C189,'Given Data'!$H$33:$I$43,2)</f>
        <v>3</v>
      </c>
      <c r="E189" s="24">
        <f t="shared" ca="1" si="7"/>
        <v>0.70254874591022476</v>
      </c>
      <c r="F189" s="24">
        <f ca="1">IF(B189=IO!$A$21,ROUND(NORMINV(E189,IO!$B$21,IO!$C$21),0),IF(B189=IO!$A$22,ROUND(NORMINV(E189,IO!$B$22,IO!$C$22),0),ROUND(NORMINV(E189,IO!$B$23,IO!$C$23),0)))</f>
        <v>106</v>
      </c>
      <c r="G189" s="24">
        <f ca="1">MIN(F189,IO!$B$4+IO!$B$10)</f>
        <v>102</v>
      </c>
      <c r="H189" s="24">
        <f ca="1">IF(G189-D189&gt;IO!B$4,Model!G189-Model!D189-IO!B$4,0)</f>
        <v>0</v>
      </c>
      <c r="I189" s="24">
        <f>IF($B189=IO!$A$22,IO!$B$6,IF($B189=IO!$A$22,IO!$B$6,IF($B189=IO!$A$22,IO!$B$6,IO!$B$7)))</f>
        <v>25</v>
      </c>
      <c r="J189" s="24">
        <f t="shared" ca="1" si="8"/>
        <v>0</v>
      </c>
      <c r="K189" s="24">
        <f ca="1">IO!$B$5*Model!G189-$J189</f>
        <v>4080</v>
      </c>
    </row>
    <row r="190" spans="1:11" x14ac:dyDescent="0.25">
      <c r="A190" s="28">
        <v>189</v>
      </c>
      <c r="B190" s="26" t="s">
        <v>10</v>
      </c>
      <c r="C190" s="24">
        <f t="shared" ca="1" si="6"/>
        <v>0.79388734290351237</v>
      </c>
      <c r="D190" s="24">
        <f ca="1">VLOOKUP(C190,'Given Data'!$H$33:$I$43,2)</f>
        <v>4</v>
      </c>
      <c r="E190" s="24">
        <f t="shared" ca="1" si="7"/>
        <v>0.75740616544732331</v>
      </c>
      <c r="F190" s="24">
        <f ca="1">IF(B190=IO!$A$21,ROUND(NORMINV(E190,IO!$B$21,IO!$C$21),0),IF(B190=IO!$A$22,ROUND(NORMINV(E190,IO!$B$22,IO!$C$22),0),ROUND(NORMINV(E190,IO!$B$23,IO!$C$23),0)))</f>
        <v>108</v>
      </c>
      <c r="G190" s="24">
        <f ca="1">MIN(F190,IO!$B$4+IO!$B$10)</f>
        <v>102</v>
      </c>
      <c r="H190" s="24">
        <f ca="1">IF(G190-D190&gt;IO!B$4,Model!G190-Model!D190-IO!B$4,0)</f>
        <v>0</v>
      </c>
      <c r="I190" s="24">
        <f>IF($B190=IO!$A$22,IO!$B$6,IF($B190=IO!$A$22,IO!$B$6,IF($B190=IO!$A$22,IO!$B$6,IO!$B$7)))</f>
        <v>200</v>
      </c>
      <c r="J190" s="24">
        <f t="shared" ca="1" si="8"/>
        <v>0</v>
      </c>
      <c r="K190" s="24">
        <f ca="1">IO!$B$5*Model!G190-$J190</f>
        <v>4080</v>
      </c>
    </row>
    <row r="191" spans="1:11" x14ac:dyDescent="0.25">
      <c r="A191" s="28">
        <v>190</v>
      </c>
      <c r="B191" s="26" t="s">
        <v>7</v>
      </c>
      <c r="C191" s="24">
        <f t="shared" ca="1" si="6"/>
        <v>0.5000559105208352</v>
      </c>
      <c r="D191" s="24">
        <f ca="1">VLOOKUP(C191,'Given Data'!$H$33:$I$43,2)</f>
        <v>2</v>
      </c>
      <c r="E191" s="24">
        <f t="shared" ca="1" si="7"/>
        <v>0.97159349772800585</v>
      </c>
      <c r="F191" s="24">
        <f ca="1">IF(B191=IO!$A$21,ROUND(NORMINV(E191,IO!$B$21,IO!$C$21),0),IF(B191=IO!$A$22,ROUND(NORMINV(E191,IO!$B$22,IO!$C$22),0),ROUND(NORMINV(E191,IO!$B$23,IO!$C$23),0)))</f>
        <v>112</v>
      </c>
      <c r="G191" s="24">
        <f ca="1">MIN(F191,IO!$B$4+IO!$B$10)</f>
        <v>102</v>
      </c>
      <c r="H191" s="24">
        <f ca="1">IF(G191-D191&gt;IO!B$4,Model!G191-Model!D191-IO!B$4,0)</f>
        <v>0</v>
      </c>
      <c r="I191" s="24">
        <f>IF($B191=IO!$A$22,IO!$B$6,IF($B191=IO!$A$22,IO!$B$6,IF($B191=IO!$A$22,IO!$B$6,IO!$B$7)))</f>
        <v>200</v>
      </c>
      <c r="J191" s="24">
        <f t="shared" ca="1" si="8"/>
        <v>0</v>
      </c>
      <c r="K191" s="24">
        <f ca="1">IO!$B$5*Model!G191-$J191</f>
        <v>4080</v>
      </c>
    </row>
    <row r="192" spans="1:11" x14ac:dyDescent="0.25">
      <c r="A192" s="28">
        <v>191</v>
      </c>
      <c r="B192" s="26" t="s">
        <v>8</v>
      </c>
      <c r="C192" s="24">
        <f t="shared" ca="1" si="6"/>
        <v>0.52058753483901199</v>
      </c>
      <c r="D192" s="24">
        <f ca="1">VLOOKUP(C192,'Given Data'!$H$33:$I$43,2)</f>
        <v>2</v>
      </c>
      <c r="E192" s="24">
        <f t="shared" ca="1" si="7"/>
        <v>0.79929399713146043</v>
      </c>
      <c r="F192" s="24">
        <f ca="1">IF(B192=IO!$A$21,ROUND(NORMINV(E192,IO!$B$21,IO!$C$21),0),IF(B192=IO!$A$22,ROUND(NORMINV(E192,IO!$B$22,IO!$C$22),0),ROUND(NORMINV(E192,IO!$B$23,IO!$C$23),0)))</f>
        <v>107</v>
      </c>
      <c r="G192" s="24">
        <f ca="1">MIN(F192,IO!$B$4+IO!$B$10)</f>
        <v>102</v>
      </c>
      <c r="H192" s="24">
        <f ca="1">IF(G192-D192&gt;IO!B$4,Model!G192-Model!D192-IO!B$4,0)</f>
        <v>0</v>
      </c>
      <c r="I192" s="24">
        <f>IF($B192=IO!$A$22,IO!$B$6,IF($B192=IO!$A$22,IO!$B$6,IF($B192=IO!$A$22,IO!$B$6,IO!$B$7)))</f>
        <v>25</v>
      </c>
      <c r="J192" s="24">
        <f t="shared" ca="1" si="8"/>
        <v>0</v>
      </c>
      <c r="K192" s="24">
        <f ca="1">IO!$B$5*Model!G192-$J192</f>
        <v>4080</v>
      </c>
    </row>
    <row r="193" spans="1:11" x14ac:dyDescent="0.25">
      <c r="A193" s="28">
        <v>192</v>
      </c>
      <c r="B193" s="26" t="s">
        <v>10</v>
      </c>
      <c r="C193" s="24">
        <f t="shared" ca="1" si="6"/>
        <v>0.56675890397821793</v>
      </c>
      <c r="D193" s="24">
        <f ca="1">VLOOKUP(C193,'Given Data'!$H$33:$I$43,2)</f>
        <v>2</v>
      </c>
      <c r="E193" s="24">
        <f t="shared" ca="1" si="7"/>
        <v>0.37872371448876241</v>
      </c>
      <c r="F193" s="24">
        <f ca="1">IF(B193=IO!$A$21,ROUND(NORMINV(E193,IO!$B$21,IO!$C$21),0),IF(B193=IO!$A$22,ROUND(NORMINV(E193,IO!$B$22,IO!$C$22),0),ROUND(NORMINV(E193,IO!$B$23,IO!$C$23),0)))</f>
        <v>103</v>
      </c>
      <c r="G193" s="24">
        <f ca="1">MIN(F193,IO!$B$4+IO!$B$10)</f>
        <v>102</v>
      </c>
      <c r="H193" s="24">
        <f ca="1">IF(G193-D193&gt;IO!B$4,Model!G193-Model!D193-IO!B$4,0)</f>
        <v>0</v>
      </c>
      <c r="I193" s="24">
        <f>IF($B193=IO!$A$22,IO!$B$6,IF($B193=IO!$A$22,IO!$B$6,IF($B193=IO!$A$22,IO!$B$6,IO!$B$7)))</f>
        <v>200</v>
      </c>
      <c r="J193" s="24">
        <f t="shared" ca="1" si="8"/>
        <v>0</v>
      </c>
      <c r="K193" s="24">
        <f ca="1">IO!$B$5*Model!G193-$J193</f>
        <v>4080</v>
      </c>
    </row>
    <row r="194" spans="1:11" x14ac:dyDescent="0.25">
      <c r="A194" s="28">
        <v>193</v>
      </c>
      <c r="B194" s="26" t="s">
        <v>7</v>
      </c>
      <c r="C194" s="24">
        <f t="shared" ca="1" si="6"/>
        <v>0.77047573087779886</v>
      </c>
      <c r="D194" s="24">
        <f ca="1">VLOOKUP(C194,'Given Data'!$H$33:$I$43,2)</f>
        <v>3</v>
      </c>
      <c r="E194" s="24">
        <f t="shared" ca="1" si="7"/>
        <v>0.57814334959629154</v>
      </c>
      <c r="F194" s="24">
        <f ca="1">IF(B194=IO!$A$21,ROUND(NORMINV(E194,IO!$B$21,IO!$C$21),0),IF(B194=IO!$A$22,ROUND(NORMINV(E194,IO!$B$22,IO!$C$22),0),ROUND(NORMINV(E194,IO!$B$23,IO!$C$23),0)))</f>
        <v>102</v>
      </c>
      <c r="G194" s="24">
        <f ca="1">MIN(F194,IO!$B$4+IO!$B$10)</f>
        <v>102</v>
      </c>
      <c r="H194" s="24">
        <f ca="1">IF(G194-D194&gt;IO!B$4,Model!G194-Model!D194-IO!B$4,0)</f>
        <v>0</v>
      </c>
      <c r="I194" s="24">
        <f>IF($B194=IO!$A$22,IO!$B$6,IF($B194=IO!$A$22,IO!$B$6,IF($B194=IO!$A$22,IO!$B$6,IO!$B$7)))</f>
        <v>200</v>
      </c>
      <c r="J194" s="24">
        <f t="shared" ca="1" si="8"/>
        <v>200</v>
      </c>
      <c r="K194" s="24">
        <f ca="1">IO!$B$5*Model!G194-$J194</f>
        <v>3880</v>
      </c>
    </row>
    <row r="195" spans="1:11" x14ac:dyDescent="0.25">
      <c r="A195" s="28">
        <v>194</v>
      </c>
      <c r="B195" s="26" t="s">
        <v>8</v>
      </c>
      <c r="C195" s="24">
        <f t="shared" ref="C195:C258" ca="1" si="9">RAND()</f>
        <v>0.48044744642288062</v>
      </c>
      <c r="D195" s="24">
        <f ca="1">VLOOKUP(C195,'Given Data'!$H$33:$I$43,2)</f>
        <v>2</v>
      </c>
      <c r="E195" s="24">
        <f t="shared" ref="E195:E258" ca="1" si="10">RAND()</f>
        <v>0.86916676455335762</v>
      </c>
      <c r="F195" s="24">
        <f ca="1">IF(B195=IO!$A$21,ROUND(NORMINV(E195,IO!$B$21,IO!$C$21),0),IF(B195=IO!$A$22,ROUND(NORMINV(E195,IO!$B$22,IO!$C$22),0),ROUND(NORMINV(E195,IO!$B$23,IO!$C$23),0)))</f>
        <v>109</v>
      </c>
      <c r="G195" s="24">
        <f ca="1">MIN(F195,IO!$B$4+IO!$B$10)</f>
        <v>102</v>
      </c>
      <c r="H195" s="24">
        <f ca="1">IF(G195-D195&gt;IO!B$4,Model!G195-Model!D195-IO!B$4,0)</f>
        <v>0</v>
      </c>
      <c r="I195" s="24">
        <f>IF($B195=IO!$A$22,IO!$B$6,IF($B195=IO!$A$22,IO!$B$6,IF($B195=IO!$A$22,IO!$B$6,IO!$B$7)))</f>
        <v>25</v>
      </c>
      <c r="J195" s="24">
        <f t="shared" ref="J195:J258" ca="1" si="11">IF($H197=0,0,$I197*$H197)</f>
        <v>0</v>
      </c>
      <c r="K195" s="24">
        <f ca="1">IO!$B$5*Model!G195-$J195</f>
        <v>4080</v>
      </c>
    </row>
    <row r="196" spans="1:11" x14ac:dyDescent="0.25">
      <c r="A196" s="28">
        <v>195</v>
      </c>
      <c r="B196" s="26" t="s">
        <v>10</v>
      </c>
      <c r="C196" s="24">
        <f t="shared" ca="1" si="9"/>
        <v>0.18707961199306999</v>
      </c>
      <c r="D196" s="24">
        <f ca="1">VLOOKUP(C196,'Given Data'!$H$33:$I$43,2)</f>
        <v>1</v>
      </c>
      <c r="E196" s="24">
        <f t="shared" ca="1" si="10"/>
        <v>0.76660514893946141</v>
      </c>
      <c r="F196" s="24">
        <f ca="1">IF(B196=IO!$A$21,ROUND(NORMINV(E196,IO!$B$21,IO!$C$21),0),IF(B196=IO!$A$22,ROUND(NORMINV(E196,IO!$B$22,IO!$C$22),0),ROUND(NORMINV(E196,IO!$B$23,IO!$C$23),0)))</f>
        <v>109</v>
      </c>
      <c r="G196" s="24">
        <f ca="1">MIN(F196,IO!$B$4+IO!$B$10)</f>
        <v>102</v>
      </c>
      <c r="H196" s="24">
        <f ca="1">IF(G196-D196&gt;IO!B$4,Model!G196-Model!D196-IO!B$4,0)</f>
        <v>1</v>
      </c>
      <c r="I196" s="24">
        <f>IF($B196=IO!$A$22,IO!$B$6,IF($B196=IO!$A$22,IO!$B$6,IF($B196=IO!$A$22,IO!$B$6,IO!$B$7)))</f>
        <v>200</v>
      </c>
      <c r="J196" s="24">
        <f t="shared" ca="1" si="11"/>
        <v>0</v>
      </c>
      <c r="K196" s="24">
        <f ca="1">IO!$B$5*Model!G196-$J196</f>
        <v>4080</v>
      </c>
    </row>
    <row r="197" spans="1:11" x14ac:dyDescent="0.25">
      <c r="A197" s="28">
        <v>196</v>
      </c>
      <c r="B197" s="26" t="s">
        <v>7</v>
      </c>
      <c r="C197" s="24">
        <f t="shared" ca="1" si="9"/>
        <v>0.59549866986110256</v>
      </c>
      <c r="D197" s="24">
        <f ca="1">VLOOKUP(C197,'Given Data'!$H$33:$I$43,2)</f>
        <v>2</v>
      </c>
      <c r="E197" s="24">
        <f t="shared" ca="1" si="10"/>
        <v>0.80006480414183145</v>
      </c>
      <c r="F197" s="24">
        <f ca="1">IF(B197=IO!$A$21,ROUND(NORMINV(E197,IO!$B$21,IO!$C$21),0),IF(B197=IO!$A$22,ROUND(NORMINV(E197,IO!$B$22,IO!$C$22),0),ROUND(NORMINV(E197,IO!$B$23,IO!$C$23),0)))</f>
        <v>106</v>
      </c>
      <c r="G197" s="24">
        <f ca="1">MIN(F197,IO!$B$4+IO!$B$10)</f>
        <v>102</v>
      </c>
      <c r="H197" s="24">
        <f ca="1">IF(G197-D197&gt;IO!B$4,Model!G197-Model!D197-IO!B$4,0)</f>
        <v>0</v>
      </c>
      <c r="I197" s="24">
        <f>IF($B197=IO!$A$22,IO!$B$6,IF($B197=IO!$A$22,IO!$B$6,IF($B197=IO!$A$22,IO!$B$6,IO!$B$7)))</f>
        <v>200</v>
      </c>
      <c r="J197" s="24">
        <f t="shared" ca="1" si="11"/>
        <v>0</v>
      </c>
      <c r="K197" s="24">
        <f ca="1">IO!$B$5*Model!G197-$J197</f>
        <v>4080</v>
      </c>
    </row>
    <row r="198" spans="1:11" x14ac:dyDescent="0.25">
      <c r="A198" s="28">
        <v>197</v>
      </c>
      <c r="B198" s="26" t="s">
        <v>8</v>
      </c>
      <c r="C198" s="24">
        <f t="shared" ca="1" si="9"/>
        <v>0.34528169313855439</v>
      </c>
      <c r="D198" s="24">
        <f ca="1">VLOOKUP(C198,'Given Data'!$H$33:$I$43,2)</f>
        <v>1</v>
      </c>
      <c r="E198" s="24">
        <f t="shared" ca="1" si="10"/>
        <v>0.34875275707967157</v>
      </c>
      <c r="F198" s="24">
        <f ca="1">IF(B198=IO!$A$21,ROUND(NORMINV(E198,IO!$B$21,IO!$C$21),0),IF(B198=IO!$A$22,ROUND(NORMINV(E198,IO!$B$22,IO!$C$22),0),ROUND(NORMINV(E198,IO!$B$23,IO!$C$23),0)))</f>
        <v>101</v>
      </c>
      <c r="G198" s="24">
        <f ca="1">MIN(F198,IO!$B$4+IO!$B$10)</f>
        <v>101</v>
      </c>
      <c r="H198" s="24">
        <f ca="1">IF(G198-D198&gt;IO!B$4,Model!G198-Model!D198-IO!B$4,0)</f>
        <v>0</v>
      </c>
      <c r="I198" s="24">
        <f>IF($B198=IO!$A$22,IO!$B$6,IF($B198=IO!$A$22,IO!$B$6,IF($B198=IO!$A$22,IO!$B$6,IO!$B$7)))</f>
        <v>25</v>
      </c>
      <c r="J198" s="24">
        <f t="shared" ca="1" si="11"/>
        <v>0</v>
      </c>
      <c r="K198" s="24">
        <f ca="1">IO!$B$5*Model!G198-$J198</f>
        <v>4040</v>
      </c>
    </row>
    <row r="199" spans="1:11" x14ac:dyDescent="0.25">
      <c r="A199" s="28">
        <v>198</v>
      </c>
      <c r="B199" s="26" t="s">
        <v>10</v>
      </c>
      <c r="C199" s="24">
        <f t="shared" ca="1" si="9"/>
        <v>3.7877284787963705E-2</v>
      </c>
      <c r="D199" s="24">
        <f ca="1">VLOOKUP(C199,'Given Data'!$H$33:$I$43,2)</f>
        <v>0</v>
      </c>
      <c r="E199" s="24">
        <f t="shared" ca="1" si="10"/>
        <v>8.7947871631186558E-2</v>
      </c>
      <c r="F199" s="24">
        <f ca="1">IF(B199=IO!$A$21,ROUND(NORMINV(E199,IO!$B$21,IO!$C$21),0),IF(B199=IO!$A$22,ROUND(NORMINV(E199,IO!$B$22,IO!$C$22),0),ROUND(NORMINV(E199,IO!$B$23,IO!$C$23),0)))</f>
        <v>98</v>
      </c>
      <c r="G199" s="24">
        <f ca="1">MIN(F199,IO!$B$4+IO!$B$10)</f>
        <v>98</v>
      </c>
      <c r="H199" s="24">
        <f ca="1">IF(G199-D199&gt;IO!B$4,Model!G199-Model!D199-IO!B$4,0)</f>
        <v>0</v>
      </c>
      <c r="I199" s="24">
        <f>IF($B199=IO!$A$22,IO!$B$6,IF($B199=IO!$A$22,IO!$B$6,IF($B199=IO!$A$22,IO!$B$6,IO!$B$7)))</f>
        <v>200</v>
      </c>
      <c r="J199" s="24">
        <f t="shared" ca="1" si="11"/>
        <v>0</v>
      </c>
      <c r="K199" s="24">
        <f ca="1">IO!$B$5*Model!G199-$J199</f>
        <v>3920</v>
      </c>
    </row>
    <row r="200" spans="1:11" x14ac:dyDescent="0.25">
      <c r="A200" s="28">
        <v>199</v>
      </c>
      <c r="B200" s="26" t="s">
        <v>7</v>
      </c>
      <c r="C200" s="24">
        <f t="shared" ca="1" si="9"/>
        <v>0.44467503094302874</v>
      </c>
      <c r="D200" s="24">
        <f ca="1">VLOOKUP(C200,'Given Data'!$H$33:$I$43,2)</f>
        <v>2</v>
      </c>
      <c r="E200" s="24">
        <f t="shared" ca="1" si="10"/>
        <v>0.22276490599952337</v>
      </c>
      <c r="F200" s="24">
        <f ca="1">IF(B200=IO!$A$21,ROUND(NORMINV(E200,IO!$B$21,IO!$C$21),0),IF(B200=IO!$A$22,ROUND(NORMINV(E200,IO!$B$22,IO!$C$22),0),ROUND(NORMINV(E200,IO!$B$23,IO!$C$23),0)))</f>
        <v>96</v>
      </c>
      <c r="G200" s="24">
        <f ca="1">MIN(F200,IO!$B$4+IO!$B$10)</f>
        <v>96</v>
      </c>
      <c r="H200" s="24">
        <f ca="1">IF(G200-D200&gt;IO!B$4,Model!G200-Model!D200-IO!B$4,0)</f>
        <v>0</v>
      </c>
      <c r="I200" s="24">
        <f>IF($B200=IO!$A$22,IO!$B$6,IF($B200=IO!$A$22,IO!$B$6,IF($B200=IO!$A$22,IO!$B$6,IO!$B$7)))</f>
        <v>200</v>
      </c>
      <c r="J200" s="24">
        <f t="shared" ca="1" si="11"/>
        <v>0</v>
      </c>
      <c r="K200" s="24">
        <f ca="1">IO!$B$5*Model!G200-$J200</f>
        <v>3840</v>
      </c>
    </row>
    <row r="201" spans="1:11" x14ac:dyDescent="0.25">
      <c r="A201" s="28">
        <v>200</v>
      </c>
      <c r="B201" s="26" t="s">
        <v>8</v>
      </c>
      <c r="C201" s="24">
        <f t="shared" ca="1" si="9"/>
        <v>0.45515245314983221</v>
      </c>
      <c r="D201" s="24">
        <f ca="1">VLOOKUP(C201,'Given Data'!$H$33:$I$43,2)</f>
        <v>2</v>
      </c>
      <c r="E201" s="24">
        <f t="shared" ca="1" si="10"/>
        <v>0.70097788662743976</v>
      </c>
      <c r="F201" s="24">
        <f ca="1">IF(B201=IO!$A$21,ROUND(NORMINV(E201,IO!$B$21,IO!$C$21),0),IF(B201=IO!$A$22,ROUND(NORMINV(E201,IO!$B$22,IO!$C$22),0),ROUND(NORMINV(E201,IO!$B$23,IO!$C$23),0)))</f>
        <v>106</v>
      </c>
      <c r="G201" s="24">
        <f ca="1">MIN(F201,IO!$B$4+IO!$B$10)</f>
        <v>102</v>
      </c>
      <c r="H201" s="24">
        <f ca="1">IF(G201-D201&gt;IO!B$4,Model!G201-Model!D201-IO!B$4,0)</f>
        <v>0</v>
      </c>
      <c r="I201" s="24">
        <f>IF($B201=IO!$A$22,IO!$B$6,IF($B201=IO!$A$22,IO!$B$6,IF($B201=IO!$A$22,IO!$B$6,IO!$B$7)))</f>
        <v>25</v>
      </c>
      <c r="J201" s="24">
        <f t="shared" ca="1" si="11"/>
        <v>400</v>
      </c>
      <c r="K201" s="24">
        <f ca="1">IO!$B$5*Model!G201-$J201</f>
        <v>3680</v>
      </c>
    </row>
    <row r="202" spans="1:11" x14ac:dyDescent="0.25">
      <c r="A202" s="28">
        <v>201</v>
      </c>
      <c r="B202" s="26" t="s">
        <v>10</v>
      </c>
      <c r="C202" s="24">
        <f t="shared" ca="1" si="9"/>
        <v>0.17388022422515403</v>
      </c>
      <c r="D202" s="24">
        <f ca="1">VLOOKUP(C202,'Given Data'!$H$33:$I$43,2)</f>
        <v>1</v>
      </c>
      <c r="E202" s="24">
        <f t="shared" ca="1" si="10"/>
        <v>1.7016290678547263E-2</v>
      </c>
      <c r="F202" s="24">
        <f ca="1">IF(B202=IO!$A$21,ROUND(NORMINV(E202,IO!$B$21,IO!$C$21),0),IF(B202=IO!$A$22,ROUND(NORMINV(E202,IO!$B$22,IO!$C$22),0),ROUND(NORMINV(E202,IO!$B$23,IO!$C$23),0)))</f>
        <v>94</v>
      </c>
      <c r="G202" s="24">
        <f ca="1">MIN(F202,IO!$B$4+IO!$B$10)</f>
        <v>94</v>
      </c>
      <c r="H202" s="24">
        <f ca="1">IF(G202-D202&gt;IO!B$4,Model!G202-Model!D202-IO!B$4,0)</f>
        <v>0</v>
      </c>
      <c r="I202" s="24">
        <f>IF($B202=IO!$A$22,IO!$B$6,IF($B202=IO!$A$22,IO!$B$6,IF($B202=IO!$A$22,IO!$B$6,IO!$B$7)))</f>
        <v>200</v>
      </c>
      <c r="J202" s="24">
        <f t="shared" ca="1" si="11"/>
        <v>0</v>
      </c>
      <c r="K202" s="24">
        <f ca="1">IO!$B$5*Model!G202-$J202</f>
        <v>3760</v>
      </c>
    </row>
    <row r="203" spans="1:11" x14ac:dyDescent="0.25">
      <c r="A203" s="28">
        <v>202</v>
      </c>
      <c r="B203" s="26" t="s">
        <v>7</v>
      </c>
      <c r="C203" s="24">
        <f t="shared" ca="1" si="9"/>
        <v>2.391693824667529E-3</v>
      </c>
      <c r="D203" s="24">
        <f ca="1">VLOOKUP(C203,'Given Data'!$H$33:$I$43,2)</f>
        <v>0</v>
      </c>
      <c r="E203" s="24">
        <f t="shared" ca="1" si="10"/>
        <v>0.70983882490255135</v>
      </c>
      <c r="F203" s="24">
        <f ca="1">IF(B203=IO!$A$21,ROUND(NORMINV(E203,IO!$B$21,IO!$C$21),0),IF(B203=IO!$A$22,ROUND(NORMINV(E203,IO!$B$22,IO!$C$22),0),ROUND(NORMINV(E203,IO!$B$23,IO!$C$23),0)))</f>
        <v>104</v>
      </c>
      <c r="G203" s="24">
        <f ca="1">MIN(F203,IO!$B$4+IO!$B$10)</f>
        <v>102</v>
      </c>
      <c r="H203" s="24">
        <f ca="1">IF(G203-D203&gt;IO!B$4,Model!G203-Model!D203-IO!B$4,0)</f>
        <v>2</v>
      </c>
      <c r="I203" s="24">
        <f>IF($B203=IO!$A$22,IO!$B$6,IF($B203=IO!$A$22,IO!$B$6,IF($B203=IO!$A$22,IO!$B$6,IO!$B$7)))</f>
        <v>200</v>
      </c>
      <c r="J203" s="24">
        <f t="shared" ca="1" si="11"/>
        <v>0</v>
      </c>
      <c r="K203" s="24">
        <f ca="1">IO!$B$5*Model!G203-$J203</f>
        <v>4080</v>
      </c>
    </row>
    <row r="204" spans="1:11" x14ac:dyDescent="0.25">
      <c r="A204" s="28">
        <v>203</v>
      </c>
      <c r="B204" s="26" t="s">
        <v>8</v>
      </c>
      <c r="C204" s="24">
        <f t="shared" ca="1" si="9"/>
        <v>0.86618982946337364</v>
      </c>
      <c r="D204" s="24">
        <f ca="1">VLOOKUP(C204,'Given Data'!$H$33:$I$43,2)</f>
        <v>4</v>
      </c>
      <c r="E204" s="24">
        <f t="shared" ca="1" si="10"/>
        <v>0.38256189208841485</v>
      </c>
      <c r="F204" s="24">
        <f ca="1">IF(B204=IO!$A$21,ROUND(NORMINV(E204,IO!$B$21,IO!$C$21),0),IF(B204=IO!$A$22,ROUND(NORMINV(E204,IO!$B$22,IO!$C$22),0),ROUND(NORMINV(E204,IO!$B$23,IO!$C$23),0)))</f>
        <v>102</v>
      </c>
      <c r="G204" s="24">
        <f ca="1">MIN(F204,IO!$B$4+IO!$B$10)</f>
        <v>102</v>
      </c>
      <c r="H204" s="24">
        <f ca="1">IF(G204-D204&gt;IO!B$4,Model!G204-Model!D204-IO!B$4,0)</f>
        <v>0</v>
      </c>
      <c r="I204" s="24">
        <f>IF($B204=IO!$A$22,IO!$B$6,IF($B204=IO!$A$22,IO!$B$6,IF($B204=IO!$A$22,IO!$B$6,IO!$B$7)))</f>
        <v>25</v>
      </c>
      <c r="J204" s="24">
        <f t="shared" ca="1" si="11"/>
        <v>0</v>
      </c>
      <c r="K204" s="24">
        <f ca="1">IO!$B$5*Model!G204-$J204</f>
        <v>4080</v>
      </c>
    </row>
    <row r="205" spans="1:11" x14ac:dyDescent="0.25">
      <c r="A205" s="28">
        <v>204</v>
      </c>
      <c r="B205" s="26" t="s">
        <v>10</v>
      </c>
      <c r="C205" s="24">
        <f t="shared" ca="1" si="9"/>
        <v>0.47553177819234571</v>
      </c>
      <c r="D205" s="24">
        <f ca="1">VLOOKUP(C205,'Given Data'!$H$33:$I$43,2)</f>
        <v>2</v>
      </c>
      <c r="E205" s="24">
        <f t="shared" ca="1" si="10"/>
        <v>0.74914516120089736</v>
      </c>
      <c r="F205" s="24">
        <f ca="1">IF(B205=IO!$A$21,ROUND(NORMINV(E205,IO!$B$21,IO!$C$21),0),IF(B205=IO!$A$22,ROUND(NORMINV(E205,IO!$B$22,IO!$C$22),0),ROUND(NORMINV(E205,IO!$B$23,IO!$C$23),0)))</f>
        <v>108</v>
      </c>
      <c r="G205" s="24">
        <f ca="1">MIN(F205,IO!$B$4+IO!$B$10)</f>
        <v>102</v>
      </c>
      <c r="H205" s="24">
        <f ca="1">IF(G205-D205&gt;IO!B$4,Model!G205-Model!D205-IO!B$4,0)</f>
        <v>0</v>
      </c>
      <c r="I205" s="24">
        <f>IF($B205=IO!$A$22,IO!$B$6,IF($B205=IO!$A$22,IO!$B$6,IF($B205=IO!$A$22,IO!$B$6,IO!$B$7)))</f>
        <v>200</v>
      </c>
      <c r="J205" s="24">
        <f t="shared" ca="1" si="11"/>
        <v>0</v>
      </c>
      <c r="K205" s="24">
        <f ca="1">IO!$B$5*Model!G205-$J205</f>
        <v>4080</v>
      </c>
    </row>
    <row r="206" spans="1:11" x14ac:dyDescent="0.25">
      <c r="A206" s="28">
        <v>205</v>
      </c>
      <c r="B206" s="26" t="s">
        <v>7</v>
      </c>
      <c r="C206" s="24">
        <f t="shared" ca="1" si="9"/>
        <v>0.65151538634369266</v>
      </c>
      <c r="D206" s="24">
        <f ca="1">VLOOKUP(C206,'Given Data'!$H$33:$I$43,2)</f>
        <v>3</v>
      </c>
      <c r="E206" s="24">
        <f t="shared" ca="1" si="10"/>
        <v>0.38293688625567357</v>
      </c>
      <c r="F206" s="24">
        <f ca="1">IF(B206=IO!$A$21,ROUND(NORMINV(E206,IO!$B$21,IO!$C$21),0),IF(B206=IO!$A$22,ROUND(NORMINV(E206,IO!$B$22,IO!$C$22),0),ROUND(NORMINV(E206,IO!$B$23,IO!$C$23),0)))</f>
        <v>99</v>
      </c>
      <c r="G206" s="24">
        <f ca="1">MIN(F206,IO!$B$4+IO!$B$10)</f>
        <v>99</v>
      </c>
      <c r="H206" s="24">
        <f ca="1">IF(G206-D206&gt;IO!B$4,Model!G206-Model!D206-IO!B$4,0)</f>
        <v>0</v>
      </c>
      <c r="I206" s="24">
        <f>IF($B206=IO!$A$22,IO!$B$6,IF($B206=IO!$A$22,IO!$B$6,IF($B206=IO!$A$22,IO!$B$6,IO!$B$7)))</f>
        <v>200</v>
      </c>
      <c r="J206" s="24">
        <f t="shared" ca="1" si="11"/>
        <v>200</v>
      </c>
      <c r="K206" s="24">
        <f ca="1">IO!$B$5*Model!G206-$J206</f>
        <v>3760</v>
      </c>
    </row>
    <row r="207" spans="1:11" x14ac:dyDescent="0.25">
      <c r="A207" s="28">
        <v>206</v>
      </c>
      <c r="B207" s="26" t="s">
        <v>8</v>
      </c>
      <c r="C207" s="24">
        <f t="shared" ca="1" si="9"/>
        <v>0.22878956016474628</v>
      </c>
      <c r="D207" s="24">
        <f ca="1">VLOOKUP(C207,'Given Data'!$H$33:$I$43,2)</f>
        <v>1</v>
      </c>
      <c r="E207" s="24">
        <f t="shared" ca="1" si="10"/>
        <v>1.1677804988088902E-2</v>
      </c>
      <c r="F207" s="24">
        <f ca="1">IF(B207=IO!$A$21,ROUND(NORMINV(E207,IO!$B$21,IO!$C$21),0),IF(B207=IO!$A$22,ROUND(NORMINV(E207,IO!$B$22,IO!$C$22),0),ROUND(NORMINV(E207,IO!$B$23,IO!$C$23),0)))</f>
        <v>92</v>
      </c>
      <c r="G207" s="24">
        <f ca="1">MIN(F207,IO!$B$4+IO!$B$10)</f>
        <v>92</v>
      </c>
      <c r="H207" s="24">
        <f ca="1">IF(G207-D207&gt;IO!B$4,Model!G207-Model!D207-IO!B$4,0)</f>
        <v>0</v>
      </c>
      <c r="I207" s="24">
        <f>IF($B207=IO!$A$22,IO!$B$6,IF($B207=IO!$A$22,IO!$B$6,IF($B207=IO!$A$22,IO!$B$6,IO!$B$7)))</f>
        <v>25</v>
      </c>
      <c r="J207" s="24">
        <f t="shared" ca="1" si="11"/>
        <v>200</v>
      </c>
      <c r="K207" s="24">
        <f ca="1">IO!$B$5*Model!G207-$J207</f>
        <v>3480</v>
      </c>
    </row>
    <row r="208" spans="1:11" x14ac:dyDescent="0.25">
      <c r="A208" s="28">
        <v>207</v>
      </c>
      <c r="B208" s="26" t="s">
        <v>10</v>
      </c>
      <c r="C208" s="24">
        <f t="shared" ca="1" si="9"/>
        <v>0.2910148892495289</v>
      </c>
      <c r="D208" s="24">
        <f ca="1">VLOOKUP(C208,'Given Data'!$H$33:$I$43,2)</f>
        <v>1</v>
      </c>
      <c r="E208" s="24">
        <f t="shared" ca="1" si="10"/>
        <v>0.85248868866469241</v>
      </c>
      <c r="F208" s="24">
        <f ca="1">IF(B208=IO!$A$21,ROUND(NORMINV(E208,IO!$B$21,IO!$C$21),0),IF(B208=IO!$A$22,ROUND(NORMINV(E208,IO!$B$22,IO!$C$22),0),ROUND(NORMINV(E208,IO!$B$23,IO!$C$23),0)))</f>
        <v>110</v>
      </c>
      <c r="G208" s="24">
        <f ca="1">MIN(F208,IO!$B$4+IO!$B$10)</f>
        <v>102</v>
      </c>
      <c r="H208" s="24">
        <f ca="1">IF(G208-D208&gt;IO!B$4,Model!G208-Model!D208-IO!B$4,0)</f>
        <v>1</v>
      </c>
      <c r="I208" s="24">
        <f>IF($B208=IO!$A$22,IO!$B$6,IF($B208=IO!$A$22,IO!$B$6,IF($B208=IO!$A$22,IO!$B$6,IO!$B$7)))</f>
        <v>200</v>
      </c>
      <c r="J208" s="24">
        <f t="shared" ca="1" si="11"/>
        <v>0</v>
      </c>
      <c r="K208" s="24">
        <f ca="1">IO!$B$5*Model!G208-$J208</f>
        <v>4080</v>
      </c>
    </row>
    <row r="209" spans="1:11" x14ac:dyDescent="0.25">
      <c r="A209" s="28">
        <v>208</v>
      </c>
      <c r="B209" s="26" t="s">
        <v>7</v>
      </c>
      <c r="C209" s="24">
        <f t="shared" ca="1" si="9"/>
        <v>0.34102085535310322</v>
      </c>
      <c r="D209" s="24">
        <f ca="1">VLOOKUP(C209,'Given Data'!$H$33:$I$43,2)</f>
        <v>1</v>
      </c>
      <c r="E209" s="24">
        <f t="shared" ca="1" si="10"/>
        <v>0.7054740615586591</v>
      </c>
      <c r="F209" s="24">
        <f ca="1">IF(B209=IO!$A$21,ROUND(NORMINV(E209,IO!$B$21,IO!$C$21),0),IF(B209=IO!$A$22,ROUND(NORMINV(E209,IO!$B$22,IO!$C$22),0),ROUND(NORMINV(E209,IO!$B$23,IO!$C$23),0)))</f>
        <v>104</v>
      </c>
      <c r="G209" s="24">
        <f ca="1">MIN(F209,IO!$B$4+IO!$B$10)</f>
        <v>102</v>
      </c>
      <c r="H209" s="24">
        <f ca="1">IF(G209-D209&gt;IO!B$4,Model!G209-Model!D209-IO!B$4,0)</f>
        <v>1</v>
      </c>
      <c r="I209" s="24">
        <f>IF($B209=IO!$A$22,IO!$B$6,IF($B209=IO!$A$22,IO!$B$6,IF($B209=IO!$A$22,IO!$B$6,IO!$B$7)))</f>
        <v>200</v>
      </c>
      <c r="J209" s="24">
        <f t="shared" ca="1" si="11"/>
        <v>0</v>
      </c>
      <c r="K209" s="24">
        <f ca="1">IO!$B$5*Model!G209-$J209</f>
        <v>4080</v>
      </c>
    </row>
    <row r="210" spans="1:11" x14ac:dyDescent="0.25">
      <c r="A210" s="28">
        <v>209</v>
      </c>
      <c r="B210" s="26" t="s">
        <v>8</v>
      </c>
      <c r="C210" s="24">
        <f t="shared" ca="1" si="9"/>
        <v>0.91313203842788659</v>
      </c>
      <c r="D210" s="24">
        <f ca="1">VLOOKUP(C210,'Given Data'!$H$33:$I$43,2)</f>
        <v>5</v>
      </c>
      <c r="E210" s="24">
        <f t="shared" ca="1" si="10"/>
        <v>0.89406851874618909</v>
      </c>
      <c r="F210" s="24">
        <f ca="1">IF(B210=IO!$A$21,ROUND(NORMINV(E210,IO!$B$21,IO!$C$21),0),IF(B210=IO!$A$22,ROUND(NORMINV(E210,IO!$B$22,IO!$C$22),0),ROUND(NORMINV(E210,IO!$B$23,IO!$C$23),0)))</f>
        <v>109</v>
      </c>
      <c r="G210" s="24">
        <f ca="1">MIN(F210,IO!$B$4+IO!$B$10)</f>
        <v>102</v>
      </c>
      <c r="H210" s="24">
        <f ca="1">IF(G210-D210&gt;IO!B$4,Model!G210-Model!D210-IO!B$4,0)</f>
        <v>0</v>
      </c>
      <c r="I210" s="24">
        <f>IF($B210=IO!$A$22,IO!$B$6,IF($B210=IO!$A$22,IO!$B$6,IF($B210=IO!$A$22,IO!$B$6,IO!$B$7)))</f>
        <v>25</v>
      </c>
      <c r="J210" s="24">
        <f t="shared" ca="1" si="11"/>
        <v>0</v>
      </c>
      <c r="K210" s="24">
        <f ca="1">IO!$B$5*Model!G210-$J210</f>
        <v>4080</v>
      </c>
    </row>
    <row r="211" spans="1:11" x14ac:dyDescent="0.25">
      <c r="A211" s="28">
        <v>210</v>
      </c>
      <c r="B211" s="26" t="s">
        <v>10</v>
      </c>
      <c r="C211" s="24">
        <f t="shared" ca="1" si="9"/>
        <v>0.40297218996412021</v>
      </c>
      <c r="D211" s="24">
        <f ca="1">VLOOKUP(C211,'Given Data'!$H$33:$I$43,2)</f>
        <v>2</v>
      </c>
      <c r="E211" s="24">
        <f t="shared" ca="1" si="10"/>
        <v>0.41118389779030662</v>
      </c>
      <c r="F211" s="24">
        <f ca="1">IF(B211=IO!$A$21,ROUND(NORMINV(E211,IO!$B$21,IO!$C$21),0),IF(B211=IO!$A$22,ROUND(NORMINV(E211,IO!$B$22,IO!$C$22),0),ROUND(NORMINV(E211,IO!$B$23,IO!$C$23),0)))</f>
        <v>104</v>
      </c>
      <c r="G211" s="24">
        <f ca="1">MIN(F211,IO!$B$4+IO!$B$10)</f>
        <v>102</v>
      </c>
      <c r="H211" s="24">
        <f ca="1">IF(G211-D211&gt;IO!B$4,Model!G211-Model!D211-IO!B$4,0)</f>
        <v>0</v>
      </c>
      <c r="I211" s="24">
        <f>IF($B211=IO!$A$22,IO!$B$6,IF($B211=IO!$A$22,IO!$B$6,IF($B211=IO!$A$22,IO!$B$6,IO!$B$7)))</f>
        <v>200</v>
      </c>
      <c r="J211" s="24">
        <f t="shared" ca="1" si="11"/>
        <v>25</v>
      </c>
      <c r="K211" s="24">
        <f ca="1">IO!$B$5*Model!G211-$J211</f>
        <v>4055</v>
      </c>
    </row>
    <row r="212" spans="1:11" x14ac:dyDescent="0.25">
      <c r="A212" s="28">
        <v>211</v>
      </c>
      <c r="B212" s="26" t="s">
        <v>7</v>
      </c>
      <c r="C212" s="24">
        <f t="shared" ca="1" si="9"/>
        <v>0.69122368570368931</v>
      </c>
      <c r="D212" s="24">
        <f ca="1">VLOOKUP(C212,'Given Data'!$H$33:$I$43,2)</f>
        <v>3</v>
      </c>
      <c r="E212" s="24">
        <f t="shared" ca="1" si="10"/>
        <v>0.69066978728606954</v>
      </c>
      <c r="F212" s="24">
        <f ca="1">IF(B212=IO!$A$21,ROUND(NORMINV(E212,IO!$B$21,IO!$C$21),0),IF(B212=IO!$A$22,ROUND(NORMINV(E212,IO!$B$22,IO!$C$22),0),ROUND(NORMINV(E212,IO!$B$23,IO!$C$23),0)))</f>
        <v>104</v>
      </c>
      <c r="G212" s="24">
        <f ca="1">MIN(F212,IO!$B$4+IO!$B$10)</f>
        <v>102</v>
      </c>
      <c r="H212" s="24">
        <f ca="1">IF(G212-D212&gt;IO!B$4,Model!G212-Model!D212-IO!B$4,0)</f>
        <v>0</v>
      </c>
      <c r="I212" s="24">
        <f>IF($B212=IO!$A$22,IO!$B$6,IF($B212=IO!$A$22,IO!$B$6,IF($B212=IO!$A$22,IO!$B$6,IO!$B$7)))</f>
        <v>200</v>
      </c>
      <c r="J212" s="24">
        <f t="shared" ca="1" si="11"/>
        <v>0</v>
      </c>
      <c r="K212" s="24">
        <f ca="1">IO!$B$5*Model!G212-$J212</f>
        <v>4080</v>
      </c>
    </row>
    <row r="213" spans="1:11" x14ac:dyDescent="0.25">
      <c r="A213" s="28">
        <v>212</v>
      </c>
      <c r="B213" s="26" t="s">
        <v>8</v>
      </c>
      <c r="C213" s="24">
        <f t="shared" ca="1" si="9"/>
        <v>0.12403416418920921</v>
      </c>
      <c r="D213" s="24">
        <f ca="1">VLOOKUP(C213,'Given Data'!$H$33:$I$43,2)</f>
        <v>0</v>
      </c>
      <c r="E213" s="24">
        <f t="shared" ca="1" si="10"/>
        <v>0.37944929705786612</v>
      </c>
      <c r="F213" s="24">
        <f ca="1">IF(B213=IO!$A$21,ROUND(NORMINV(E213,IO!$B$21,IO!$C$21),0),IF(B213=IO!$A$22,ROUND(NORMINV(E213,IO!$B$22,IO!$C$22),0),ROUND(NORMINV(E213,IO!$B$23,IO!$C$23),0)))</f>
        <v>101</v>
      </c>
      <c r="G213" s="24">
        <f ca="1">MIN(F213,IO!$B$4+IO!$B$10)</f>
        <v>101</v>
      </c>
      <c r="H213" s="24">
        <f ca="1">IF(G213-D213&gt;IO!B$4,Model!G213-Model!D213-IO!B$4,0)</f>
        <v>1</v>
      </c>
      <c r="I213" s="24">
        <f>IF($B213=IO!$A$22,IO!$B$6,IF($B213=IO!$A$22,IO!$B$6,IF($B213=IO!$A$22,IO!$B$6,IO!$B$7)))</f>
        <v>25</v>
      </c>
      <c r="J213" s="24">
        <f t="shared" ca="1" si="11"/>
        <v>400</v>
      </c>
      <c r="K213" s="24">
        <f ca="1">IO!$B$5*Model!G213-$J213</f>
        <v>3640</v>
      </c>
    </row>
    <row r="214" spans="1:11" x14ac:dyDescent="0.25">
      <c r="A214" s="28">
        <v>213</v>
      </c>
      <c r="B214" s="26" t="s">
        <v>10</v>
      </c>
      <c r="C214" s="24">
        <f t="shared" ca="1" si="9"/>
        <v>0.48048893275446236</v>
      </c>
      <c r="D214" s="24">
        <f ca="1">VLOOKUP(C214,'Given Data'!$H$33:$I$43,2)</f>
        <v>2</v>
      </c>
      <c r="E214" s="24">
        <f t="shared" ca="1" si="10"/>
        <v>0.55797539212017067</v>
      </c>
      <c r="F214" s="24">
        <f ca="1">IF(B214=IO!$A$21,ROUND(NORMINV(E214,IO!$B$21,IO!$C$21),0),IF(B214=IO!$A$22,ROUND(NORMINV(E214,IO!$B$22,IO!$C$22),0),ROUND(NORMINV(E214,IO!$B$23,IO!$C$23),0)))</f>
        <v>106</v>
      </c>
      <c r="G214" s="24">
        <f ca="1">MIN(F214,IO!$B$4+IO!$B$10)</f>
        <v>102</v>
      </c>
      <c r="H214" s="24">
        <f ca="1">IF(G214-D214&gt;IO!B$4,Model!G214-Model!D214-IO!B$4,0)</f>
        <v>0</v>
      </c>
      <c r="I214" s="24">
        <f>IF($B214=IO!$A$22,IO!$B$6,IF($B214=IO!$A$22,IO!$B$6,IF($B214=IO!$A$22,IO!$B$6,IO!$B$7)))</f>
        <v>200</v>
      </c>
      <c r="J214" s="24">
        <f t="shared" ca="1" si="11"/>
        <v>0</v>
      </c>
      <c r="K214" s="24">
        <f ca="1">IO!$B$5*Model!G214-$J214</f>
        <v>4080</v>
      </c>
    </row>
    <row r="215" spans="1:11" x14ac:dyDescent="0.25">
      <c r="A215" s="28">
        <v>214</v>
      </c>
      <c r="B215" s="26" t="s">
        <v>7</v>
      </c>
      <c r="C215" s="24">
        <f t="shared" ca="1" si="9"/>
        <v>2.6366545966197807E-2</v>
      </c>
      <c r="D215" s="24">
        <f ca="1">VLOOKUP(C215,'Given Data'!$H$33:$I$43,2)</f>
        <v>0</v>
      </c>
      <c r="E215" s="24">
        <f t="shared" ca="1" si="10"/>
        <v>0.74800515467638029</v>
      </c>
      <c r="F215" s="24">
        <f ca="1">IF(B215=IO!$A$21,ROUND(NORMINV(E215,IO!$B$21,IO!$C$21),0),IF(B215=IO!$A$22,ROUND(NORMINV(E215,IO!$B$22,IO!$C$22),0),ROUND(NORMINV(E215,IO!$B$23,IO!$C$23),0)))</f>
        <v>105</v>
      </c>
      <c r="G215" s="24">
        <f ca="1">MIN(F215,IO!$B$4+IO!$B$10)</f>
        <v>102</v>
      </c>
      <c r="H215" s="24">
        <f ca="1">IF(G215-D215&gt;IO!B$4,Model!G215-Model!D215-IO!B$4,0)</f>
        <v>2</v>
      </c>
      <c r="I215" s="24">
        <f>IF($B215=IO!$A$22,IO!$B$6,IF($B215=IO!$A$22,IO!$B$6,IF($B215=IO!$A$22,IO!$B$6,IO!$B$7)))</f>
        <v>200</v>
      </c>
      <c r="J215" s="24">
        <f t="shared" ca="1" si="11"/>
        <v>0</v>
      </c>
      <c r="K215" s="24">
        <f ca="1">IO!$B$5*Model!G215-$J215</f>
        <v>4080</v>
      </c>
    </row>
    <row r="216" spans="1:11" x14ac:dyDescent="0.25">
      <c r="A216" s="28">
        <v>215</v>
      </c>
      <c r="B216" s="26" t="s">
        <v>8</v>
      </c>
      <c r="C216" s="24">
        <f t="shared" ca="1" si="9"/>
        <v>0.69859377991545757</v>
      </c>
      <c r="D216" s="24">
        <f ca="1">VLOOKUP(C216,'Given Data'!$H$33:$I$43,2)</f>
        <v>3</v>
      </c>
      <c r="E216" s="24">
        <f t="shared" ca="1" si="10"/>
        <v>0.6925931210615609</v>
      </c>
      <c r="F216" s="24">
        <f ca="1">IF(B216=IO!$A$21,ROUND(NORMINV(E216,IO!$B$21,IO!$C$21),0),IF(B216=IO!$A$22,ROUND(NORMINV(E216,IO!$B$22,IO!$C$22),0),ROUND(NORMINV(E216,IO!$B$23,IO!$C$23),0)))</f>
        <v>106</v>
      </c>
      <c r="G216" s="24">
        <f ca="1">MIN(F216,IO!$B$4+IO!$B$10)</f>
        <v>102</v>
      </c>
      <c r="H216" s="24">
        <f ca="1">IF(G216-D216&gt;IO!B$4,Model!G216-Model!D216-IO!B$4,0)</f>
        <v>0</v>
      </c>
      <c r="I216" s="24">
        <f>IF($B216=IO!$A$22,IO!$B$6,IF($B216=IO!$A$22,IO!$B$6,IF($B216=IO!$A$22,IO!$B$6,IO!$B$7)))</f>
        <v>25</v>
      </c>
      <c r="J216" s="24">
        <f t="shared" ca="1" si="11"/>
        <v>0</v>
      </c>
      <c r="K216" s="24">
        <f ca="1">IO!$B$5*Model!G216-$J216</f>
        <v>4080</v>
      </c>
    </row>
    <row r="217" spans="1:11" x14ac:dyDescent="0.25">
      <c r="A217" s="28">
        <v>216</v>
      </c>
      <c r="B217" s="26" t="s">
        <v>10</v>
      </c>
      <c r="C217" s="24">
        <f t="shared" ca="1" si="9"/>
        <v>0.57614929865049547</v>
      </c>
      <c r="D217" s="24">
        <f ca="1">VLOOKUP(C217,'Given Data'!$H$33:$I$43,2)</f>
        <v>2</v>
      </c>
      <c r="E217" s="24">
        <f t="shared" ca="1" si="10"/>
        <v>0.20680386963760045</v>
      </c>
      <c r="F217" s="24">
        <f ca="1">IF(B217=IO!$A$21,ROUND(NORMINV(E217,IO!$B$21,IO!$C$21),0),IF(B217=IO!$A$22,ROUND(NORMINV(E217,IO!$B$22,IO!$C$22),0),ROUND(NORMINV(E217,IO!$B$23,IO!$C$23),0)))</f>
        <v>101</v>
      </c>
      <c r="G217" s="24">
        <f ca="1">MIN(F217,IO!$B$4+IO!$B$10)</f>
        <v>101</v>
      </c>
      <c r="H217" s="24">
        <f ca="1">IF(G217-D217&gt;IO!B$4,Model!G217-Model!D217-IO!B$4,0)</f>
        <v>0</v>
      </c>
      <c r="I217" s="24">
        <f>IF($B217=IO!$A$22,IO!$B$6,IF($B217=IO!$A$22,IO!$B$6,IF($B217=IO!$A$22,IO!$B$6,IO!$B$7)))</f>
        <v>200</v>
      </c>
      <c r="J217" s="24">
        <f t="shared" ca="1" si="11"/>
        <v>0</v>
      </c>
      <c r="K217" s="24">
        <f ca="1">IO!$B$5*Model!G217-$J217</f>
        <v>4040</v>
      </c>
    </row>
    <row r="218" spans="1:11" x14ac:dyDescent="0.25">
      <c r="A218" s="28">
        <v>217</v>
      </c>
      <c r="B218" s="26" t="s">
        <v>7</v>
      </c>
      <c r="C218" s="24">
        <f t="shared" ca="1" si="9"/>
        <v>0.65288589436680289</v>
      </c>
      <c r="D218" s="24">
        <f ca="1">VLOOKUP(C218,'Given Data'!$H$33:$I$43,2)</f>
        <v>3</v>
      </c>
      <c r="E218" s="24">
        <f t="shared" ca="1" si="10"/>
        <v>0.50816228645364947</v>
      </c>
      <c r="F218" s="24">
        <f ca="1">IF(B218=IO!$A$21,ROUND(NORMINV(E218,IO!$B$21,IO!$C$21),0),IF(B218=IO!$A$22,ROUND(NORMINV(E218,IO!$B$22,IO!$C$22),0),ROUND(NORMINV(E218,IO!$B$23,IO!$C$23),0)))</f>
        <v>101</v>
      </c>
      <c r="G218" s="24">
        <f ca="1">MIN(F218,IO!$B$4+IO!$B$10)</f>
        <v>101</v>
      </c>
      <c r="H218" s="24">
        <f ca="1">IF(G218-D218&gt;IO!B$4,Model!G218-Model!D218-IO!B$4,0)</f>
        <v>0</v>
      </c>
      <c r="I218" s="24">
        <f>IF($B218=IO!$A$22,IO!$B$6,IF($B218=IO!$A$22,IO!$B$6,IF($B218=IO!$A$22,IO!$B$6,IO!$B$7)))</f>
        <v>200</v>
      </c>
      <c r="J218" s="24">
        <f t="shared" ca="1" si="11"/>
        <v>0</v>
      </c>
      <c r="K218" s="24">
        <f ca="1">IO!$B$5*Model!G218-$J218</f>
        <v>4040</v>
      </c>
    </row>
    <row r="219" spans="1:11" x14ac:dyDescent="0.25">
      <c r="A219" s="28">
        <v>218</v>
      </c>
      <c r="B219" s="26" t="s">
        <v>8</v>
      </c>
      <c r="C219" s="24">
        <f t="shared" ca="1" si="9"/>
        <v>0.81223242423445918</v>
      </c>
      <c r="D219" s="24">
        <f ca="1">VLOOKUP(C219,'Given Data'!$H$33:$I$43,2)</f>
        <v>4</v>
      </c>
      <c r="E219" s="24">
        <f t="shared" ca="1" si="10"/>
        <v>0.69486244605883707</v>
      </c>
      <c r="F219" s="24">
        <f ca="1">IF(B219=IO!$A$21,ROUND(NORMINV(E219,IO!$B$21,IO!$C$21),0),IF(B219=IO!$A$22,ROUND(NORMINV(E219,IO!$B$22,IO!$C$22),0),ROUND(NORMINV(E219,IO!$B$23,IO!$C$23),0)))</f>
        <v>106</v>
      </c>
      <c r="G219" s="24">
        <f ca="1">MIN(F219,IO!$B$4+IO!$B$10)</f>
        <v>102</v>
      </c>
      <c r="H219" s="24">
        <f ca="1">IF(G219-D219&gt;IO!B$4,Model!G219-Model!D219-IO!B$4,0)</f>
        <v>0</v>
      </c>
      <c r="I219" s="24">
        <f>IF($B219=IO!$A$22,IO!$B$6,IF($B219=IO!$A$22,IO!$B$6,IF($B219=IO!$A$22,IO!$B$6,IO!$B$7)))</f>
        <v>25</v>
      </c>
      <c r="J219" s="24">
        <f t="shared" ca="1" si="11"/>
        <v>0</v>
      </c>
      <c r="K219" s="24">
        <f ca="1">IO!$B$5*Model!G219-$J219</f>
        <v>4080</v>
      </c>
    </row>
    <row r="220" spans="1:11" x14ac:dyDescent="0.25">
      <c r="A220" s="28">
        <v>219</v>
      </c>
      <c r="B220" s="26" t="s">
        <v>10</v>
      </c>
      <c r="C220" s="24">
        <f t="shared" ca="1" si="9"/>
        <v>0.84822455471940894</v>
      </c>
      <c r="D220" s="24">
        <f ca="1">VLOOKUP(C220,'Given Data'!$H$33:$I$43,2)</f>
        <v>4</v>
      </c>
      <c r="E220" s="24">
        <f t="shared" ca="1" si="10"/>
        <v>0.78006269601580502</v>
      </c>
      <c r="F220" s="24">
        <f ca="1">IF(B220=IO!$A$21,ROUND(NORMINV(E220,IO!$B$21,IO!$C$21),0),IF(B220=IO!$A$22,ROUND(NORMINV(E220,IO!$B$22,IO!$C$22),0),ROUND(NORMINV(E220,IO!$B$23,IO!$C$23),0)))</f>
        <v>109</v>
      </c>
      <c r="G220" s="24">
        <f ca="1">MIN(F220,IO!$B$4+IO!$B$10)</f>
        <v>102</v>
      </c>
      <c r="H220" s="24">
        <f ca="1">IF(G220-D220&gt;IO!B$4,Model!G220-Model!D220-IO!B$4,0)</f>
        <v>0</v>
      </c>
      <c r="I220" s="24">
        <f>IF($B220=IO!$A$22,IO!$B$6,IF($B220=IO!$A$22,IO!$B$6,IF($B220=IO!$A$22,IO!$B$6,IO!$B$7)))</f>
        <v>200</v>
      </c>
      <c r="J220" s="24">
        <f t="shared" ca="1" si="11"/>
        <v>0</v>
      </c>
      <c r="K220" s="24">
        <f ca="1">IO!$B$5*Model!G220-$J220</f>
        <v>4080</v>
      </c>
    </row>
    <row r="221" spans="1:11" x14ac:dyDescent="0.25">
      <c r="A221" s="28">
        <v>220</v>
      </c>
      <c r="B221" s="26" t="s">
        <v>7</v>
      </c>
      <c r="C221" s="24">
        <f t="shared" ca="1" si="9"/>
        <v>0.45465456774434443</v>
      </c>
      <c r="D221" s="24">
        <f ca="1">VLOOKUP(C221,'Given Data'!$H$33:$I$43,2)</f>
        <v>2</v>
      </c>
      <c r="E221" s="24">
        <f t="shared" ca="1" si="10"/>
        <v>0.23843798892036205</v>
      </c>
      <c r="F221" s="24">
        <f ca="1">IF(B221=IO!$A$21,ROUND(NORMINV(E221,IO!$B$21,IO!$C$21),0),IF(B221=IO!$A$22,ROUND(NORMINV(E221,IO!$B$22,IO!$C$22),0),ROUND(NORMINV(E221,IO!$B$23,IO!$C$23),0)))</f>
        <v>97</v>
      </c>
      <c r="G221" s="24">
        <f ca="1">MIN(F221,IO!$B$4+IO!$B$10)</f>
        <v>97</v>
      </c>
      <c r="H221" s="24">
        <f ca="1">IF(G221-D221&gt;IO!B$4,Model!G221-Model!D221-IO!B$4,0)</f>
        <v>0</v>
      </c>
      <c r="I221" s="24">
        <f>IF($B221=IO!$A$22,IO!$B$6,IF($B221=IO!$A$22,IO!$B$6,IF($B221=IO!$A$22,IO!$B$6,IO!$B$7)))</f>
        <v>200</v>
      </c>
      <c r="J221" s="24">
        <f t="shared" ca="1" si="11"/>
        <v>0</v>
      </c>
      <c r="K221" s="24">
        <f ca="1">IO!$B$5*Model!G221-$J221</f>
        <v>3880</v>
      </c>
    </row>
    <row r="222" spans="1:11" x14ac:dyDescent="0.25">
      <c r="A222" s="28">
        <v>221</v>
      </c>
      <c r="B222" s="26" t="s">
        <v>8</v>
      </c>
      <c r="C222" s="24">
        <f t="shared" ca="1" si="9"/>
        <v>0.38901311275380124</v>
      </c>
      <c r="D222" s="24">
        <f ca="1">VLOOKUP(C222,'Given Data'!$H$33:$I$43,2)</f>
        <v>2</v>
      </c>
      <c r="E222" s="24">
        <f t="shared" ca="1" si="10"/>
        <v>0.93741210917530648</v>
      </c>
      <c r="F222" s="24">
        <f ca="1">IF(B222=IO!$A$21,ROUND(NORMINV(E222,IO!$B$21,IO!$C$21),0),IF(B222=IO!$A$22,ROUND(NORMINV(E222,IO!$B$22,IO!$C$22),0),ROUND(NORMINV(E222,IO!$B$23,IO!$C$23),0)))</f>
        <v>111</v>
      </c>
      <c r="G222" s="24">
        <f ca="1">MIN(F222,IO!$B$4+IO!$B$10)</f>
        <v>102</v>
      </c>
      <c r="H222" s="24">
        <f ca="1">IF(G222-D222&gt;IO!B$4,Model!G222-Model!D222-IO!B$4,0)</f>
        <v>0</v>
      </c>
      <c r="I222" s="24">
        <f>IF($B222=IO!$A$22,IO!$B$6,IF($B222=IO!$A$22,IO!$B$6,IF($B222=IO!$A$22,IO!$B$6,IO!$B$7)))</f>
        <v>25</v>
      </c>
      <c r="J222" s="24">
        <f t="shared" ca="1" si="11"/>
        <v>200</v>
      </c>
      <c r="K222" s="24">
        <f ca="1">IO!$B$5*Model!G222-$J222</f>
        <v>3880</v>
      </c>
    </row>
    <row r="223" spans="1:11" x14ac:dyDescent="0.25">
      <c r="A223" s="28">
        <v>222</v>
      </c>
      <c r="B223" s="26" t="s">
        <v>10</v>
      </c>
      <c r="C223" s="24">
        <f t="shared" ca="1" si="9"/>
        <v>0.4061562605855491</v>
      </c>
      <c r="D223" s="24">
        <f ca="1">VLOOKUP(C223,'Given Data'!$H$33:$I$43,2)</f>
        <v>2</v>
      </c>
      <c r="E223" s="24">
        <f t="shared" ca="1" si="10"/>
        <v>1.0816459028657577E-2</v>
      </c>
      <c r="F223" s="24">
        <f ca="1">IF(B223=IO!$A$21,ROUND(NORMINV(E223,IO!$B$21,IO!$C$21),0),IF(B223=IO!$A$22,ROUND(NORMINV(E223,IO!$B$22,IO!$C$22),0),ROUND(NORMINV(E223,IO!$B$23,IO!$C$23),0)))</f>
        <v>94</v>
      </c>
      <c r="G223" s="24">
        <f ca="1">MIN(F223,IO!$B$4+IO!$B$10)</f>
        <v>94</v>
      </c>
      <c r="H223" s="24">
        <f ca="1">IF(G223-D223&gt;IO!B$4,Model!G223-Model!D223-IO!B$4,0)</f>
        <v>0</v>
      </c>
      <c r="I223" s="24">
        <f>IF($B223=IO!$A$22,IO!$B$6,IF($B223=IO!$A$22,IO!$B$6,IF($B223=IO!$A$22,IO!$B$6,IO!$B$7)))</f>
        <v>200</v>
      </c>
      <c r="J223" s="24">
        <f t="shared" ca="1" si="11"/>
        <v>25</v>
      </c>
      <c r="K223" s="24">
        <f ca="1">IO!$B$5*Model!G223-$J223</f>
        <v>3735</v>
      </c>
    </row>
    <row r="224" spans="1:11" x14ac:dyDescent="0.25">
      <c r="A224" s="28">
        <v>223</v>
      </c>
      <c r="B224" s="26" t="s">
        <v>7</v>
      </c>
      <c r="C224" s="24">
        <f t="shared" ca="1" si="9"/>
        <v>0.32340452159790645</v>
      </c>
      <c r="D224" s="24">
        <f ca="1">VLOOKUP(C224,'Given Data'!$H$33:$I$43,2)</f>
        <v>1</v>
      </c>
      <c r="E224" s="24">
        <f t="shared" ca="1" si="10"/>
        <v>0.90164715115009253</v>
      </c>
      <c r="F224" s="24">
        <f ca="1">IF(B224=IO!$A$21,ROUND(NORMINV(E224,IO!$B$21,IO!$C$21),0),IF(B224=IO!$A$22,ROUND(NORMINV(E224,IO!$B$22,IO!$C$22),0),ROUND(NORMINV(E224,IO!$B$23,IO!$C$23),0)))</f>
        <v>109</v>
      </c>
      <c r="G224" s="24">
        <f ca="1">MIN(F224,IO!$B$4+IO!$B$10)</f>
        <v>102</v>
      </c>
      <c r="H224" s="24">
        <f ca="1">IF(G224-D224&gt;IO!B$4,Model!G224-Model!D224-IO!B$4,0)</f>
        <v>1</v>
      </c>
      <c r="I224" s="24">
        <f>IF($B224=IO!$A$22,IO!$B$6,IF($B224=IO!$A$22,IO!$B$6,IF($B224=IO!$A$22,IO!$B$6,IO!$B$7)))</f>
        <v>200</v>
      </c>
      <c r="J224" s="24">
        <f t="shared" ca="1" si="11"/>
        <v>0</v>
      </c>
      <c r="K224" s="24">
        <f ca="1">IO!$B$5*Model!G224-$J224</f>
        <v>4080</v>
      </c>
    </row>
    <row r="225" spans="1:11" x14ac:dyDescent="0.25">
      <c r="A225" s="28">
        <v>224</v>
      </c>
      <c r="B225" s="26" t="s">
        <v>8</v>
      </c>
      <c r="C225" s="24">
        <f t="shared" ca="1" si="9"/>
        <v>0.17501616745044291</v>
      </c>
      <c r="D225" s="24">
        <f ca="1">VLOOKUP(C225,'Given Data'!$H$33:$I$43,2)</f>
        <v>1</v>
      </c>
      <c r="E225" s="24">
        <f t="shared" ca="1" si="10"/>
        <v>0.44935492680660749</v>
      </c>
      <c r="F225" s="24">
        <f ca="1">IF(B225=IO!$A$21,ROUND(NORMINV(E225,IO!$B$21,IO!$C$21),0),IF(B225=IO!$A$22,ROUND(NORMINV(E225,IO!$B$22,IO!$C$22),0),ROUND(NORMINV(E225,IO!$B$23,IO!$C$23),0)))</f>
        <v>102</v>
      </c>
      <c r="G225" s="24">
        <f ca="1">MIN(F225,IO!$B$4+IO!$B$10)</f>
        <v>102</v>
      </c>
      <c r="H225" s="24">
        <f ca="1">IF(G225-D225&gt;IO!B$4,Model!G225-Model!D225-IO!B$4,0)</f>
        <v>1</v>
      </c>
      <c r="I225" s="24">
        <f>IF($B225=IO!$A$22,IO!$B$6,IF($B225=IO!$A$22,IO!$B$6,IF($B225=IO!$A$22,IO!$B$6,IO!$B$7)))</f>
        <v>25</v>
      </c>
      <c r="J225" s="24">
        <f t="shared" ca="1" si="11"/>
        <v>0</v>
      </c>
      <c r="K225" s="24">
        <f ca="1">IO!$B$5*Model!G225-$J225</f>
        <v>4080</v>
      </c>
    </row>
    <row r="226" spans="1:11" x14ac:dyDescent="0.25">
      <c r="A226" s="28">
        <v>225</v>
      </c>
      <c r="B226" s="26" t="s">
        <v>10</v>
      </c>
      <c r="C226" s="24">
        <f t="shared" ca="1" si="9"/>
        <v>0.37547896430684269</v>
      </c>
      <c r="D226" s="24">
        <f ca="1">VLOOKUP(C226,'Given Data'!$H$33:$I$43,2)</f>
        <v>2</v>
      </c>
      <c r="E226" s="24">
        <f t="shared" ca="1" si="10"/>
        <v>0.31909525817472262</v>
      </c>
      <c r="F226" s="24">
        <f ca="1">IF(B226=IO!$A$21,ROUND(NORMINV(E226,IO!$B$21,IO!$C$21),0),IF(B226=IO!$A$22,ROUND(NORMINV(E226,IO!$B$22,IO!$C$22),0),ROUND(NORMINV(E226,IO!$B$23,IO!$C$23),0)))</f>
        <v>103</v>
      </c>
      <c r="G226" s="24">
        <f ca="1">MIN(F226,IO!$B$4+IO!$B$10)</f>
        <v>102</v>
      </c>
      <c r="H226" s="24">
        <f ca="1">IF(G226-D226&gt;IO!B$4,Model!G226-Model!D226-IO!B$4,0)</f>
        <v>0</v>
      </c>
      <c r="I226" s="24">
        <f>IF($B226=IO!$A$22,IO!$B$6,IF($B226=IO!$A$22,IO!$B$6,IF($B226=IO!$A$22,IO!$B$6,IO!$B$7)))</f>
        <v>200</v>
      </c>
      <c r="J226" s="24">
        <f t="shared" ca="1" si="11"/>
        <v>0</v>
      </c>
      <c r="K226" s="24">
        <f ca="1">IO!$B$5*Model!G226-$J226</f>
        <v>4080</v>
      </c>
    </row>
    <row r="227" spans="1:11" x14ac:dyDescent="0.25">
      <c r="A227" s="28">
        <v>226</v>
      </c>
      <c r="B227" s="26" t="s">
        <v>7</v>
      </c>
      <c r="C227" s="24">
        <f t="shared" ca="1" si="9"/>
        <v>0.95834255697374715</v>
      </c>
      <c r="D227" s="24">
        <f ca="1">VLOOKUP(C227,'Given Data'!$H$33:$I$43,2)</f>
        <v>6</v>
      </c>
      <c r="E227" s="24">
        <f t="shared" ca="1" si="10"/>
        <v>0.92232518183197143</v>
      </c>
      <c r="F227" s="24">
        <f ca="1">IF(B227=IO!$A$21,ROUND(NORMINV(E227,IO!$B$21,IO!$C$21),0),IF(B227=IO!$A$22,ROUND(NORMINV(E227,IO!$B$22,IO!$C$22),0),ROUND(NORMINV(E227,IO!$B$23,IO!$C$23),0)))</f>
        <v>110</v>
      </c>
      <c r="G227" s="24">
        <f ca="1">MIN(F227,IO!$B$4+IO!$B$10)</f>
        <v>102</v>
      </c>
      <c r="H227" s="24">
        <f ca="1">IF(G227-D227&gt;IO!B$4,Model!G227-Model!D227-IO!B$4,0)</f>
        <v>0</v>
      </c>
      <c r="I227" s="24">
        <f>IF($B227=IO!$A$22,IO!$B$6,IF($B227=IO!$A$22,IO!$B$6,IF($B227=IO!$A$22,IO!$B$6,IO!$B$7)))</f>
        <v>200</v>
      </c>
      <c r="J227" s="24">
        <f t="shared" ca="1" si="11"/>
        <v>0</v>
      </c>
      <c r="K227" s="24">
        <f ca="1">IO!$B$5*Model!G227-$J227</f>
        <v>4080</v>
      </c>
    </row>
    <row r="228" spans="1:11" x14ac:dyDescent="0.25">
      <c r="A228" s="28">
        <v>227</v>
      </c>
      <c r="B228" s="26" t="s">
        <v>8</v>
      </c>
      <c r="C228" s="24">
        <f t="shared" ca="1" si="9"/>
        <v>0.97644547363786405</v>
      </c>
      <c r="D228" s="24">
        <f ca="1">VLOOKUP(C228,'Given Data'!$H$33:$I$43,2)</f>
        <v>7</v>
      </c>
      <c r="E228" s="24">
        <f t="shared" ca="1" si="10"/>
        <v>0.78719215260672259</v>
      </c>
      <c r="F228" s="24">
        <f ca="1">IF(B228=IO!$A$21,ROUND(NORMINV(E228,IO!$B$21,IO!$C$21),0),IF(B228=IO!$A$22,ROUND(NORMINV(E228,IO!$B$22,IO!$C$22),0),ROUND(NORMINV(E228,IO!$B$23,IO!$C$23),0)))</f>
        <v>107</v>
      </c>
      <c r="G228" s="24">
        <f ca="1">MIN(F228,IO!$B$4+IO!$B$10)</f>
        <v>102</v>
      </c>
      <c r="H228" s="24">
        <f ca="1">IF(G228-D228&gt;IO!B$4,Model!G228-Model!D228-IO!B$4,0)</f>
        <v>0</v>
      </c>
      <c r="I228" s="24">
        <f>IF($B228=IO!$A$22,IO!$B$6,IF($B228=IO!$A$22,IO!$B$6,IF($B228=IO!$A$22,IO!$B$6,IO!$B$7)))</f>
        <v>25</v>
      </c>
      <c r="J228" s="24">
        <f t="shared" ca="1" si="11"/>
        <v>0</v>
      </c>
      <c r="K228" s="24">
        <f ca="1">IO!$B$5*Model!G228-$J228</f>
        <v>4080</v>
      </c>
    </row>
    <row r="229" spans="1:11" x14ac:dyDescent="0.25">
      <c r="A229" s="28">
        <v>228</v>
      </c>
      <c r="B229" s="26" t="s">
        <v>10</v>
      </c>
      <c r="C229" s="24">
        <f t="shared" ca="1" si="9"/>
        <v>0.43454279374693727</v>
      </c>
      <c r="D229" s="24">
        <f ca="1">VLOOKUP(C229,'Given Data'!$H$33:$I$43,2)</f>
        <v>2</v>
      </c>
      <c r="E229" s="24">
        <f t="shared" ca="1" si="10"/>
        <v>0.83918771837350481</v>
      </c>
      <c r="F229" s="24">
        <f ca="1">IF(B229=IO!$A$21,ROUND(NORMINV(E229,IO!$B$21,IO!$C$21),0),IF(B229=IO!$A$22,ROUND(NORMINV(E229,IO!$B$22,IO!$C$22),0),ROUND(NORMINV(E229,IO!$B$23,IO!$C$23),0)))</f>
        <v>110</v>
      </c>
      <c r="G229" s="24">
        <f ca="1">MIN(F229,IO!$B$4+IO!$B$10)</f>
        <v>102</v>
      </c>
      <c r="H229" s="24">
        <f ca="1">IF(G229-D229&gt;IO!B$4,Model!G229-Model!D229-IO!B$4,0)</f>
        <v>0</v>
      </c>
      <c r="I229" s="24">
        <f>IF($B229=IO!$A$22,IO!$B$6,IF($B229=IO!$A$22,IO!$B$6,IF($B229=IO!$A$22,IO!$B$6,IO!$B$7)))</f>
        <v>200</v>
      </c>
      <c r="J229" s="24">
        <f t="shared" ca="1" si="11"/>
        <v>0</v>
      </c>
      <c r="K229" s="24">
        <f ca="1">IO!$B$5*Model!G229-$J229</f>
        <v>4080</v>
      </c>
    </row>
    <row r="230" spans="1:11" x14ac:dyDescent="0.25">
      <c r="A230" s="28">
        <v>229</v>
      </c>
      <c r="B230" s="26" t="s">
        <v>7</v>
      </c>
      <c r="C230" s="24">
        <f t="shared" ca="1" si="9"/>
        <v>0.58502548523781339</v>
      </c>
      <c r="D230" s="24">
        <f ca="1">VLOOKUP(C230,'Given Data'!$H$33:$I$43,2)</f>
        <v>2</v>
      </c>
      <c r="E230" s="24">
        <f t="shared" ca="1" si="10"/>
        <v>0.7289778476113703</v>
      </c>
      <c r="F230" s="24">
        <f ca="1">IF(B230=IO!$A$21,ROUND(NORMINV(E230,IO!$B$21,IO!$C$21),0),IF(B230=IO!$A$22,ROUND(NORMINV(E230,IO!$B$22,IO!$C$22),0),ROUND(NORMINV(E230,IO!$B$23,IO!$C$23),0)))</f>
        <v>105</v>
      </c>
      <c r="G230" s="24">
        <f ca="1">MIN(F230,IO!$B$4+IO!$B$10)</f>
        <v>102</v>
      </c>
      <c r="H230" s="24">
        <f ca="1">IF(G230-D230&gt;IO!B$4,Model!G230-Model!D230-IO!B$4,0)</f>
        <v>0</v>
      </c>
      <c r="I230" s="24">
        <f>IF($B230=IO!$A$22,IO!$B$6,IF($B230=IO!$A$22,IO!$B$6,IF($B230=IO!$A$22,IO!$B$6,IO!$B$7)))</f>
        <v>200</v>
      </c>
      <c r="J230" s="24">
        <f t="shared" ca="1" si="11"/>
        <v>0</v>
      </c>
      <c r="K230" s="24">
        <f ca="1">IO!$B$5*Model!G230-$J230</f>
        <v>4080</v>
      </c>
    </row>
    <row r="231" spans="1:11" x14ac:dyDescent="0.25">
      <c r="A231" s="28">
        <v>230</v>
      </c>
      <c r="B231" s="26" t="s">
        <v>8</v>
      </c>
      <c r="C231" s="24">
        <f t="shared" ca="1" si="9"/>
        <v>0.46254815767484536</v>
      </c>
      <c r="D231" s="24">
        <f ca="1">VLOOKUP(C231,'Given Data'!$H$33:$I$43,2)</f>
        <v>2</v>
      </c>
      <c r="E231" s="24">
        <f t="shared" ca="1" si="10"/>
        <v>0.96589559463131391</v>
      </c>
      <c r="F231" s="24">
        <f ca="1">IF(B231=IO!$A$21,ROUND(NORMINV(E231,IO!$B$21,IO!$C$21),0),IF(B231=IO!$A$22,ROUND(NORMINV(E231,IO!$B$22,IO!$C$22),0),ROUND(NORMINV(E231,IO!$B$23,IO!$C$23),0)))</f>
        <v>112</v>
      </c>
      <c r="G231" s="24">
        <f ca="1">MIN(F231,IO!$B$4+IO!$B$10)</f>
        <v>102</v>
      </c>
      <c r="H231" s="24">
        <f ca="1">IF(G231-D231&gt;IO!B$4,Model!G231-Model!D231-IO!B$4,0)</f>
        <v>0</v>
      </c>
      <c r="I231" s="24">
        <f>IF($B231=IO!$A$22,IO!$B$6,IF($B231=IO!$A$22,IO!$B$6,IF($B231=IO!$A$22,IO!$B$6,IO!$B$7)))</f>
        <v>25</v>
      </c>
      <c r="J231" s="24">
        <f t="shared" ca="1" si="11"/>
        <v>0</v>
      </c>
      <c r="K231" s="24">
        <f ca="1">IO!$B$5*Model!G231-$J231</f>
        <v>4080</v>
      </c>
    </row>
    <row r="232" spans="1:11" x14ac:dyDescent="0.25">
      <c r="A232" s="28">
        <v>231</v>
      </c>
      <c r="B232" s="26" t="s">
        <v>10</v>
      </c>
      <c r="C232" s="24">
        <f t="shared" ca="1" si="9"/>
        <v>0.12261283726869521</v>
      </c>
      <c r="D232" s="24">
        <f ca="1">VLOOKUP(C232,'Given Data'!$H$33:$I$43,2)</f>
        <v>0</v>
      </c>
      <c r="E232" s="24">
        <f t="shared" ca="1" si="10"/>
        <v>4.3031498389574541E-2</v>
      </c>
      <c r="F232" s="24">
        <f ca="1">IF(B232=IO!$A$21,ROUND(NORMINV(E232,IO!$B$21,IO!$C$21),0),IF(B232=IO!$A$22,ROUND(NORMINV(E232,IO!$B$22,IO!$C$22),0),ROUND(NORMINV(E232,IO!$B$23,IO!$C$23),0)))</f>
        <v>96</v>
      </c>
      <c r="G232" s="24">
        <f ca="1">MIN(F232,IO!$B$4+IO!$B$10)</f>
        <v>96</v>
      </c>
      <c r="H232" s="24">
        <f ca="1">IF(G232-D232&gt;IO!B$4,Model!G232-Model!D232-IO!B$4,0)</f>
        <v>0</v>
      </c>
      <c r="I232" s="24">
        <f>IF($B232=IO!$A$22,IO!$B$6,IF($B232=IO!$A$22,IO!$B$6,IF($B232=IO!$A$22,IO!$B$6,IO!$B$7)))</f>
        <v>200</v>
      </c>
      <c r="J232" s="24">
        <f t="shared" ca="1" si="11"/>
        <v>50</v>
      </c>
      <c r="K232" s="24">
        <f ca="1">IO!$B$5*Model!G232-$J232</f>
        <v>3790</v>
      </c>
    </row>
    <row r="233" spans="1:11" x14ac:dyDescent="0.25">
      <c r="A233" s="28">
        <v>232</v>
      </c>
      <c r="B233" s="26" t="s">
        <v>7</v>
      </c>
      <c r="C233" s="24">
        <f t="shared" ca="1" si="9"/>
        <v>0.85847121790914438</v>
      </c>
      <c r="D233" s="24">
        <f ca="1">VLOOKUP(C233,'Given Data'!$H$33:$I$43,2)</f>
        <v>4</v>
      </c>
      <c r="E233" s="24">
        <f t="shared" ca="1" si="10"/>
        <v>0.45968543050219135</v>
      </c>
      <c r="F233" s="24">
        <f ca="1">IF(B233=IO!$A$21,ROUND(NORMINV(E233,IO!$B$21,IO!$C$21),0),IF(B233=IO!$A$22,ROUND(NORMINV(E233,IO!$B$22,IO!$C$22),0),ROUND(NORMINV(E233,IO!$B$23,IO!$C$23),0)))</f>
        <v>100</v>
      </c>
      <c r="G233" s="24">
        <f ca="1">MIN(F233,IO!$B$4+IO!$B$10)</f>
        <v>100</v>
      </c>
      <c r="H233" s="24">
        <f ca="1">IF(G233-D233&gt;IO!B$4,Model!G233-Model!D233-IO!B$4,0)</f>
        <v>0</v>
      </c>
      <c r="I233" s="24">
        <f>IF($B233=IO!$A$22,IO!$B$6,IF($B233=IO!$A$22,IO!$B$6,IF($B233=IO!$A$22,IO!$B$6,IO!$B$7)))</f>
        <v>200</v>
      </c>
      <c r="J233" s="24">
        <f t="shared" ca="1" si="11"/>
        <v>0</v>
      </c>
      <c r="K233" s="24">
        <f ca="1">IO!$B$5*Model!G233-$J233</f>
        <v>4000</v>
      </c>
    </row>
    <row r="234" spans="1:11" x14ac:dyDescent="0.25">
      <c r="A234" s="28">
        <v>233</v>
      </c>
      <c r="B234" s="26" t="s">
        <v>8</v>
      </c>
      <c r="C234" s="24">
        <f t="shared" ca="1" si="9"/>
        <v>2.9943161226617998E-2</v>
      </c>
      <c r="D234" s="24">
        <f ca="1">VLOOKUP(C234,'Given Data'!$H$33:$I$43,2)</f>
        <v>0</v>
      </c>
      <c r="E234" s="24">
        <f t="shared" ca="1" si="10"/>
        <v>0.91268759403714506</v>
      </c>
      <c r="F234" s="24">
        <f ca="1">IF(B234=IO!$A$21,ROUND(NORMINV(E234,IO!$B$21,IO!$C$21),0),IF(B234=IO!$A$22,ROUND(NORMINV(E234,IO!$B$22,IO!$C$22),0),ROUND(NORMINV(E234,IO!$B$23,IO!$C$23),0)))</f>
        <v>110</v>
      </c>
      <c r="G234" s="24">
        <f ca="1">MIN(F234,IO!$B$4+IO!$B$10)</f>
        <v>102</v>
      </c>
      <c r="H234" s="24">
        <f ca="1">IF(G234-D234&gt;IO!B$4,Model!G234-Model!D234-IO!B$4,0)</f>
        <v>2</v>
      </c>
      <c r="I234" s="24">
        <f>IF($B234=IO!$A$22,IO!$B$6,IF($B234=IO!$A$22,IO!$B$6,IF($B234=IO!$A$22,IO!$B$6,IO!$B$7)))</f>
        <v>25</v>
      </c>
      <c r="J234" s="24">
        <f t="shared" ca="1" si="11"/>
        <v>400</v>
      </c>
      <c r="K234" s="24">
        <f ca="1">IO!$B$5*Model!G234-$J234</f>
        <v>3680</v>
      </c>
    </row>
    <row r="235" spans="1:11" x14ac:dyDescent="0.25">
      <c r="A235" s="28">
        <v>234</v>
      </c>
      <c r="B235" s="26" t="s">
        <v>10</v>
      </c>
      <c r="C235" s="24">
        <f t="shared" ca="1" si="9"/>
        <v>0.86086329284208885</v>
      </c>
      <c r="D235" s="24">
        <f ca="1">VLOOKUP(C235,'Given Data'!$H$33:$I$43,2)</f>
        <v>4</v>
      </c>
      <c r="E235" s="24">
        <f t="shared" ca="1" si="10"/>
        <v>0.39248304450983462</v>
      </c>
      <c r="F235" s="24">
        <f ca="1">IF(B235=IO!$A$21,ROUND(NORMINV(E235,IO!$B$21,IO!$C$21),0),IF(B235=IO!$A$22,ROUND(NORMINV(E235,IO!$B$22,IO!$C$22),0),ROUND(NORMINV(E235,IO!$B$23,IO!$C$23),0)))</f>
        <v>104</v>
      </c>
      <c r="G235" s="24">
        <f ca="1">MIN(F235,IO!$B$4+IO!$B$10)</f>
        <v>102</v>
      </c>
      <c r="H235" s="24">
        <f ca="1">IF(G235-D235&gt;IO!B$4,Model!G235-Model!D235-IO!B$4,0)</f>
        <v>0</v>
      </c>
      <c r="I235" s="24">
        <f>IF($B235=IO!$A$22,IO!$B$6,IF($B235=IO!$A$22,IO!$B$6,IF($B235=IO!$A$22,IO!$B$6,IO!$B$7)))</f>
        <v>200</v>
      </c>
      <c r="J235" s="24">
        <f t="shared" ca="1" si="11"/>
        <v>50</v>
      </c>
      <c r="K235" s="24">
        <f ca="1">IO!$B$5*Model!G235-$J235</f>
        <v>4030</v>
      </c>
    </row>
    <row r="236" spans="1:11" x14ac:dyDescent="0.25">
      <c r="A236" s="28">
        <v>235</v>
      </c>
      <c r="B236" s="26" t="s">
        <v>7</v>
      </c>
      <c r="C236" s="24">
        <f t="shared" ca="1" si="9"/>
        <v>5.9152431766549718E-2</v>
      </c>
      <c r="D236" s="24">
        <f ca="1">VLOOKUP(C236,'Given Data'!$H$33:$I$43,2)</f>
        <v>0</v>
      </c>
      <c r="E236" s="24">
        <f t="shared" ca="1" si="10"/>
        <v>0.81893823535985788</v>
      </c>
      <c r="F236" s="24">
        <f ca="1">IF(B236=IO!$A$21,ROUND(NORMINV(E236,IO!$B$21,IO!$C$21),0),IF(B236=IO!$A$22,ROUND(NORMINV(E236,IO!$B$22,IO!$C$22),0),ROUND(NORMINV(E236,IO!$B$23,IO!$C$23),0)))</f>
        <v>106</v>
      </c>
      <c r="G236" s="24">
        <f ca="1">MIN(F236,IO!$B$4+IO!$B$10)</f>
        <v>102</v>
      </c>
      <c r="H236" s="24">
        <f ca="1">IF(G236-D236&gt;IO!B$4,Model!G236-Model!D236-IO!B$4,0)</f>
        <v>2</v>
      </c>
      <c r="I236" s="24">
        <f>IF($B236=IO!$A$22,IO!$B$6,IF($B236=IO!$A$22,IO!$B$6,IF($B236=IO!$A$22,IO!$B$6,IO!$B$7)))</f>
        <v>200</v>
      </c>
      <c r="J236" s="24">
        <f t="shared" ca="1" si="11"/>
        <v>0</v>
      </c>
      <c r="K236" s="24">
        <f ca="1">IO!$B$5*Model!G236-$J236</f>
        <v>4080</v>
      </c>
    </row>
    <row r="237" spans="1:11" x14ac:dyDescent="0.25">
      <c r="A237" s="28">
        <v>236</v>
      </c>
      <c r="B237" s="26" t="s">
        <v>8</v>
      </c>
      <c r="C237" s="24">
        <f t="shared" ca="1" si="9"/>
        <v>0.11964818827794033</v>
      </c>
      <c r="D237" s="24">
        <f ca="1">VLOOKUP(C237,'Given Data'!$H$33:$I$43,2)</f>
        <v>0</v>
      </c>
      <c r="E237" s="24">
        <f t="shared" ca="1" si="10"/>
        <v>0.4900529756524733</v>
      </c>
      <c r="F237" s="24">
        <f ca="1">IF(B237=IO!$A$21,ROUND(NORMINV(E237,IO!$B$21,IO!$C$21),0),IF(B237=IO!$A$22,ROUND(NORMINV(E237,IO!$B$22,IO!$C$22),0),ROUND(NORMINV(E237,IO!$B$23,IO!$C$23),0)))</f>
        <v>103</v>
      </c>
      <c r="G237" s="24">
        <f ca="1">MIN(F237,IO!$B$4+IO!$B$10)</f>
        <v>102</v>
      </c>
      <c r="H237" s="24">
        <f ca="1">IF(G237-D237&gt;IO!B$4,Model!G237-Model!D237-IO!B$4,0)</f>
        <v>2</v>
      </c>
      <c r="I237" s="24">
        <f>IF($B237=IO!$A$22,IO!$B$6,IF($B237=IO!$A$22,IO!$B$6,IF($B237=IO!$A$22,IO!$B$6,IO!$B$7)))</f>
        <v>25</v>
      </c>
      <c r="J237" s="24">
        <f t="shared" ca="1" si="11"/>
        <v>0</v>
      </c>
      <c r="K237" s="24">
        <f ca="1">IO!$B$5*Model!G237-$J237</f>
        <v>4080</v>
      </c>
    </row>
    <row r="238" spans="1:11" x14ac:dyDescent="0.25">
      <c r="A238" s="28">
        <v>237</v>
      </c>
      <c r="B238" s="26" t="s">
        <v>10</v>
      </c>
      <c r="C238" s="24">
        <f t="shared" ca="1" si="9"/>
        <v>0.62913117457035339</v>
      </c>
      <c r="D238" s="24">
        <f ca="1">VLOOKUP(C238,'Given Data'!$H$33:$I$43,2)</f>
        <v>3</v>
      </c>
      <c r="E238" s="24">
        <f t="shared" ca="1" si="10"/>
        <v>0.13338878920710939</v>
      </c>
      <c r="F238" s="24">
        <f ca="1">IF(B238=IO!$A$21,ROUND(NORMINV(E238,IO!$B$21,IO!$C$21),0),IF(B238=IO!$A$22,ROUND(NORMINV(E238,IO!$B$22,IO!$C$22),0),ROUND(NORMINV(E238,IO!$B$23,IO!$C$23),0)))</f>
        <v>99</v>
      </c>
      <c r="G238" s="24">
        <f ca="1">MIN(F238,IO!$B$4+IO!$B$10)</f>
        <v>99</v>
      </c>
      <c r="H238" s="24">
        <f ca="1">IF(G238-D238&gt;IO!B$4,Model!G238-Model!D238-IO!B$4,0)</f>
        <v>0</v>
      </c>
      <c r="I238" s="24">
        <f>IF($B238=IO!$A$22,IO!$B$6,IF($B238=IO!$A$22,IO!$B$6,IF($B238=IO!$A$22,IO!$B$6,IO!$B$7)))</f>
        <v>200</v>
      </c>
      <c r="J238" s="24">
        <f t="shared" ca="1" si="11"/>
        <v>0</v>
      </c>
      <c r="K238" s="24">
        <f ca="1">IO!$B$5*Model!G238-$J238</f>
        <v>3960</v>
      </c>
    </row>
    <row r="239" spans="1:11" x14ac:dyDescent="0.25">
      <c r="A239" s="28">
        <v>238</v>
      </c>
      <c r="B239" s="26" t="s">
        <v>7</v>
      </c>
      <c r="C239" s="24">
        <f t="shared" ca="1" si="9"/>
        <v>0.94417366069770481</v>
      </c>
      <c r="D239" s="24">
        <f ca="1">VLOOKUP(C239,'Given Data'!$H$33:$I$43,2)</f>
        <v>6</v>
      </c>
      <c r="E239" s="24">
        <f t="shared" ca="1" si="10"/>
        <v>0.90165849557938993</v>
      </c>
      <c r="F239" s="24">
        <f ca="1">IF(B239=IO!$A$21,ROUND(NORMINV(E239,IO!$B$21,IO!$C$21),0),IF(B239=IO!$A$22,ROUND(NORMINV(E239,IO!$B$22,IO!$C$22),0),ROUND(NORMINV(E239,IO!$B$23,IO!$C$23),0)))</f>
        <v>109</v>
      </c>
      <c r="G239" s="24">
        <f ca="1">MIN(F239,IO!$B$4+IO!$B$10)</f>
        <v>102</v>
      </c>
      <c r="H239" s="24">
        <f ca="1">IF(G239-D239&gt;IO!B$4,Model!G239-Model!D239-IO!B$4,0)</f>
        <v>0</v>
      </c>
      <c r="I239" s="24">
        <f>IF($B239=IO!$A$22,IO!$B$6,IF($B239=IO!$A$22,IO!$B$6,IF($B239=IO!$A$22,IO!$B$6,IO!$B$7)))</f>
        <v>200</v>
      </c>
      <c r="J239" s="24">
        <f t="shared" ca="1" si="11"/>
        <v>200</v>
      </c>
      <c r="K239" s="24">
        <f ca="1">IO!$B$5*Model!G239-$J239</f>
        <v>3880</v>
      </c>
    </row>
    <row r="240" spans="1:11" x14ac:dyDescent="0.25">
      <c r="A240" s="28">
        <v>239</v>
      </c>
      <c r="B240" s="26" t="s">
        <v>8</v>
      </c>
      <c r="C240" s="24">
        <f t="shared" ca="1" si="9"/>
        <v>0.79624637145298949</v>
      </c>
      <c r="D240" s="24">
        <f ca="1">VLOOKUP(C240,'Given Data'!$H$33:$I$43,2)</f>
        <v>4</v>
      </c>
      <c r="E240" s="24">
        <f t="shared" ca="1" si="10"/>
        <v>0.76024433228772448</v>
      </c>
      <c r="F240" s="24">
        <f ca="1">IF(B240=IO!$A$21,ROUND(NORMINV(E240,IO!$B$21,IO!$C$21),0),IF(B240=IO!$A$22,ROUND(NORMINV(E240,IO!$B$22,IO!$C$22),0),ROUND(NORMINV(E240,IO!$B$23,IO!$C$23),0)))</f>
        <v>107</v>
      </c>
      <c r="G240" s="24">
        <f ca="1">MIN(F240,IO!$B$4+IO!$B$10)</f>
        <v>102</v>
      </c>
      <c r="H240" s="24">
        <f ca="1">IF(G240-D240&gt;IO!B$4,Model!G240-Model!D240-IO!B$4,0)</f>
        <v>0</v>
      </c>
      <c r="I240" s="24">
        <f>IF($B240=IO!$A$22,IO!$B$6,IF($B240=IO!$A$22,IO!$B$6,IF($B240=IO!$A$22,IO!$B$6,IO!$B$7)))</f>
        <v>25</v>
      </c>
      <c r="J240" s="24">
        <f t="shared" ca="1" si="11"/>
        <v>0</v>
      </c>
      <c r="K240" s="24">
        <f ca="1">IO!$B$5*Model!G240-$J240</f>
        <v>4080</v>
      </c>
    </row>
    <row r="241" spans="1:11" x14ac:dyDescent="0.25">
      <c r="A241" s="28">
        <v>240</v>
      </c>
      <c r="B241" s="26" t="s">
        <v>10</v>
      </c>
      <c r="C241" s="24">
        <f t="shared" ca="1" si="9"/>
        <v>0.2492748019794877</v>
      </c>
      <c r="D241" s="24">
        <f ca="1">VLOOKUP(C241,'Given Data'!$H$33:$I$43,2)</f>
        <v>1</v>
      </c>
      <c r="E241" s="24">
        <f t="shared" ca="1" si="10"/>
        <v>0.74938840979094823</v>
      </c>
      <c r="F241" s="24">
        <f ca="1">IF(B241=IO!$A$21,ROUND(NORMINV(E241,IO!$B$21,IO!$C$21),0),IF(B241=IO!$A$22,ROUND(NORMINV(E241,IO!$B$22,IO!$C$22),0),ROUND(NORMINV(E241,IO!$B$23,IO!$C$23),0)))</f>
        <v>108</v>
      </c>
      <c r="G241" s="24">
        <f ca="1">MIN(F241,IO!$B$4+IO!$B$10)</f>
        <v>102</v>
      </c>
      <c r="H241" s="24">
        <f ca="1">IF(G241-D241&gt;IO!B$4,Model!G241-Model!D241-IO!B$4,0)</f>
        <v>1</v>
      </c>
      <c r="I241" s="24">
        <f>IF($B241=IO!$A$22,IO!$B$6,IF($B241=IO!$A$22,IO!$B$6,IF($B241=IO!$A$22,IO!$B$6,IO!$B$7)))</f>
        <v>200</v>
      </c>
      <c r="J241" s="24">
        <f t="shared" ca="1" si="11"/>
        <v>0</v>
      </c>
      <c r="K241" s="24">
        <f ca="1">IO!$B$5*Model!G241-$J241</f>
        <v>4080</v>
      </c>
    </row>
    <row r="242" spans="1:11" x14ac:dyDescent="0.25">
      <c r="A242" s="28">
        <v>241</v>
      </c>
      <c r="B242" s="26" t="s">
        <v>7</v>
      </c>
      <c r="C242" s="24">
        <f t="shared" ca="1" si="9"/>
        <v>0.57132708790886799</v>
      </c>
      <c r="D242" s="24">
        <f ca="1">VLOOKUP(C242,'Given Data'!$H$33:$I$43,2)</f>
        <v>2</v>
      </c>
      <c r="E242" s="24">
        <f t="shared" ca="1" si="10"/>
        <v>0.46277141301537683</v>
      </c>
      <c r="F242" s="24">
        <f ca="1">IF(B242=IO!$A$21,ROUND(NORMINV(E242,IO!$B$21,IO!$C$21),0),IF(B242=IO!$A$22,ROUND(NORMINV(E242,IO!$B$22,IO!$C$22),0),ROUND(NORMINV(E242,IO!$B$23,IO!$C$23),0)))</f>
        <v>100</v>
      </c>
      <c r="G242" s="24">
        <f ca="1">MIN(F242,IO!$B$4+IO!$B$10)</f>
        <v>100</v>
      </c>
      <c r="H242" s="24">
        <f ca="1">IF(G242-D242&gt;IO!B$4,Model!G242-Model!D242-IO!B$4,0)</f>
        <v>0</v>
      </c>
      <c r="I242" s="24">
        <f>IF($B242=IO!$A$22,IO!$B$6,IF($B242=IO!$A$22,IO!$B$6,IF($B242=IO!$A$22,IO!$B$6,IO!$B$7)))</f>
        <v>200</v>
      </c>
      <c r="J242" s="24">
        <f t="shared" ca="1" si="11"/>
        <v>0</v>
      </c>
      <c r="K242" s="24">
        <f ca="1">IO!$B$5*Model!G242-$J242</f>
        <v>4000</v>
      </c>
    </row>
    <row r="243" spans="1:11" x14ac:dyDescent="0.25">
      <c r="A243" s="28">
        <v>242</v>
      </c>
      <c r="B243" s="26" t="s">
        <v>8</v>
      </c>
      <c r="C243" s="24">
        <f t="shared" ca="1" si="9"/>
        <v>0.24499004358130672</v>
      </c>
      <c r="D243" s="24">
        <f ca="1">VLOOKUP(C243,'Given Data'!$H$33:$I$43,2)</f>
        <v>1</v>
      </c>
      <c r="E243" s="24">
        <f t="shared" ca="1" si="10"/>
        <v>0.31975030367755752</v>
      </c>
      <c r="F243" s="24">
        <f ca="1">IF(B243=IO!$A$21,ROUND(NORMINV(E243,IO!$B$21,IO!$C$21),0),IF(B243=IO!$A$22,ROUND(NORMINV(E243,IO!$B$22,IO!$C$22),0),ROUND(NORMINV(E243,IO!$B$23,IO!$C$23),0)))</f>
        <v>101</v>
      </c>
      <c r="G243" s="24">
        <f ca="1">MIN(F243,IO!$B$4+IO!$B$10)</f>
        <v>101</v>
      </c>
      <c r="H243" s="24">
        <f ca="1">IF(G243-D243&gt;IO!B$4,Model!G243-Model!D243-IO!B$4,0)</f>
        <v>0</v>
      </c>
      <c r="I243" s="24">
        <f>IF($B243=IO!$A$22,IO!$B$6,IF($B243=IO!$A$22,IO!$B$6,IF($B243=IO!$A$22,IO!$B$6,IO!$B$7)))</f>
        <v>25</v>
      </c>
      <c r="J243" s="24">
        <f t="shared" ca="1" si="11"/>
        <v>0</v>
      </c>
      <c r="K243" s="24">
        <f ca="1">IO!$B$5*Model!G243-$J243</f>
        <v>4040</v>
      </c>
    </row>
    <row r="244" spans="1:11" x14ac:dyDescent="0.25">
      <c r="A244" s="28">
        <v>243</v>
      </c>
      <c r="B244" s="26" t="s">
        <v>10</v>
      </c>
      <c r="C244" s="24">
        <f t="shared" ca="1" si="9"/>
        <v>0.87797234024017023</v>
      </c>
      <c r="D244" s="24">
        <f ca="1">VLOOKUP(C244,'Given Data'!$H$33:$I$43,2)</f>
        <v>4</v>
      </c>
      <c r="E244" s="24">
        <f t="shared" ca="1" si="10"/>
        <v>0.43200946595212675</v>
      </c>
      <c r="F244" s="24">
        <f ca="1">IF(B244=IO!$A$21,ROUND(NORMINV(E244,IO!$B$21,IO!$C$21),0),IF(B244=IO!$A$22,ROUND(NORMINV(E244,IO!$B$22,IO!$C$22),0),ROUND(NORMINV(E244,IO!$B$23,IO!$C$23),0)))</f>
        <v>104</v>
      </c>
      <c r="G244" s="24">
        <f ca="1">MIN(F244,IO!$B$4+IO!$B$10)</f>
        <v>102</v>
      </c>
      <c r="H244" s="24">
        <f ca="1">IF(G244-D244&gt;IO!B$4,Model!G244-Model!D244-IO!B$4,0)</f>
        <v>0</v>
      </c>
      <c r="I244" s="24">
        <f>IF($B244=IO!$A$22,IO!$B$6,IF($B244=IO!$A$22,IO!$B$6,IF($B244=IO!$A$22,IO!$B$6,IO!$B$7)))</f>
        <v>200</v>
      </c>
      <c r="J244" s="24">
        <f t="shared" ca="1" si="11"/>
        <v>0</v>
      </c>
      <c r="K244" s="24">
        <f ca="1">IO!$B$5*Model!G244-$J244</f>
        <v>4080</v>
      </c>
    </row>
    <row r="245" spans="1:11" x14ac:dyDescent="0.25">
      <c r="A245" s="28">
        <v>244</v>
      </c>
      <c r="B245" s="26" t="s">
        <v>7</v>
      </c>
      <c r="C245" s="24">
        <f t="shared" ca="1" si="9"/>
        <v>0.751676458545249</v>
      </c>
      <c r="D245" s="24">
        <f ca="1">VLOOKUP(C245,'Given Data'!$H$33:$I$43,2)</f>
        <v>3</v>
      </c>
      <c r="E245" s="24">
        <f t="shared" ca="1" si="10"/>
        <v>0.79691336383609612</v>
      </c>
      <c r="F245" s="24">
        <f ca="1">IF(B245=IO!$A$21,ROUND(NORMINV(E245,IO!$B$21,IO!$C$21),0),IF(B245=IO!$A$22,ROUND(NORMINV(E245,IO!$B$22,IO!$C$22),0),ROUND(NORMINV(E245,IO!$B$23,IO!$C$23),0)))</f>
        <v>106</v>
      </c>
      <c r="G245" s="24">
        <f ca="1">MIN(F245,IO!$B$4+IO!$B$10)</f>
        <v>102</v>
      </c>
      <c r="H245" s="24">
        <f ca="1">IF(G245-D245&gt;IO!B$4,Model!G245-Model!D245-IO!B$4,0)</f>
        <v>0</v>
      </c>
      <c r="I245" s="24">
        <f>IF($B245=IO!$A$22,IO!$B$6,IF($B245=IO!$A$22,IO!$B$6,IF($B245=IO!$A$22,IO!$B$6,IO!$B$7)))</f>
        <v>200</v>
      </c>
      <c r="J245" s="24">
        <f t="shared" ca="1" si="11"/>
        <v>200</v>
      </c>
      <c r="K245" s="24">
        <f ca="1">IO!$B$5*Model!G245-$J245</f>
        <v>3880</v>
      </c>
    </row>
    <row r="246" spans="1:11" x14ac:dyDescent="0.25">
      <c r="A246" s="28">
        <v>245</v>
      </c>
      <c r="B246" s="26" t="s">
        <v>8</v>
      </c>
      <c r="C246" s="24">
        <f t="shared" ca="1" si="9"/>
        <v>0.5672667839660841</v>
      </c>
      <c r="D246" s="24">
        <f ca="1">VLOOKUP(C246,'Given Data'!$H$33:$I$43,2)</f>
        <v>2</v>
      </c>
      <c r="E246" s="24">
        <f t="shared" ca="1" si="10"/>
        <v>0.63163049424702578</v>
      </c>
      <c r="F246" s="24">
        <f ca="1">IF(B246=IO!$A$21,ROUND(NORMINV(E246,IO!$B$21,IO!$C$21),0),IF(B246=IO!$A$22,ROUND(NORMINV(E246,IO!$B$22,IO!$C$22),0),ROUND(NORMINV(E246,IO!$B$23,IO!$C$23),0)))</f>
        <v>105</v>
      </c>
      <c r="G246" s="24">
        <f ca="1">MIN(F246,IO!$B$4+IO!$B$10)</f>
        <v>102</v>
      </c>
      <c r="H246" s="24">
        <f ca="1">IF(G246-D246&gt;IO!B$4,Model!G246-Model!D246-IO!B$4,0)</f>
        <v>0</v>
      </c>
      <c r="I246" s="24">
        <f>IF($B246=IO!$A$22,IO!$B$6,IF($B246=IO!$A$22,IO!$B$6,IF($B246=IO!$A$22,IO!$B$6,IO!$B$7)))</f>
        <v>25</v>
      </c>
      <c r="J246" s="24">
        <f t="shared" ca="1" si="11"/>
        <v>0</v>
      </c>
      <c r="K246" s="24">
        <f ca="1">IO!$B$5*Model!G246-$J246</f>
        <v>4080</v>
      </c>
    </row>
    <row r="247" spans="1:11" x14ac:dyDescent="0.25">
      <c r="A247" s="28">
        <v>246</v>
      </c>
      <c r="B247" s="26" t="s">
        <v>10</v>
      </c>
      <c r="C247" s="24">
        <f t="shared" ca="1" si="9"/>
        <v>0.30008988081757826</v>
      </c>
      <c r="D247" s="24">
        <f ca="1">VLOOKUP(C247,'Given Data'!$H$33:$I$43,2)</f>
        <v>1</v>
      </c>
      <c r="E247" s="24">
        <f t="shared" ca="1" si="10"/>
        <v>0.84745851853653031</v>
      </c>
      <c r="F247" s="24">
        <f ca="1">IF(B247=IO!$A$21,ROUND(NORMINV(E247,IO!$B$21,IO!$C$21),0),IF(B247=IO!$A$22,ROUND(NORMINV(E247,IO!$B$22,IO!$C$22),0),ROUND(NORMINV(E247,IO!$B$23,IO!$C$23),0)))</f>
        <v>110</v>
      </c>
      <c r="G247" s="24">
        <f ca="1">MIN(F247,IO!$B$4+IO!$B$10)</f>
        <v>102</v>
      </c>
      <c r="H247" s="24">
        <f ca="1">IF(G247-D247&gt;IO!B$4,Model!G247-Model!D247-IO!B$4,0)</f>
        <v>1</v>
      </c>
      <c r="I247" s="24">
        <f>IF($B247=IO!$A$22,IO!$B$6,IF($B247=IO!$A$22,IO!$B$6,IF($B247=IO!$A$22,IO!$B$6,IO!$B$7)))</f>
        <v>200</v>
      </c>
      <c r="J247" s="24">
        <f t="shared" ca="1" si="11"/>
        <v>50</v>
      </c>
      <c r="K247" s="24">
        <f ca="1">IO!$B$5*Model!G247-$J247</f>
        <v>4030</v>
      </c>
    </row>
    <row r="248" spans="1:11" x14ac:dyDescent="0.25">
      <c r="A248" s="28">
        <v>247</v>
      </c>
      <c r="B248" s="26" t="s">
        <v>7</v>
      </c>
      <c r="C248" s="24">
        <f t="shared" ca="1" si="9"/>
        <v>0.93936778665225351</v>
      </c>
      <c r="D248" s="24">
        <f ca="1">VLOOKUP(C248,'Given Data'!$H$33:$I$43,2)</f>
        <v>6</v>
      </c>
      <c r="E248" s="24">
        <f t="shared" ca="1" si="10"/>
        <v>0.4501187422937003</v>
      </c>
      <c r="F248" s="24">
        <f ca="1">IF(B248=IO!$A$21,ROUND(NORMINV(E248,IO!$B$21,IO!$C$21),0),IF(B248=IO!$A$22,ROUND(NORMINV(E248,IO!$B$22,IO!$C$22),0),ROUND(NORMINV(E248,IO!$B$23,IO!$C$23),0)))</f>
        <v>100</v>
      </c>
      <c r="G248" s="24">
        <f ca="1">MIN(F248,IO!$B$4+IO!$B$10)</f>
        <v>100</v>
      </c>
      <c r="H248" s="24">
        <f ca="1">IF(G248-D248&gt;IO!B$4,Model!G248-Model!D248-IO!B$4,0)</f>
        <v>0</v>
      </c>
      <c r="I248" s="24">
        <f>IF($B248=IO!$A$22,IO!$B$6,IF($B248=IO!$A$22,IO!$B$6,IF($B248=IO!$A$22,IO!$B$6,IO!$B$7)))</f>
        <v>200</v>
      </c>
      <c r="J248" s="24">
        <f t="shared" ca="1" si="11"/>
        <v>200</v>
      </c>
      <c r="K248" s="24">
        <f ca="1">IO!$B$5*Model!G248-$J248</f>
        <v>3800</v>
      </c>
    </row>
    <row r="249" spans="1:11" x14ac:dyDescent="0.25">
      <c r="A249" s="28">
        <v>248</v>
      </c>
      <c r="B249" s="26" t="s">
        <v>8</v>
      </c>
      <c r="C249" s="24">
        <f t="shared" ca="1" si="9"/>
        <v>0.1077809466034213</v>
      </c>
      <c r="D249" s="24">
        <f ca="1">VLOOKUP(C249,'Given Data'!$H$33:$I$43,2)</f>
        <v>0</v>
      </c>
      <c r="E249" s="24">
        <f t="shared" ca="1" si="10"/>
        <v>0.60439200745769373</v>
      </c>
      <c r="F249" s="24">
        <f ca="1">IF(B249=IO!$A$21,ROUND(NORMINV(E249,IO!$B$21,IO!$C$21),0),IF(B249=IO!$A$22,ROUND(NORMINV(E249,IO!$B$22,IO!$C$22),0),ROUND(NORMINV(E249,IO!$B$23,IO!$C$23),0)))</f>
        <v>104</v>
      </c>
      <c r="G249" s="24">
        <f ca="1">MIN(F249,IO!$B$4+IO!$B$10)</f>
        <v>102</v>
      </c>
      <c r="H249" s="24">
        <f ca="1">IF(G249-D249&gt;IO!B$4,Model!G249-Model!D249-IO!B$4,0)</f>
        <v>2</v>
      </c>
      <c r="I249" s="24">
        <f>IF($B249=IO!$A$22,IO!$B$6,IF($B249=IO!$A$22,IO!$B$6,IF($B249=IO!$A$22,IO!$B$6,IO!$B$7)))</f>
        <v>25</v>
      </c>
      <c r="J249" s="24">
        <f t="shared" ca="1" si="11"/>
        <v>0</v>
      </c>
      <c r="K249" s="24">
        <f ca="1">IO!$B$5*Model!G249-$J249</f>
        <v>4080</v>
      </c>
    </row>
    <row r="250" spans="1:11" x14ac:dyDescent="0.25">
      <c r="A250" s="28">
        <v>249</v>
      </c>
      <c r="B250" s="26" t="s">
        <v>10</v>
      </c>
      <c r="C250" s="24">
        <f t="shared" ca="1" si="9"/>
        <v>0.16908744695175992</v>
      </c>
      <c r="D250" s="24">
        <f ca="1">VLOOKUP(C250,'Given Data'!$H$33:$I$43,2)</f>
        <v>1</v>
      </c>
      <c r="E250" s="24">
        <f t="shared" ca="1" si="10"/>
        <v>0.7871200357866287</v>
      </c>
      <c r="F250" s="24">
        <f ca="1">IF(B250=IO!$A$21,ROUND(NORMINV(E250,IO!$B$21,IO!$C$21),0),IF(B250=IO!$A$22,ROUND(NORMINV(E250,IO!$B$22,IO!$C$22),0),ROUND(NORMINV(E250,IO!$B$23,IO!$C$23),0)))</f>
        <v>109</v>
      </c>
      <c r="G250" s="24">
        <f ca="1">MIN(F250,IO!$B$4+IO!$B$10)</f>
        <v>102</v>
      </c>
      <c r="H250" s="24">
        <f ca="1">IF(G250-D250&gt;IO!B$4,Model!G250-Model!D250-IO!B$4,0)</f>
        <v>1</v>
      </c>
      <c r="I250" s="24">
        <f>IF($B250=IO!$A$22,IO!$B$6,IF($B250=IO!$A$22,IO!$B$6,IF($B250=IO!$A$22,IO!$B$6,IO!$B$7)))</f>
        <v>200</v>
      </c>
      <c r="J250" s="24">
        <f t="shared" ca="1" si="11"/>
        <v>0</v>
      </c>
      <c r="K250" s="24">
        <f ca="1">IO!$B$5*Model!G250-$J250</f>
        <v>4080</v>
      </c>
    </row>
    <row r="251" spans="1:11" x14ac:dyDescent="0.25">
      <c r="A251" s="28">
        <v>250</v>
      </c>
      <c r="B251" s="26" t="s">
        <v>7</v>
      </c>
      <c r="C251" s="24">
        <f t="shared" ca="1" si="9"/>
        <v>0.75272971534733557</v>
      </c>
      <c r="D251" s="24">
        <f ca="1">VLOOKUP(C251,'Given Data'!$H$33:$I$43,2)</f>
        <v>3</v>
      </c>
      <c r="E251" s="24">
        <f t="shared" ca="1" si="10"/>
        <v>0.72082975246613534</v>
      </c>
      <c r="F251" s="24">
        <f ca="1">IF(B251=IO!$A$21,ROUND(NORMINV(E251,IO!$B$21,IO!$C$21),0),IF(B251=IO!$A$22,ROUND(NORMINV(E251,IO!$B$22,IO!$C$22),0),ROUND(NORMINV(E251,IO!$B$23,IO!$C$23),0)))</f>
        <v>105</v>
      </c>
      <c r="G251" s="24">
        <f ca="1">MIN(F251,IO!$B$4+IO!$B$10)</f>
        <v>102</v>
      </c>
      <c r="H251" s="24">
        <f ca="1">IF(G251-D251&gt;IO!B$4,Model!G251-Model!D251-IO!B$4,0)</f>
        <v>0</v>
      </c>
      <c r="I251" s="24">
        <f>IF($B251=IO!$A$22,IO!$B$6,IF($B251=IO!$A$22,IO!$B$6,IF($B251=IO!$A$22,IO!$B$6,IO!$B$7)))</f>
        <v>200</v>
      </c>
      <c r="J251" s="24">
        <f t="shared" ca="1" si="11"/>
        <v>0</v>
      </c>
      <c r="K251" s="24">
        <f ca="1">IO!$B$5*Model!G251-$J251</f>
        <v>4080</v>
      </c>
    </row>
    <row r="252" spans="1:11" x14ac:dyDescent="0.25">
      <c r="A252" s="28">
        <v>251</v>
      </c>
      <c r="B252" s="26" t="s">
        <v>8</v>
      </c>
      <c r="C252" s="24">
        <f t="shared" ca="1" si="9"/>
        <v>0.30616871916432498</v>
      </c>
      <c r="D252" s="24">
        <f ca="1">VLOOKUP(C252,'Given Data'!$H$33:$I$43,2)</f>
        <v>1</v>
      </c>
      <c r="E252" s="24">
        <f t="shared" ca="1" si="10"/>
        <v>0.18726158888726585</v>
      </c>
      <c r="F252" s="24">
        <f ca="1">IF(B252=IO!$A$21,ROUND(NORMINV(E252,IO!$B$21,IO!$C$21),0),IF(B252=IO!$A$22,ROUND(NORMINV(E252,IO!$B$22,IO!$C$22),0),ROUND(NORMINV(E252,IO!$B$23,IO!$C$23),0)))</f>
        <v>99</v>
      </c>
      <c r="G252" s="24">
        <f ca="1">MIN(F252,IO!$B$4+IO!$B$10)</f>
        <v>99</v>
      </c>
      <c r="H252" s="24">
        <f ca="1">IF(G252-D252&gt;IO!B$4,Model!G252-Model!D252-IO!B$4,0)</f>
        <v>0</v>
      </c>
      <c r="I252" s="24">
        <f>IF($B252=IO!$A$22,IO!$B$6,IF($B252=IO!$A$22,IO!$B$6,IF($B252=IO!$A$22,IO!$B$6,IO!$B$7)))</f>
        <v>25</v>
      </c>
      <c r="J252" s="24">
        <f t="shared" ca="1" si="11"/>
        <v>0</v>
      </c>
      <c r="K252" s="24">
        <f ca="1">IO!$B$5*Model!G252-$J252</f>
        <v>3960</v>
      </c>
    </row>
    <row r="253" spans="1:11" x14ac:dyDescent="0.25">
      <c r="A253" s="28">
        <v>252</v>
      </c>
      <c r="B253" s="26" t="s">
        <v>10</v>
      </c>
      <c r="C253" s="24">
        <f t="shared" ca="1" si="9"/>
        <v>0.71283060895069739</v>
      </c>
      <c r="D253" s="24">
        <f ca="1">VLOOKUP(C253,'Given Data'!$H$33:$I$43,2)</f>
        <v>3</v>
      </c>
      <c r="E253" s="24">
        <f t="shared" ca="1" si="10"/>
        <v>0.65260572664893846</v>
      </c>
      <c r="F253" s="24">
        <f ca="1">IF(B253=IO!$A$21,ROUND(NORMINV(E253,IO!$B$21,IO!$C$21),0),IF(B253=IO!$A$22,ROUND(NORMINV(E253,IO!$B$22,IO!$C$22),0),ROUND(NORMINV(E253,IO!$B$23,IO!$C$23),0)))</f>
        <v>107</v>
      </c>
      <c r="G253" s="24">
        <f ca="1">MIN(F253,IO!$B$4+IO!$B$10)</f>
        <v>102</v>
      </c>
      <c r="H253" s="24">
        <f ca="1">IF(G253-D253&gt;IO!B$4,Model!G253-Model!D253-IO!B$4,0)</f>
        <v>0</v>
      </c>
      <c r="I253" s="24">
        <f>IF($B253=IO!$A$22,IO!$B$6,IF($B253=IO!$A$22,IO!$B$6,IF($B253=IO!$A$22,IO!$B$6,IO!$B$7)))</f>
        <v>200</v>
      </c>
      <c r="J253" s="24">
        <f t="shared" ca="1" si="11"/>
        <v>25</v>
      </c>
      <c r="K253" s="24">
        <f ca="1">IO!$B$5*Model!G253-$J253</f>
        <v>4055</v>
      </c>
    </row>
    <row r="254" spans="1:11" x14ac:dyDescent="0.25">
      <c r="A254" s="28">
        <v>253</v>
      </c>
      <c r="B254" s="26" t="s">
        <v>7</v>
      </c>
      <c r="C254" s="24">
        <f t="shared" ca="1" si="9"/>
        <v>0.69095944678572907</v>
      </c>
      <c r="D254" s="24">
        <f ca="1">VLOOKUP(C254,'Given Data'!$H$33:$I$43,2)</f>
        <v>3</v>
      </c>
      <c r="E254" s="24">
        <f t="shared" ca="1" si="10"/>
        <v>0.60731379838300159</v>
      </c>
      <c r="F254" s="24">
        <f ca="1">IF(B254=IO!$A$21,ROUND(NORMINV(E254,IO!$B$21,IO!$C$21),0),IF(B254=IO!$A$22,ROUND(NORMINV(E254,IO!$B$22,IO!$C$22),0),ROUND(NORMINV(E254,IO!$B$23,IO!$C$23),0)))</f>
        <v>103</v>
      </c>
      <c r="G254" s="24">
        <f ca="1">MIN(F254,IO!$B$4+IO!$B$10)</f>
        <v>102</v>
      </c>
      <c r="H254" s="24">
        <f ca="1">IF(G254-D254&gt;IO!B$4,Model!G254-Model!D254-IO!B$4,0)</f>
        <v>0</v>
      </c>
      <c r="I254" s="24">
        <f>IF($B254=IO!$A$22,IO!$B$6,IF($B254=IO!$A$22,IO!$B$6,IF($B254=IO!$A$22,IO!$B$6,IO!$B$7)))</f>
        <v>200</v>
      </c>
      <c r="J254" s="24">
        <f t="shared" ca="1" si="11"/>
        <v>0</v>
      </c>
      <c r="K254" s="24">
        <f ca="1">IO!$B$5*Model!G254-$J254</f>
        <v>4080</v>
      </c>
    </row>
    <row r="255" spans="1:11" x14ac:dyDescent="0.25">
      <c r="A255" s="28">
        <v>254</v>
      </c>
      <c r="B255" s="26" t="s">
        <v>8</v>
      </c>
      <c r="C255" s="24">
        <f t="shared" ca="1" si="9"/>
        <v>0.25885260647947439</v>
      </c>
      <c r="D255" s="24">
        <f ca="1">VLOOKUP(C255,'Given Data'!$H$33:$I$43,2)</f>
        <v>1</v>
      </c>
      <c r="E255" s="24">
        <f t="shared" ca="1" si="10"/>
        <v>0.39820216734962177</v>
      </c>
      <c r="F255" s="24">
        <f ca="1">IF(B255=IO!$A$21,ROUND(NORMINV(E255,IO!$B$21,IO!$C$21),0),IF(B255=IO!$A$22,ROUND(NORMINV(E255,IO!$B$22,IO!$C$22),0),ROUND(NORMINV(E255,IO!$B$23,IO!$C$23),0)))</f>
        <v>102</v>
      </c>
      <c r="G255" s="24">
        <f ca="1">MIN(F255,IO!$B$4+IO!$B$10)</f>
        <v>102</v>
      </c>
      <c r="H255" s="24">
        <f ca="1">IF(G255-D255&gt;IO!B$4,Model!G255-Model!D255-IO!B$4,0)</f>
        <v>1</v>
      </c>
      <c r="I255" s="24">
        <f>IF($B255=IO!$A$22,IO!$B$6,IF($B255=IO!$A$22,IO!$B$6,IF($B255=IO!$A$22,IO!$B$6,IO!$B$7)))</f>
        <v>25</v>
      </c>
      <c r="J255" s="24">
        <f t="shared" ca="1" si="11"/>
        <v>200</v>
      </c>
      <c r="K255" s="24">
        <f ca="1">IO!$B$5*Model!G255-$J255</f>
        <v>3880</v>
      </c>
    </row>
    <row r="256" spans="1:11" x14ac:dyDescent="0.25">
      <c r="A256" s="28">
        <v>255</v>
      </c>
      <c r="B256" s="26" t="s">
        <v>10</v>
      </c>
      <c r="C256" s="24">
        <f t="shared" ca="1" si="9"/>
        <v>0.82372664897612069</v>
      </c>
      <c r="D256" s="24">
        <f ca="1">VLOOKUP(C256,'Given Data'!$H$33:$I$43,2)</f>
        <v>4</v>
      </c>
      <c r="E256" s="24">
        <f t="shared" ca="1" si="10"/>
        <v>0.76430657144080638</v>
      </c>
      <c r="F256" s="24">
        <f ca="1">IF(B256=IO!$A$21,ROUND(NORMINV(E256,IO!$B$21,IO!$C$21),0),IF(B256=IO!$A$22,ROUND(NORMINV(E256,IO!$B$22,IO!$C$22),0),ROUND(NORMINV(E256,IO!$B$23,IO!$C$23),0)))</f>
        <v>109</v>
      </c>
      <c r="G256" s="24">
        <f ca="1">MIN(F256,IO!$B$4+IO!$B$10)</f>
        <v>102</v>
      </c>
      <c r="H256" s="24">
        <f ca="1">IF(G256-D256&gt;IO!B$4,Model!G256-Model!D256-IO!B$4,0)</f>
        <v>0</v>
      </c>
      <c r="I256" s="24">
        <f>IF($B256=IO!$A$22,IO!$B$6,IF($B256=IO!$A$22,IO!$B$6,IF($B256=IO!$A$22,IO!$B$6,IO!$B$7)))</f>
        <v>200</v>
      </c>
      <c r="J256" s="24">
        <f t="shared" ca="1" si="11"/>
        <v>0</v>
      </c>
      <c r="K256" s="24">
        <f ca="1">IO!$B$5*Model!G256-$J256</f>
        <v>4080</v>
      </c>
    </row>
    <row r="257" spans="1:11" x14ac:dyDescent="0.25">
      <c r="A257" s="28">
        <v>256</v>
      </c>
      <c r="B257" s="26" t="s">
        <v>7</v>
      </c>
      <c r="C257" s="24">
        <f t="shared" ca="1" si="9"/>
        <v>0.29962995445592167</v>
      </c>
      <c r="D257" s="24">
        <f ca="1">VLOOKUP(C257,'Given Data'!$H$33:$I$43,2)</f>
        <v>1</v>
      </c>
      <c r="E257" s="24">
        <f t="shared" ca="1" si="10"/>
        <v>0.69623355253538588</v>
      </c>
      <c r="F257" s="24">
        <f ca="1">IF(B257=IO!$A$21,ROUND(NORMINV(E257,IO!$B$21,IO!$C$21),0),IF(B257=IO!$A$22,ROUND(NORMINV(E257,IO!$B$22,IO!$C$22),0),ROUND(NORMINV(E257,IO!$B$23,IO!$C$23),0)))</f>
        <v>104</v>
      </c>
      <c r="G257" s="24">
        <f ca="1">MIN(F257,IO!$B$4+IO!$B$10)</f>
        <v>102</v>
      </c>
      <c r="H257" s="24">
        <f ca="1">IF(G257-D257&gt;IO!B$4,Model!G257-Model!D257-IO!B$4,0)</f>
        <v>1</v>
      </c>
      <c r="I257" s="24">
        <f>IF($B257=IO!$A$22,IO!$B$6,IF($B257=IO!$A$22,IO!$B$6,IF($B257=IO!$A$22,IO!$B$6,IO!$B$7)))</f>
        <v>200</v>
      </c>
      <c r="J257" s="24">
        <f t="shared" ca="1" si="11"/>
        <v>0</v>
      </c>
      <c r="K257" s="24">
        <f ca="1">IO!$B$5*Model!G257-$J257</f>
        <v>4080</v>
      </c>
    </row>
    <row r="258" spans="1:11" x14ac:dyDescent="0.25">
      <c r="A258" s="28">
        <v>257</v>
      </c>
      <c r="B258" s="26" t="s">
        <v>8</v>
      </c>
      <c r="C258" s="24">
        <f t="shared" ca="1" si="9"/>
        <v>0.8356425141976126</v>
      </c>
      <c r="D258" s="24">
        <f ca="1">VLOOKUP(C258,'Given Data'!$H$33:$I$43,2)</f>
        <v>4</v>
      </c>
      <c r="E258" s="24">
        <f t="shared" ca="1" si="10"/>
        <v>0.63801442661226637</v>
      </c>
      <c r="F258" s="24">
        <f ca="1">IF(B258=IO!$A$21,ROUND(NORMINV(E258,IO!$B$21,IO!$C$21),0),IF(B258=IO!$A$22,ROUND(NORMINV(E258,IO!$B$22,IO!$C$22),0),ROUND(NORMINV(E258,IO!$B$23,IO!$C$23),0)))</f>
        <v>105</v>
      </c>
      <c r="G258" s="24">
        <f ca="1">MIN(F258,IO!$B$4+IO!$B$10)</f>
        <v>102</v>
      </c>
      <c r="H258" s="24">
        <f ca="1">IF(G258-D258&gt;IO!B$4,Model!G258-Model!D258-IO!B$4,0)</f>
        <v>0</v>
      </c>
      <c r="I258" s="24">
        <f>IF($B258=IO!$A$22,IO!$B$6,IF($B258=IO!$A$22,IO!$B$6,IF($B258=IO!$A$22,IO!$B$6,IO!$B$7)))</f>
        <v>25</v>
      </c>
      <c r="J258" s="24">
        <f t="shared" ca="1" si="11"/>
        <v>0</v>
      </c>
      <c r="K258" s="24">
        <f ca="1">IO!$B$5*Model!G258-$J258</f>
        <v>4080</v>
      </c>
    </row>
    <row r="259" spans="1:11" x14ac:dyDescent="0.25">
      <c r="A259" s="28">
        <v>258</v>
      </c>
      <c r="B259" s="26" t="s">
        <v>10</v>
      </c>
      <c r="C259" s="24">
        <f t="shared" ref="C259:C322" ca="1" si="12">RAND()</f>
        <v>0.73276361650579414</v>
      </c>
      <c r="D259" s="24">
        <f ca="1">VLOOKUP(C259,'Given Data'!$H$33:$I$43,2)</f>
        <v>3</v>
      </c>
      <c r="E259" s="24">
        <f t="shared" ref="E259:E322" ca="1" si="13">RAND()</f>
        <v>0.75291637815932411</v>
      </c>
      <c r="F259" s="24">
        <f ca="1">IF(B259=IO!$A$21,ROUND(NORMINV(E259,IO!$B$21,IO!$C$21),0),IF(B259=IO!$A$22,ROUND(NORMINV(E259,IO!$B$22,IO!$C$22),0),ROUND(NORMINV(E259,IO!$B$23,IO!$C$23),0)))</f>
        <v>108</v>
      </c>
      <c r="G259" s="24">
        <f ca="1">MIN(F259,IO!$B$4+IO!$B$10)</f>
        <v>102</v>
      </c>
      <c r="H259" s="24">
        <f ca="1">IF(G259-D259&gt;IO!B$4,Model!G259-Model!D259-IO!B$4,0)</f>
        <v>0</v>
      </c>
      <c r="I259" s="24">
        <f>IF($B259=IO!$A$22,IO!$B$6,IF($B259=IO!$A$22,IO!$B$6,IF($B259=IO!$A$22,IO!$B$6,IO!$B$7)))</f>
        <v>200</v>
      </c>
      <c r="J259" s="24">
        <f t="shared" ref="J259:J322" ca="1" si="14">IF($H261=0,0,$I261*$H261)</f>
        <v>25</v>
      </c>
      <c r="K259" s="24">
        <f ca="1">IO!$B$5*Model!G259-$J259</f>
        <v>4055</v>
      </c>
    </row>
    <row r="260" spans="1:11" x14ac:dyDescent="0.25">
      <c r="A260" s="28">
        <v>259</v>
      </c>
      <c r="B260" s="26" t="s">
        <v>7</v>
      </c>
      <c r="C260" s="24">
        <f t="shared" ca="1" si="12"/>
        <v>0.10787165639375385</v>
      </c>
      <c r="D260" s="24">
        <f ca="1">VLOOKUP(C260,'Given Data'!$H$33:$I$43,2)</f>
        <v>0</v>
      </c>
      <c r="E260" s="24">
        <f t="shared" ca="1" si="13"/>
        <v>0.32744233668596257</v>
      </c>
      <c r="F260" s="24">
        <f ca="1">IF(B260=IO!$A$21,ROUND(NORMINV(E260,IO!$B$21,IO!$C$21),0),IF(B260=IO!$A$22,ROUND(NORMINV(E260,IO!$B$22,IO!$C$22),0),ROUND(NORMINV(E260,IO!$B$23,IO!$C$23),0)))</f>
        <v>98</v>
      </c>
      <c r="G260" s="24">
        <f ca="1">MIN(F260,IO!$B$4+IO!$B$10)</f>
        <v>98</v>
      </c>
      <c r="H260" s="24">
        <f ca="1">IF(G260-D260&gt;IO!B$4,Model!G260-Model!D260-IO!B$4,0)</f>
        <v>0</v>
      </c>
      <c r="I260" s="24">
        <f>IF($B260=IO!$A$22,IO!$B$6,IF($B260=IO!$A$22,IO!$B$6,IF($B260=IO!$A$22,IO!$B$6,IO!$B$7)))</f>
        <v>200</v>
      </c>
      <c r="J260" s="24">
        <f t="shared" ca="1" si="14"/>
        <v>0</v>
      </c>
      <c r="K260" s="24">
        <f ca="1">IO!$B$5*Model!G260-$J260</f>
        <v>3920</v>
      </c>
    </row>
    <row r="261" spans="1:11" x14ac:dyDescent="0.25">
      <c r="A261" s="28">
        <v>260</v>
      </c>
      <c r="B261" s="26" t="s">
        <v>8</v>
      </c>
      <c r="C261" s="24">
        <f t="shared" ca="1" si="12"/>
        <v>0.21603127854191928</v>
      </c>
      <c r="D261" s="24">
        <f ca="1">VLOOKUP(C261,'Given Data'!$H$33:$I$43,2)</f>
        <v>1</v>
      </c>
      <c r="E261" s="24">
        <f t="shared" ca="1" si="13"/>
        <v>0.83339475432927912</v>
      </c>
      <c r="F261" s="24">
        <f ca="1">IF(B261=IO!$A$21,ROUND(NORMINV(E261,IO!$B$21,IO!$C$21),0),IF(B261=IO!$A$22,ROUND(NORMINV(E261,IO!$B$22,IO!$C$22),0),ROUND(NORMINV(E261,IO!$B$23,IO!$C$23),0)))</f>
        <v>108</v>
      </c>
      <c r="G261" s="24">
        <f ca="1">MIN(F261,IO!$B$4+IO!$B$10)</f>
        <v>102</v>
      </c>
      <c r="H261" s="24">
        <f ca="1">IF(G261-D261&gt;IO!B$4,Model!G261-Model!D261-IO!B$4,0)</f>
        <v>1</v>
      </c>
      <c r="I261" s="24">
        <f>IF($B261=IO!$A$22,IO!$B$6,IF($B261=IO!$A$22,IO!$B$6,IF($B261=IO!$A$22,IO!$B$6,IO!$B$7)))</f>
        <v>25</v>
      </c>
      <c r="J261" s="24">
        <f t="shared" ca="1" si="14"/>
        <v>400</v>
      </c>
      <c r="K261" s="24">
        <f ca="1">IO!$B$5*Model!G261-$J261</f>
        <v>3680</v>
      </c>
    </row>
    <row r="262" spans="1:11" x14ac:dyDescent="0.25">
      <c r="A262" s="28">
        <v>261</v>
      </c>
      <c r="B262" s="26" t="s">
        <v>10</v>
      </c>
      <c r="C262" s="24">
        <f t="shared" ca="1" si="12"/>
        <v>0.71677934954346767</v>
      </c>
      <c r="D262" s="24">
        <f ca="1">VLOOKUP(C262,'Given Data'!$H$33:$I$43,2)</f>
        <v>3</v>
      </c>
      <c r="E262" s="24">
        <f t="shared" ca="1" si="13"/>
        <v>0.42034862935660156</v>
      </c>
      <c r="F262" s="24">
        <f ca="1">IF(B262=IO!$A$21,ROUND(NORMINV(E262,IO!$B$21,IO!$C$21),0),IF(B262=IO!$A$22,ROUND(NORMINV(E262,IO!$B$22,IO!$C$22),0),ROUND(NORMINV(E262,IO!$B$23,IO!$C$23),0)))</f>
        <v>104</v>
      </c>
      <c r="G262" s="24">
        <f ca="1">MIN(F262,IO!$B$4+IO!$B$10)</f>
        <v>102</v>
      </c>
      <c r="H262" s="24">
        <f ca="1">IF(G262-D262&gt;IO!B$4,Model!G262-Model!D262-IO!B$4,0)</f>
        <v>0</v>
      </c>
      <c r="I262" s="24">
        <f>IF($B262=IO!$A$22,IO!$B$6,IF($B262=IO!$A$22,IO!$B$6,IF($B262=IO!$A$22,IO!$B$6,IO!$B$7)))</f>
        <v>200</v>
      </c>
      <c r="J262" s="24">
        <f t="shared" ca="1" si="14"/>
        <v>0</v>
      </c>
      <c r="K262" s="24">
        <f ca="1">IO!$B$5*Model!G262-$J262</f>
        <v>4080</v>
      </c>
    </row>
    <row r="263" spans="1:11" x14ac:dyDescent="0.25">
      <c r="A263" s="28">
        <v>262</v>
      </c>
      <c r="B263" s="26" t="s">
        <v>7</v>
      </c>
      <c r="C263" s="24">
        <f t="shared" ca="1" si="12"/>
        <v>0.10540561321841002</v>
      </c>
      <c r="D263" s="24">
        <f ca="1">VLOOKUP(C263,'Given Data'!$H$33:$I$43,2)</f>
        <v>0</v>
      </c>
      <c r="E263" s="24">
        <f t="shared" ca="1" si="13"/>
        <v>0.87509528390129854</v>
      </c>
      <c r="F263" s="24">
        <f ca="1">IF(B263=IO!$A$21,ROUND(NORMINV(E263,IO!$B$21,IO!$C$21),0),IF(B263=IO!$A$22,ROUND(NORMINV(E263,IO!$B$22,IO!$C$22),0),ROUND(NORMINV(E263,IO!$B$23,IO!$C$23),0)))</f>
        <v>108</v>
      </c>
      <c r="G263" s="24">
        <f ca="1">MIN(F263,IO!$B$4+IO!$B$10)</f>
        <v>102</v>
      </c>
      <c r="H263" s="24">
        <f ca="1">IF(G263-D263&gt;IO!B$4,Model!G263-Model!D263-IO!B$4,0)</f>
        <v>2</v>
      </c>
      <c r="I263" s="24">
        <f>IF($B263=IO!$A$22,IO!$B$6,IF($B263=IO!$A$22,IO!$B$6,IF($B263=IO!$A$22,IO!$B$6,IO!$B$7)))</f>
        <v>200</v>
      </c>
      <c r="J263" s="24">
        <f t="shared" ca="1" si="14"/>
        <v>200</v>
      </c>
      <c r="K263" s="24">
        <f ca="1">IO!$B$5*Model!G263-$J263</f>
        <v>3880</v>
      </c>
    </row>
    <row r="264" spans="1:11" x14ac:dyDescent="0.25">
      <c r="A264" s="28">
        <v>263</v>
      </c>
      <c r="B264" s="26" t="s">
        <v>8</v>
      </c>
      <c r="C264" s="24">
        <f t="shared" ca="1" si="12"/>
        <v>0.60875316124894296</v>
      </c>
      <c r="D264" s="24">
        <f ca="1">VLOOKUP(C264,'Given Data'!$H$33:$I$43,2)</f>
        <v>3</v>
      </c>
      <c r="E264" s="24">
        <f t="shared" ca="1" si="13"/>
        <v>0.6212765228639896</v>
      </c>
      <c r="F264" s="24">
        <f ca="1">IF(B264=IO!$A$21,ROUND(NORMINV(E264,IO!$B$21,IO!$C$21),0),IF(B264=IO!$A$22,ROUND(NORMINV(E264,IO!$B$22,IO!$C$22),0),ROUND(NORMINV(E264,IO!$B$23,IO!$C$23),0)))</f>
        <v>105</v>
      </c>
      <c r="G264" s="24">
        <f ca="1">MIN(F264,IO!$B$4+IO!$B$10)</f>
        <v>102</v>
      </c>
      <c r="H264" s="24">
        <f ca="1">IF(G264-D264&gt;IO!B$4,Model!G264-Model!D264-IO!B$4,0)</f>
        <v>0</v>
      </c>
      <c r="I264" s="24">
        <f>IF($B264=IO!$A$22,IO!$B$6,IF($B264=IO!$A$22,IO!$B$6,IF($B264=IO!$A$22,IO!$B$6,IO!$B$7)))</f>
        <v>25</v>
      </c>
      <c r="J264" s="24">
        <f t="shared" ca="1" si="14"/>
        <v>0</v>
      </c>
      <c r="K264" s="24">
        <f ca="1">IO!$B$5*Model!G264-$J264</f>
        <v>4080</v>
      </c>
    </row>
    <row r="265" spans="1:11" x14ac:dyDescent="0.25">
      <c r="A265" s="28">
        <v>264</v>
      </c>
      <c r="B265" s="26" t="s">
        <v>10</v>
      </c>
      <c r="C265" s="24">
        <f t="shared" ca="1" si="12"/>
        <v>4.2500357834804436E-2</v>
      </c>
      <c r="D265" s="24">
        <f ca="1">VLOOKUP(C265,'Given Data'!$H$33:$I$43,2)</f>
        <v>0</v>
      </c>
      <c r="E265" s="24">
        <f t="shared" ca="1" si="13"/>
        <v>0.23315034313469096</v>
      </c>
      <c r="F265" s="24">
        <f ca="1">IF(B265=IO!$A$21,ROUND(NORMINV(E265,IO!$B$21,IO!$C$21),0),IF(B265=IO!$A$22,ROUND(NORMINV(E265,IO!$B$22,IO!$C$22),0),ROUND(NORMINV(E265,IO!$B$23,IO!$C$23),0)))</f>
        <v>101</v>
      </c>
      <c r="G265" s="24">
        <f ca="1">MIN(F265,IO!$B$4+IO!$B$10)</f>
        <v>101</v>
      </c>
      <c r="H265" s="24">
        <f ca="1">IF(G265-D265&gt;IO!B$4,Model!G265-Model!D265-IO!B$4,0)</f>
        <v>1</v>
      </c>
      <c r="I265" s="24">
        <f>IF($B265=IO!$A$22,IO!$B$6,IF($B265=IO!$A$22,IO!$B$6,IF($B265=IO!$A$22,IO!$B$6,IO!$B$7)))</f>
        <v>200</v>
      </c>
      <c r="J265" s="24">
        <f t="shared" ca="1" si="14"/>
        <v>25</v>
      </c>
      <c r="K265" s="24">
        <f ca="1">IO!$B$5*Model!G265-$J265</f>
        <v>4015</v>
      </c>
    </row>
    <row r="266" spans="1:11" x14ac:dyDescent="0.25">
      <c r="A266" s="28">
        <v>265</v>
      </c>
      <c r="B266" s="26" t="s">
        <v>7</v>
      </c>
      <c r="C266" s="24">
        <f t="shared" ca="1" si="12"/>
        <v>0.13239518766805602</v>
      </c>
      <c r="D266" s="24">
        <f ca="1">VLOOKUP(C266,'Given Data'!$H$33:$I$43,2)</f>
        <v>0</v>
      </c>
      <c r="E266" s="24">
        <f t="shared" ca="1" si="13"/>
        <v>0.36050641272620532</v>
      </c>
      <c r="F266" s="24">
        <f ca="1">IF(B266=IO!$A$21,ROUND(NORMINV(E266,IO!$B$21,IO!$C$21),0),IF(B266=IO!$A$22,ROUND(NORMINV(E266,IO!$B$22,IO!$C$22),0),ROUND(NORMINV(E266,IO!$B$23,IO!$C$23),0)))</f>
        <v>99</v>
      </c>
      <c r="G266" s="24">
        <f ca="1">MIN(F266,IO!$B$4+IO!$B$10)</f>
        <v>99</v>
      </c>
      <c r="H266" s="24">
        <f ca="1">IF(G266-D266&gt;IO!B$4,Model!G266-Model!D266-IO!B$4,0)</f>
        <v>0</v>
      </c>
      <c r="I266" s="24">
        <f>IF($B266=IO!$A$22,IO!$B$6,IF($B266=IO!$A$22,IO!$B$6,IF($B266=IO!$A$22,IO!$B$6,IO!$B$7)))</f>
        <v>200</v>
      </c>
      <c r="J266" s="24">
        <f t="shared" ca="1" si="14"/>
        <v>200</v>
      </c>
      <c r="K266" s="24">
        <f ca="1">IO!$B$5*Model!G266-$J266</f>
        <v>3760</v>
      </c>
    </row>
    <row r="267" spans="1:11" x14ac:dyDescent="0.25">
      <c r="A267" s="28">
        <v>266</v>
      </c>
      <c r="B267" s="26" t="s">
        <v>8</v>
      </c>
      <c r="C267" s="24">
        <f t="shared" ca="1" si="12"/>
        <v>0.22788199308238821</v>
      </c>
      <c r="D267" s="24">
        <f ca="1">VLOOKUP(C267,'Given Data'!$H$33:$I$43,2)</f>
        <v>1</v>
      </c>
      <c r="E267" s="24">
        <f t="shared" ca="1" si="13"/>
        <v>0.42059414610782297</v>
      </c>
      <c r="F267" s="24">
        <f ca="1">IF(B267=IO!$A$21,ROUND(NORMINV(E267,IO!$B$21,IO!$C$21),0),IF(B267=IO!$A$22,ROUND(NORMINV(E267,IO!$B$22,IO!$C$22),0),ROUND(NORMINV(E267,IO!$B$23,IO!$C$23),0)))</f>
        <v>102</v>
      </c>
      <c r="G267" s="24">
        <f ca="1">MIN(F267,IO!$B$4+IO!$B$10)</f>
        <v>102</v>
      </c>
      <c r="H267" s="24">
        <f ca="1">IF(G267-D267&gt;IO!B$4,Model!G267-Model!D267-IO!B$4,0)</f>
        <v>1</v>
      </c>
      <c r="I267" s="24">
        <f>IF($B267=IO!$A$22,IO!$B$6,IF($B267=IO!$A$22,IO!$B$6,IF($B267=IO!$A$22,IO!$B$6,IO!$B$7)))</f>
        <v>25</v>
      </c>
      <c r="J267" s="24">
        <f t="shared" ca="1" si="14"/>
        <v>0</v>
      </c>
      <c r="K267" s="24">
        <f ca="1">IO!$B$5*Model!G267-$J267</f>
        <v>4080</v>
      </c>
    </row>
    <row r="268" spans="1:11" x14ac:dyDescent="0.25">
      <c r="A268" s="28">
        <v>267</v>
      </c>
      <c r="B268" s="26" t="s">
        <v>10</v>
      </c>
      <c r="C268" s="24">
        <f t="shared" ca="1" si="12"/>
        <v>0.18574992501462206</v>
      </c>
      <c r="D268" s="24">
        <f ca="1">VLOOKUP(C268,'Given Data'!$H$33:$I$43,2)</f>
        <v>1</v>
      </c>
      <c r="E268" s="24">
        <f t="shared" ca="1" si="13"/>
        <v>0.90325728331327992</v>
      </c>
      <c r="F268" s="24">
        <f ca="1">IF(B268=IO!$A$21,ROUND(NORMINV(E268,IO!$B$21,IO!$C$21),0),IF(B268=IO!$A$22,ROUND(NORMINV(E268,IO!$B$22,IO!$C$22),0),ROUND(NORMINV(E268,IO!$B$23,IO!$C$23),0)))</f>
        <v>112</v>
      </c>
      <c r="G268" s="24">
        <f ca="1">MIN(F268,IO!$B$4+IO!$B$10)</f>
        <v>102</v>
      </c>
      <c r="H268" s="24">
        <f ca="1">IF(G268-D268&gt;IO!B$4,Model!G268-Model!D268-IO!B$4,0)</f>
        <v>1</v>
      </c>
      <c r="I268" s="24">
        <f>IF($B268=IO!$A$22,IO!$B$6,IF($B268=IO!$A$22,IO!$B$6,IF($B268=IO!$A$22,IO!$B$6,IO!$B$7)))</f>
        <v>200</v>
      </c>
      <c r="J268" s="24">
        <f t="shared" ca="1" si="14"/>
        <v>0</v>
      </c>
      <c r="K268" s="24">
        <f ca="1">IO!$B$5*Model!G268-$J268</f>
        <v>4080</v>
      </c>
    </row>
    <row r="269" spans="1:11" x14ac:dyDescent="0.25">
      <c r="A269" s="28">
        <v>268</v>
      </c>
      <c r="B269" s="26" t="s">
        <v>7</v>
      </c>
      <c r="C269" s="24">
        <f t="shared" ca="1" si="12"/>
        <v>0.90463269028786131</v>
      </c>
      <c r="D269" s="24">
        <f ca="1">VLOOKUP(C269,'Given Data'!$H$33:$I$43,2)</f>
        <v>5</v>
      </c>
      <c r="E269" s="24">
        <f t="shared" ca="1" si="13"/>
        <v>0.75317422480136986</v>
      </c>
      <c r="F269" s="24">
        <f ca="1">IF(B269=IO!$A$21,ROUND(NORMINV(E269,IO!$B$21,IO!$C$21),0),IF(B269=IO!$A$22,ROUND(NORMINV(E269,IO!$B$22,IO!$C$22),0),ROUND(NORMINV(E269,IO!$B$23,IO!$C$23),0)))</f>
        <v>105</v>
      </c>
      <c r="G269" s="24">
        <f ca="1">MIN(F269,IO!$B$4+IO!$B$10)</f>
        <v>102</v>
      </c>
      <c r="H269" s="24">
        <f ca="1">IF(G269-D269&gt;IO!B$4,Model!G269-Model!D269-IO!B$4,0)</f>
        <v>0</v>
      </c>
      <c r="I269" s="24">
        <f>IF($B269=IO!$A$22,IO!$B$6,IF($B269=IO!$A$22,IO!$B$6,IF($B269=IO!$A$22,IO!$B$6,IO!$B$7)))</f>
        <v>200</v>
      </c>
      <c r="J269" s="24">
        <f t="shared" ca="1" si="14"/>
        <v>200</v>
      </c>
      <c r="K269" s="24">
        <f ca="1">IO!$B$5*Model!G269-$J269</f>
        <v>3880</v>
      </c>
    </row>
    <row r="270" spans="1:11" x14ac:dyDescent="0.25">
      <c r="A270" s="28">
        <v>269</v>
      </c>
      <c r="B270" s="26" t="s">
        <v>8</v>
      </c>
      <c r="C270" s="24">
        <f t="shared" ca="1" si="12"/>
        <v>0.25808088166318677</v>
      </c>
      <c r="D270" s="24">
        <f ca="1">VLOOKUP(C270,'Given Data'!$H$33:$I$43,2)</f>
        <v>1</v>
      </c>
      <c r="E270" s="24">
        <f t="shared" ca="1" si="13"/>
        <v>0.36489449948831121</v>
      </c>
      <c r="F270" s="24">
        <f ca="1">IF(B270=IO!$A$21,ROUND(NORMINV(E270,IO!$B$21,IO!$C$21),0),IF(B270=IO!$A$22,ROUND(NORMINV(E270,IO!$B$22,IO!$C$22),0),ROUND(NORMINV(E270,IO!$B$23,IO!$C$23),0)))</f>
        <v>101</v>
      </c>
      <c r="G270" s="24">
        <f ca="1">MIN(F270,IO!$B$4+IO!$B$10)</f>
        <v>101</v>
      </c>
      <c r="H270" s="24">
        <f ca="1">IF(G270-D270&gt;IO!B$4,Model!G270-Model!D270-IO!B$4,0)</f>
        <v>0</v>
      </c>
      <c r="I270" s="24">
        <f>IF($B270=IO!$A$22,IO!$B$6,IF($B270=IO!$A$22,IO!$B$6,IF($B270=IO!$A$22,IO!$B$6,IO!$B$7)))</f>
        <v>25</v>
      </c>
      <c r="J270" s="24">
        <f t="shared" ca="1" si="14"/>
        <v>0</v>
      </c>
      <c r="K270" s="24">
        <f ca="1">IO!$B$5*Model!G270-$J270</f>
        <v>4040</v>
      </c>
    </row>
    <row r="271" spans="1:11" x14ac:dyDescent="0.25">
      <c r="A271" s="28">
        <v>270</v>
      </c>
      <c r="B271" s="26" t="s">
        <v>10</v>
      </c>
      <c r="C271" s="24">
        <f t="shared" ca="1" si="12"/>
        <v>0.20010555455337298</v>
      </c>
      <c r="D271" s="24">
        <f ca="1">VLOOKUP(C271,'Given Data'!$H$33:$I$43,2)</f>
        <v>1</v>
      </c>
      <c r="E271" s="24">
        <f t="shared" ca="1" si="13"/>
        <v>0.66867131893391518</v>
      </c>
      <c r="F271" s="24">
        <f ca="1">IF(B271=IO!$A$21,ROUND(NORMINV(E271,IO!$B$21,IO!$C$21),0),IF(B271=IO!$A$22,ROUND(NORMINV(E271,IO!$B$22,IO!$C$22),0),ROUND(NORMINV(E271,IO!$B$23,IO!$C$23),0)))</f>
        <v>107</v>
      </c>
      <c r="G271" s="24">
        <f ca="1">MIN(F271,IO!$B$4+IO!$B$10)</f>
        <v>102</v>
      </c>
      <c r="H271" s="24">
        <f ca="1">IF(G271-D271&gt;IO!B$4,Model!G271-Model!D271-IO!B$4,0)</f>
        <v>1</v>
      </c>
      <c r="I271" s="24">
        <f>IF($B271=IO!$A$22,IO!$B$6,IF($B271=IO!$A$22,IO!$B$6,IF($B271=IO!$A$22,IO!$B$6,IO!$B$7)))</f>
        <v>200</v>
      </c>
      <c r="J271" s="24">
        <f t="shared" ca="1" si="14"/>
        <v>50</v>
      </c>
      <c r="K271" s="24">
        <f ca="1">IO!$B$5*Model!G271-$J271</f>
        <v>4030</v>
      </c>
    </row>
    <row r="272" spans="1:11" x14ac:dyDescent="0.25">
      <c r="A272" s="28">
        <v>271</v>
      </c>
      <c r="B272" s="26" t="s">
        <v>7</v>
      </c>
      <c r="C272" s="24">
        <f t="shared" ca="1" si="12"/>
        <v>0.27209998345165609</v>
      </c>
      <c r="D272" s="24">
        <f ca="1">VLOOKUP(C272,'Given Data'!$H$33:$I$43,2)</f>
        <v>1</v>
      </c>
      <c r="E272" s="24">
        <f t="shared" ca="1" si="13"/>
        <v>0.50625910632543181</v>
      </c>
      <c r="F272" s="24">
        <f ca="1">IF(B272=IO!$A$21,ROUND(NORMINV(E272,IO!$B$21,IO!$C$21),0),IF(B272=IO!$A$22,ROUND(NORMINV(E272,IO!$B$22,IO!$C$22),0),ROUND(NORMINV(E272,IO!$B$23,IO!$C$23),0)))</f>
        <v>101</v>
      </c>
      <c r="G272" s="24">
        <f ca="1">MIN(F272,IO!$B$4+IO!$B$10)</f>
        <v>101</v>
      </c>
      <c r="H272" s="24">
        <f ca="1">IF(G272-D272&gt;IO!B$4,Model!G272-Model!D272-IO!B$4,0)</f>
        <v>0</v>
      </c>
      <c r="I272" s="24">
        <f>IF($B272=IO!$A$22,IO!$B$6,IF($B272=IO!$A$22,IO!$B$6,IF($B272=IO!$A$22,IO!$B$6,IO!$B$7)))</f>
        <v>200</v>
      </c>
      <c r="J272" s="24">
        <f t="shared" ca="1" si="14"/>
        <v>0</v>
      </c>
      <c r="K272" s="24">
        <f ca="1">IO!$B$5*Model!G272-$J272</f>
        <v>4040</v>
      </c>
    </row>
    <row r="273" spans="1:11" x14ac:dyDescent="0.25">
      <c r="A273" s="28">
        <v>272</v>
      </c>
      <c r="B273" s="26" t="s">
        <v>8</v>
      </c>
      <c r="C273" s="24">
        <f t="shared" ca="1" si="12"/>
        <v>0.12353526463476061</v>
      </c>
      <c r="D273" s="24">
        <f ca="1">VLOOKUP(C273,'Given Data'!$H$33:$I$43,2)</f>
        <v>0</v>
      </c>
      <c r="E273" s="24">
        <f t="shared" ca="1" si="13"/>
        <v>0.98737539741637026</v>
      </c>
      <c r="F273" s="24">
        <f ca="1">IF(B273=IO!$A$21,ROUND(NORMINV(E273,IO!$B$21,IO!$C$21),0),IF(B273=IO!$A$22,ROUND(NORMINV(E273,IO!$B$22,IO!$C$22),0),ROUND(NORMINV(E273,IO!$B$23,IO!$C$23),0)))</f>
        <v>114</v>
      </c>
      <c r="G273" s="24">
        <f ca="1">MIN(F273,IO!$B$4+IO!$B$10)</f>
        <v>102</v>
      </c>
      <c r="H273" s="24">
        <f ca="1">IF(G273-D273&gt;IO!B$4,Model!G273-Model!D273-IO!B$4,0)</f>
        <v>2</v>
      </c>
      <c r="I273" s="24">
        <f>IF($B273=IO!$A$22,IO!$B$6,IF($B273=IO!$A$22,IO!$B$6,IF($B273=IO!$A$22,IO!$B$6,IO!$B$7)))</f>
        <v>25</v>
      </c>
      <c r="J273" s="24">
        <f t="shared" ca="1" si="14"/>
        <v>0</v>
      </c>
      <c r="K273" s="24">
        <f ca="1">IO!$B$5*Model!G273-$J273</f>
        <v>4080</v>
      </c>
    </row>
    <row r="274" spans="1:11" x14ac:dyDescent="0.25">
      <c r="A274" s="28">
        <v>273</v>
      </c>
      <c r="B274" s="26" t="s">
        <v>10</v>
      </c>
      <c r="C274" s="24">
        <f t="shared" ca="1" si="12"/>
        <v>0.67062946890884612</v>
      </c>
      <c r="D274" s="24">
        <f ca="1">VLOOKUP(C274,'Given Data'!$H$33:$I$43,2)</f>
        <v>3</v>
      </c>
      <c r="E274" s="24">
        <f t="shared" ca="1" si="13"/>
        <v>0.11354664518753699</v>
      </c>
      <c r="F274" s="24">
        <f ca="1">IF(B274=IO!$A$21,ROUND(NORMINV(E274,IO!$B$21,IO!$C$21),0),IF(B274=IO!$A$22,ROUND(NORMINV(E274,IO!$B$22,IO!$C$22),0),ROUND(NORMINV(E274,IO!$B$23,IO!$C$23),0)))</f>
        <v>99</v>
      </c>
      <c r="G274" s="24">
        <f ca="1">MIN(F274,IO!$B$4+IO!$B$10)</f>
        <v>99</v>
      </c>
      <c r="H274" s="24">
        <f ca="1">IF(G274-D274&gt;IO!B$4,Model!G274-Model!D274-IO!B$4,0)</f>
        <v>0</v>
      </c>
      <c r="I274" s="24">
        <f>IF($B274=IO!$A$22,IO!$B$6,IF($B274=IO!$A$22,IO!$B$6,IF($B274=IO!$A$22,IO!$B$6,IO!$B$7)))</f>
        <v>200</v>
      </c>
      <c r="J274" s="24">
        <f t="shared" ca="1" si="14"/>
        <v>0</v>
      </c>
      <c r="K274" s="24">
        <f ca="1">IO!$B$5*Model!G274-$J274</f>
        <v>3960</v>
      </c>
    </row>
    <row r="275" spans="1:11" x14ac:dyDescent="0.25">
      <c r="A275" s="28">
        <v>274</v>
      </c>
      <c r="B275" s="26" t="s">
        <v>7</v>
      </c>
      <c r="C275" s="24">
        <f t="shared" ca="1" si="12"/>
        <v>0.72476817959930195</v>
      </c>
      <c r="D275" s="24">
        <f ca="1">VLOOKUP(C275,'Given Data'!$H$33:$I$43,2)</f>
        <v>3</v>
      </c>
      <c r="E275" s="24">
        <f t="shared" ca="1" si="13"/>
        <v>0.29632102295081131</v>
      </c>
      <c r="F275" s="24">
        <f ca="1">IF(B275=IO!$A$21,ROUND(NORMINV(E275,IO!$B$21,IO!$C$21),0),IF(B275=IO!$A$22,ROUND(NORMINV(E275,IO!$B$22,IO!$C$22),0),ROUND(NORMINV(E275,IO!$B$23,IO!$C$23),0)))</f>
        <v>98</v>
      </c>
      <c r="G275" s="24">
        <f ca="1">MIN(F275,IO!$B$4+IO!$B$10)</f>
        <v>98</v>
      </c>
      <c r="H275" s="24">
        <f ca="1">IF(G275-D275&gt;IO!B$4,Model!G275-Model!D275-IO!B$4,0)</f>
        <v>0</v>
      </c>
      <c r="I275" s="24">
        <f>IF($B275=IO!$A$22,IO!$B$6,IF($B275=IO!$A$22,IO!$B$6,IF($B275=IO!$A$22,IO!$B$6,IO!$B$7)))</f>
        <v>200</v>
      </c>
      <c r="J275" s="24">
        <f t="shared" ca="1" si="14"/>
        <v>200</v>
      </c>
      <c r="K275" s="24">
        <f ca="1">IO!$B$5*Model!G275-$J275</f>
        <v>3720</v>
      </c>
    </row>
    <row r="276" spans="1:11" x14ac:dyDescent="0.25">
      <c r="A276" s="28">
        <v>275</v>
      </c>
      <c r="B276" s="26" t="s">
        <v>8</v>
      </c>
      <c r="C276" s="24">
        <f t="shared" ca="1" si="12"/>
        <v>0.64258151315840084</v>
      </c>
      <c r="D276" s="24">
        <f ca="1">VLOOKUP(C276,'Given Data'!$H$33:$I$43,2)</f>
        <v>3</v>
      </c>
      <c r="E276" s="24">
        <f t="shared" ca="1" si="13"/>
        <v>0.68886261765100276</v>
      </c>
      <c r="F276" s="24">
        <f ca="1">IF(B276=IO!$A$21,ROUND(NORMINV(E276,IO!$B$21,IO!$C$21),0),IF(B276=IO!$A$22,ROUND(NORMINV(E276,IO!$B$22,IO!$C$22),0),ROUND(NORMINV(E276,IO!$B$23,IO!$C$23),0)))</f>
        <v>105</v>
      </c>
      <c r="G276" s="24">
        <f ca="1">MIN(F276,IO!$B$4+IO!$B$10)</f>
        <v>102</v>
      </c>
      <c r="H276" s="24">
        <f ca="1">IF(G276-D276&gt;IO!B$4,Model!G276-Model!D276-IO!B$4,0)</f>
        <v>0</v>
      </c>
      <c r="I276" s="24">
        <f>IF($B276=IO!$A$22,IO!$B$6,IF($B276=IO!$A$22,IO!$B$6,IF($B276=IO!$A$22,IO!$B$6,IO!$B$7)))</f>
        <v>25</v>
      </c>
      <c r="J276" s="24">
        <f t="shared" ca="1" si="14"/>
        <v>400</v>
      </c>
      <c r="K276" s="24">
        <f ca="1">IO!$B$5*Model!G276-$J276</f>
        <v>3680</v>
      </c>
    </row>
    <row r="277" spans="1:11" x14ac:dyDescent="0.25">
      <c r="A277" s="28">
        <v>276</v>
      </c>
      <c r="B277" s="26" t="s">
        <v>10</v>
      </c>
      <c r="C277" s="24">
        <f t="shared" ca="1" si="12"/>
        <v>0.24698138433204797</v>
      </c>
      <c r="D277" s="24">
        <f ca="1">VLOOKUP(C277,'Given Data'!$H$33:$I$43,2)</f>
        <v>1</v>
      </c>
      <c r="E277" s="24">
        <f t="shared" ca="1" si="13"/>
        <v>0.34086904641812688</v>
      </c>
      <c r="F277" s="24">
        <f ca="1">IF(B277=IO!$A$21,ROUND(NORMINV(E277,IO!$B$21,IO!$C$21),0),IF(B277=IO!$A$22,ROUND(NORMINV(E277,IO!$B$22,IO!$C$22),0),ROUND(NORMINV(E277,IO!$B$23,IO!$C$23),0)))</f>
        <v>103</v>
      </c>
      <c r="G277" s="24">
        <f ca="1">MIN(F277,IO!$B$4+IO!$B$10)</f>
        <v>102</v>
      </c>
      <c r="H277" s="24">
        <f ca="1">IF(G277-D277&gt;IO!B$4,Model!G277-Model!D277-IO!B$4,0)</f>
        <v>1</v>
      </c>
      <c r="I277" s="24">
        <f>IF($B277=IO!$A$22,IO!$B$6,IF($B277=IO!$A$22,IO!$B$6,IF($B277=IO!$A$22,IO!$B$6,IO!$B$7)))</f>
        <v>200</v>
      </c>
      <c r="J277" s="24">
        <f t="shared" ca="1" si="14"/>
        <v>0</v>
      </c>
      <c r="K277" s="24">
        <f ca="1">IO!$B$5*Model!G277-$J277</f>
        <v>4080</v>
      </c>
    </row>
    <row r="278" spans="1:11" x14ac:dyDescent="0.25">
      <c r="A278" s="28">
        <v>277</v>
      </c>
      <c r="B278" s="26" t="s">
        <v>7</v>
      </c>
      <c r="C278" s="24">
        <f t="shared" ca="1" si="12"/>
        <v>0.12643715306671155</v>
      </c>
      <c r="D278" s="24">
        <f ca="1">VLOOKUP(C278,'Given Data'!$H$33:$I$43,2)</f>
        <v>0</v>
      </c>
      <c r="E278" s="24">
        <f t="shared" ca="1" si="13"/>
        <v>0.78074193244355028</v>
      </c>
      <c r="F278" s="24">
        <f ca="1">IF(B278=IO!$A$21,ROUND(NORMINV(E278,IO!$B$21,IO!$C$21),0),IF(B278=IO!$A$22,ROUND(NORMINV(E278,IO!$B$22,IO!$C$22),0),ROUND(NORMINV(E278,IO!$B$23,IO!$C$23),0)))</f>
        <v>106</v>
      </c>
      <c r="G278" s="24">
        <f ca="1">MIN(F278,IO!$B$4+IO!$B$10)</f>
        <v>102</v>
      </c>
      <c r="H278" s="24">
        <f ca="1">IF(G278-D278&gt;IO!B$4,Model!G278-Model!D278-IO!B$4,0)</f>
        <v>2</v>
      </c>
      <c r="I278" s="24">
        <f>IF($B278=IO!$A$22,IO!$B$6,IF($B278=IO!$A$22,IO!$B$6,IF($B278=IO!$A$22,IO!$B$6,IO!$B$7)))</f>
        <v>200</v>
      </c>
      <c r="J278" s="24">
        <f t="shared" ca="1" si="14"/>
        <v>0</v>
      </c>
      <c r="K278" s="24">
        <f ca="1">IO!$B$5*Model!G278-$J278</f>
        <v>4080</v>
      </c>
    </row>
    <row r="279" spans="1:11" x14ac:dyDescent="0.25">
      <c r="A279" s="28">
        <v>278</v>
      </c>
      <c r="B279" s="26" t="s">
        <v>8</v>
      </c>
      <c r="C279" s="24">
        <f t="shared" ca="1" si="12"/>
        <v>0.44072452162829645</v>
      </c>
      <c r="D279" s="24">
        <f ca="1">VLOOKUP(C279,'Given Data'!$H$33:$I$43,2)</f>
        <v>2</v>
      </c>
      <c r="E279" s="24">
        <f t="shared" ca="1" si="13"/>
        <v>0.60500531276323843</v>
      </c>
      <c r="F279" s="24">
        <f ca="1">IF(B279=IO!$A$21,ROUND(NORMINV(E279,IO!$B$21,IO!$C$21),0),IF(B279=IO!$A$22,ROUND(NORMINV(E279,IO!$B$22,IO!$C$22),0),ROUND(NORMINV(E279,IO!$B$23,IO!$C$23),0)))</f>
        <v>104</v>
      </c>
      <c r="G279" s="24">
        <f ca="1">MIN(F279,IO!$B$4+IO!$B$10)</f>
        <v>102</v>
      </c>
      <c r="H279" s="24">
        <f ca="1">IF(G279-D279&gt;IO!B$4,Model!G279-Model!D279-IO!B$4,0)</f>
        <v>0</v>
      </c>
      <c r="I279" s="24">
        <f>IF($B279=IO!$A$22,IO!$B$6,IF($B279=IO!$A$22,IO!$B$6,IF($B279=IO!$A$22,IO!$B$6,IO!$B$7)))</f>
        <v>25</v>
      </c>
      <c r="J279" s="24">
        <f t="shared" ca="1" si="14"/>
        <v>0</v>
      </c>
      <c r="K279" s="24">
        <f ca="1">IO!$B$5*Model!G279-$J279</f>
        <v>4080</v>
      </c>
    </row>
    <row r="280" spans="1:11" x14ac:dyDescent="0.25">
      <c r="A280" s="28">
        <v>279</v>
      </c>
      <c r="B280" s="26" t="s">
        <v>10</v>
      </c>
      <c r="C280" s="24">
        <f t="shared" ca="1" si="12"/>
        <v>0.24776706971720763</v>
      </c>
      <c r="D280" s="24">
        <f ca="1">VLOOKUP(C280,'Given Data'!$H$33:$I$43,2)</f>
        <v>1</v>
      </c>
      <c r="E280" s="24">
        <f t="shared" ca="1" si="13"/>
        <v>0.21445367262760739</v>
      </c>
      <c r="F280" s="24">
        <f ca="1">IF(B280=IO!$A$21,ROUND(NORMINV(E280,IO!$B$21,IO!$C$21),0),IF(B280=IO!$A$22,ROUND(NORMINV(E280,IO!$B$22,IO!$C$22),0),ROUND(NORMINV(E280,IO!$B$23,IO!$C$23),0)))</f>
        <v>101</v>
      </c>
      <c r="G280" s="24">
        <f ca="1">MIN(F280,IO!$B$4+IO!$B$10)</f>
        <v>101</v>
      </c>
      <c r="H280" s="24">
        <f ca="1">IF(G280-D280&gt;IO!B$4,Model!G280-Model!D280-IO!B$4,0)</f>
        <v>0</v>
      </c>
      <c r="I280" s="24">
        <f>IF($B280=IO!$A$22,IO!$B$6,IF($B280=IO!$A$22,IO!$B$6,IF($B280=IO!$A$22,IO!$B$6,IO!$B$7)))</f>
        <v>200</v>
      </c>
      <c r="J280" s="24">
        <f t="shared" ca="1" si="14"/>
        <v>0</v>
      </c>
      <c r="K280" s="24">
        <f ca="1">IO!$B$5*Model!G280-$J280</f>
        <v>4040</v>
      </c>
    </row>
    <row r="281" spans="1:11" x14ac:dyDescent="0.25">
      <c r="A281" s="28">
        <v>280</v>
      </c>
      <c r="B281" s="26" t="s">
        <v>7</v>
      </c>
      <c r="C281" s="24">
        <f t="shared" ca="1" si="12"/>
        <v>0.62406316915902804</v>
      </c>
      <c r="D281" s="24">
        <f ca="1">VLOOKUP(C281,'Given Data'!$H$33:$I$43,2)</f>
        <v>3</v>
      </c>
      <c r="E281" s="24">
        <f t="shared" ca="1" si="13"/>
        <v>0.49206033227172064</v>
      </c>
      <c r="F281" s="24">
        <f ca="1">IF(B281=IO!$A$21,ROUND(NORMINV(E281,IO!$B$21,IO!$C$21),0),IF(B281=IO!$A$22,ROUND(NORMINV(E281,IO!$B$22,IO!$C$22),0),ROUND(NORMINV(E281,IO!$B$23,IO!$C$23),0)))</f>
        <v>101</v>
      </c>
      <c r="G281" s="24">
        <f ca="1">MIN(F281,IO!$B$4+IO!$B$10)</f>
        <v>101</v>
      </c>
      <c r="H281" s="24">
        <f ca="1">IF(G281-D281&gt;IO!B$4,Model!G281-Model!D281-IO!B$4,0)</f>
        <v>0</v>
      </c>
      <c r="I281" s="24">
        <f>IF($B281=IO!$A$22,IO!$B$6,IF($B281=IO!$A$22,IO!$B$6,IF($B281=IO!$A$22,IO!$B$6,IO!$B$7)))</f>
        <v>200</v>
      </c>
      <c r="J281" s="24">
        <f t="shared" ca="1" si="14"/>
        <v>400</v>
      </c>
      <c r="K281" s="24">
        <f ca="1">IO!$B$5*Model!G281-$J281</f>
        <v>3640</v>
      </c>
    </row>
    <row r="282" spans="1:11" x14ac:dyDescent="0.25">
      <c r="A282" s="28">
        <v>281</v>
      </c>
      <c r="B282" s="26" t="s">
        <v>8</v>
      </c>
      <c r="C282" s="24">
        <f t="shared" ca="1" si="12"/>
        <v>0.80358518277302726</v>
      </c>
      <c r="D282" s="24">
        <f ca="1">VLOOKUP(C282,'Given Data'!$H$33:$I$43,2)</f>
        <v>4</v>
      </c>
      <c r="E282" s="24">
        <f t="shared" ca="1" si="13"/>
        <v>0.17472920561488925</v>
      </c>
      <c r="F282" s="24">
        <f ca="1">IF(B282=IO!$A$21,ROUND(NORMINV(E282,IO!$B$21,IO!$C$21),0),IF(B282=IO!$A$22,ROUND(NORMINV(E282,IO!$B$22,IO!$C$22),0),ROUND(NORMINV(E282,IO!$B$23,IO!$C$23),0)))</f>
        <v>98</v>
      </c>
      <c r="G282" s="24">
        <f ca="1">MIN(F282,IO!$B$4+IO!$B$10)</f>
        <v>98</v>
      </c>
      <c r="H282" s="24">
        <f ca="1">IF(G282-D282&gt;IO!B$4,Model!G282-Model!D282-IO!B$4,0)</f>
        <v>0</v>
      </c>
      <c r="I282" s="24">
        <f>IF($B282=IO!$A$22,IO!$B$6,IF($B282=IO!$A$22,IO!$B$6,IF($B282=IO!$A$22,IO!$B$6,IO!$B$7)))</f>
        <v>25</v>
      </c>
      <c r="J282" s="24">
        <f t="shared" ca="1" si="14"/>
        <v>0</v>
      </c>
      <c r="K282" s="24">
        <f ca="1">IO!$B$5*Model!G282-$J282</f>
        <v>3920</v>
      </c>
    </row>
    <row r="283" spans="1:11" x14ac:dyDescent="0.25">
      <c r="A283" s="28">
        <v>282</v>
      </c>
      <c r="B283" s="26" t="s">
        <v>10</v>
      </c>
      <c r="C283" s="24">
        <f t="shared" ca="1" si="12"/>
        <v>6.5637315082968328E-2</v>
      </c>
      <c r="D283" s="24">
        <f ca="1">VLOOKUP(C283,'Given Data'!$H$33:$I$43,2)</f>
        <v>0</v>
      </c>
      <c r="E283" s="24">
        <f t="shared" ca="1" si="13"/>
        <v>0.75981421273042737</v>
      </c>
      <c r="F283" s="24">
        <f ca="1">IF(B283=IO!$A$21,ROUND(NORMINV(E283,IO!$B$21,IO!$C$21),0),IF(B283=IO!$A$22,ROUND(NORMINV(E283,IO!$B$22,IO!$C$22),0),ROUND(NORMINV(E283,IO!$B$23,IO!$C$23),0)))</f>
        <v>109</v>
      </c>
      <c r="G283" s="24">
        <f ca="1">MIN(F283,IO!$B$4+IO!$B$10)</f>
        <v>102</v>
      </c>
      <c r="H283" s="24">
        <f ca="1">IF(G283-D283&gt;IO!B$4,Model!G283-Model!D283-IO!B$4,0)</f>
        <v>2</v>
      </c>
      <c r="I283" s="24">
        <f>IF($B283=IO!$A$22,IO!$B$6,IF($B283=IO!$A$22,IO!$B$6,IF($B283=IO!$A$22,IO!$B$6,IO!$B$7)))</f>
        <v>200</v>
      </c>
      <c r="J283" s="24">
        <f t="shared" ca="1" si="14"/>
        <v>0</v>
      </c>
      <c r="K283" s="24">
        <f ca="1">IO!$B$5*Model!G283-$J283</f>
        <v>4080</v>
      </c>
    </row>
    <row r="284" spans="1:11" x14ac:dyDescent="0.25">
      <c r="A284" s="28">
        <v>283</v>
      </c>
      <c r="B284" s="26" t="s">
        <v>7</v>
      </c>
      <c r="C284" s="24">
        <f t="shared" ca="1" si="12"/>
        <v>0.82026693354258884</v>
      </c>
      <c r="D284" s="24">
        <f ca="1">VLOOKUP(C284,'Given Data'!$H$33:$I$43,2)</f>
        <v>4</v>
      </c>
      <c r="E284" s="24">
        <f t="shared" ca="1" si="13"/>
        <v>0.77662418888212625</v>
      </c>
      <c r="F284" s="24">
        <f ca="1">IF(B284=IO!$A$21,ROUND(NORMINV(E284,IO!$B$21,IO!$C$21),0),IF(B284=IO!$A$22,ROUND(NORMINV(E284,IO!$B$22,IO!$C$22),0),ROUND(NORMINV(E284,IO!$B$23,IO!$C$23),0)))</f>
        <v>106</v>
      </c>
      <c r="G284" s="24">
        <f ca="1">MIN(F284,IO!$B$4+IO!$B$10)</f>
        <v>102</v>
      </c>
      <c r="H284" s="24">
        <f ca="1">IF(G284-D284&gt;IO!B$4,Model!G284-Model!D284-IO!B$4,0)</f>
        <v>0</v>
      </c>
      <c r="I284" s="24">
        <f>IF($B284=IO!$A$22,IO!$B$6,IF($B284=IO!$A$22,IO!$B$6,IF($B284=IO!$A$22,IO!$B$6,IO!$B$7)))</f>
        <v>200</v>
      </c>
      <c r="J284" s="24">
        <f t="shared" ca="1" si="14"/>
        <v>200</v>
      </c>
      <c r="K284" s="24">
        <f ca="1">IO!$B$5*Model!G284-$J284</f>
        <v>3880</v>
      </c>
    </row>
    <row r="285" spans="1:11" x14ac:dyDescent="0.25">
      <c r="A285" s="28">
        <v>284</v>
      </c>
      <c r="B285" s="26" t="s">
        <v>8</v>
      </c>
      <c r="C285" s="24">
        <f t="shared" ca="1" si="12"/>
        <v>0.3696492095773859</v>
      </c>
      <c r="D285" s="24">
        <f ca="1">VLOOKUP(C285,'Given Data'!$H$33:$I$43,2)</f>
        <v>1</v>
      </c>
      <c r="E285" s="24">
        <f t="shared" ca="1" si="13"/>
        <v>0.32559617898728832</v>
      </c>
      <c r="F285" s="24">
        <f ca="1">IF(B285=IO!$A$21,ROUND(NORMINV(E285,IO!$B$21,IO!$C$21),0),IF(B285=IO!$A$22,ROUND(NORMINV(E285,IO!$B$22,IO!$C$22),0),ROUND(NORMINV(E285,IO!$B$23,IO!$C$23),0)))</f>
        <v>101</v>
      </c>
      <c r="G285" s="24">
        <f ca="1">MIN(F285,IO!$B$4+IO!$B$10)</f>
        <v>101</v>
      </c>
      <c r="H285" s="24">
        <f ca="1">IF(G285-D285&gt;IO!B$4,Model!G285-Model!D285-IO!B$4,0)</f>
        <v>0</v>
      </c>
      <c r="I285" s="24">
        <f>IF($B285=IO!$A$22,IO!$B$6,IF($B285=IO!$A$22,IO!$B$6,IF($B285=IO!$A$22,IO!$B$6,IO!$B$7)))</f>
        <v>25</v>
      </c>
      <c r="J285" s="24">
        <f t="shared" ca="1" si="14"/>
        <v>0</v>
      </c>
      <c r="K285" s="24">
        <f ca="1">IO!$B$5*Model!G285-$J285</f>
        <v>4040</v>
      </c>
    </row>
    <row r="286" spans="1:11" x14ac:dyDescent="0.25">
      <c r="A286" s="28">
        <v>285</v>
      </c>
      <c r="B286" s="26" t="s">
        <v>10</v>
      </c>
      <c r="C286" s="24">
        <f t="shared" ca="1" si="12"/>
        <v>0.20387175432941751</v>
      </c>
      <c r="D286" s="24">
        <f ca="1">VLOOKUP(C286,'Given Data'!$H$33:$I$43,2)</f>
        <v>1</v>
      </c>
      <c r="E286" s="24">
        <f t="shared" ca="1" si="13"/>
        <v>0.63221153694113463</v>
      </c>
      <c r="F286" s="24">
        <f ca="1">IF(B286=IO!$A$21,ROUND(NORMINV(E286,IO!$B$21,IO!$C$21),0),IF(B286=IO!$A$22,ROUND(NORMINV(E286,IO!$B$22,IO!$C$22),0),ROUND(NORMINV(E286,IO!$B$23,IO!$C$23),0)))</f>
        <v>107</v>
      </c>
      <c r="G286" s="24">
        <f ca="1">MIN(F286,IO!$B$4+IO!$B$10)</f>
        <v>102</v>
      </c>
      <c r="H286" s="24">
        <f ca="1">IF(G286-D286&gt;IO!B$4,Model!G286-Model!D286-IO!B$4,0)</f>
        <v>1</v>
      </c>
      <c r="I286" s="24">
        <f>IF($B286=IO!$A$22,IO!$B$6,IF($B286=IO!$A$22,IO!$B$6,IF($B286=IO!$A$22,IO!$B$6,IO!$B$7)))</f>
        <v>200</v>
      </c>
      <c r="J286" s="24">
        <f t="shared" ca="1" si="14"/>
        <v>0</v>
      </c>
      <c r="K286" s="24">
        <f ca="1">IO!$B$5*Model!G286-$J286</f>
        <v>4080</v>
      </c>
    </row>
    <row r="287" spans="1:11" x14ac:dyDescent="0.25">
      <c r="A287" s="28">
        <v>286</v>
      </c>
      <c r="B287" s="26" t="s">
        <v>7</v>
      </c>
      <c r="C287" s="24">
        <f t="shared" ca="1" si="12"/>
        <v>0.37260365721876654</v>
      </c>
      <c r="D287" s="24">
        <f ca="1">VLOOKUP(C287,'Given Data'!$H$33:$I$43,2)</f>
        <v>2</v>
      </c>
      <c r="E287" s="24">
        <f t="shared" ca="1" si="13"/>
        <v>0.84077536008518539</v>
      </c>
      <c r="F287" s="24">
        <f ca="1">IF(B287=IO!$A$21,ROUND(NORMINV(E287,IO!$B$21,IO!$C$21),0),IF(B287=IO!$A$22,ROUND(NORMINV(E287,IO!$B$22,IO!$C$22),0),ROUND(NORMINV(E287,IO!$B$23,IO!$C$23),0)))</f>
        <v>107</v>
      </c>
      <c r="G287" s="24">
        <f ca="1">MIN(F287,IO!$B$4+IO!$B$10)</f>
        <v>102</v>
      </c>
      <c r="H287" s="24">
        <f ca="1">IF(G287-D287&gt;IO!B$4,Model!G287-Model!D287-IO!B$4,0)</f>
        <v>0</v>
      </c>
      <c r="I287" s="24">
        <f>IF($B287=IO!$A$22,IO!$B$6,IF($B287=IO!$A$22,IO!$B$6,IF($B287=IO!$A$22,IO!$B$6,IO!$B$7)))</f>
        <v>200</v>
      </c>
      <c r="J287" s="24">
        <f t="shared" ca="1" si="14"/>
        <v>0</v>
      </c>
      <c r="K287" s="24">
        <f ca="1">IO!$B$5*Model!G287-$J287</f>
        <v>4080</v>
      </c>
    </row>
    <row r="288" spans="1:11" x14ac:dyDescent="0.25">
      <c r="A288" s="28">
        <v>287</v>
      </c>
      <c r="B288" s="26" t="s">
        <v>8</v>
      </c>
      <c r="C288" s="24">
        <f t="shared" ca="1" si="12"/>
        <v>0.68556426851843599</v>
      </c>
      <c r="D288" s="24">
        <f ca="1">VLOOKUP(C288,'Given Data'!$H$33:$I$43,2)</f>
        <v>3</v>
      </c>
      <c r="E288" s="24">
        <f t="shared" ca="1" si="13"/>
        <v>0.12255989413812207</v>
      </c>
      <c r="F288" s="24">
        <f ca="1">IF(B288=IO!$A$21,ROUND(NORMINV(E288,IO!$B$21,IO!$C$21),0),IF(B288=IO!$A$22,ROUND(NORMINV(E288,IO!$B$22,IO!$C$22),0),ROUND(NORMINV(E288,IO!$B$23,IO!$C$23),0)))</f>
        <v>97</v>
      </c>
      <c r="G288" s="24">
        <f ca="1">MIN(F288,IO!$B$4+IO!$B$10)</f>
        <v>97</v>
      </c>
      <c r="H288" s="24">
        <f ca="1">IF(G288-D288&gt;IO!B$4,Model!G288-Model!D288-IO!B$4,0)</f>
        <v>0</v>
      </c>
      <c r="I288" s="24">
        <f>IF($B288=IO!$A$22,IO!$B$6,IF($B288=IO!$A$22,IO!$B$6,IF($B288=IO!$A$22,IO!$B$6,IO!$B$7)))</f>
        <v>25</v>
      </c>
      <c r="J288" s="24">
        <f t="shared" ca="1" si="14"/>
        <v>0</v>
      </c>
      <c r="K288" s="24">
        <f ca="1">IO!$B$5*Model!G288-$J288</f>
        <v>3880</v>
      </c>
    </row>
    <row r="289" spans="1:11" x14ac:dyDescent="0.25">
      <c r="A289" s="28">
        <v>288</v>
      </c>
      <c r="B289" s="26" t="s">
        <v>10</v>
      </c>
      <c r="C289" s="24">
        <f t="shared" ca="1" si="12"/>
        <v>0.52509507168154634</v>
      </c>
      <c r="D289" s="24">
        <f ca="1">VLOOKUP(C289,'Given Data'!$H$33:$I$43,2)</f>
        <v>2</v>
      </c>
      <c r="E289" s="24">
        <f t="shared" ca="1" si="13"/>
        <v>0.30604679766775089</v>
      </c>
      <c r="F289" s="24">
        <f ca="1">IF(B289=IO!$A$21,ROUND(NORMINV(E289,IO!$B$21,IO!$C$21),0),IF(B289=IO!$A$22,ROUND(NORMINV(E289,IO!$B$22,IO!$C$22),0),ROUND(NORMINV(E289,IO!$B$23,IO!$C$23),0)))</f>
        <v>102</v>
      </c>
      <c r="G289" s="24">
        <f ca="1">MIN(F289,IO!$B$4+IO!$B$10)</f>
        <v>102</v>
      </c>
      <c r="H289" s="24">
        <f ca="1">IF(G289-D289&gt;IO!B$4,Model!G289-Model!D289-IO!B$4,0)</f>
        <v>0</v>
      </c>
      <c r="I289" s="24">
        <f>IF($B289=IO!$A$22,IO!$B$6,IF($B289=IO!$A$22,IO!$B$6,IF($B289=IO!$A$22,IO!$B$6,IO!$B$7)))</f>
        <v>200</v>
      </c>
      <c r="J289" s="24">
        <f t="shared" ca="1" si="14"/>
        <v>0</v>
      </c>
      <c r="K289" s="24">
        <f ca="1">IO!$B$5*Model!G289-$J289</f>
        <v>4080</v>
      </c>
    </row>
    <row r="290" spans="1:11" x14ac:dyDescent="0.25">
      <c r="A290" s="28">
        <v>289</v>
      </c>
      <c r="B290" s="26" t="s">
        <v>7</v>
      </c>
      <c r="C290" s="24">
        <f t="shared" ca="1" si="12"/>
        <v>7.2302094389389726E-2</v>
      </c>
      <c r="D290" s="24">
        <f ca="1">VLOOKUP(C290,'Given Data'!$H$33:$I$43,2)</f>
        <v>0</v>
      </c>
      <c r="E290" s="24">
        <f t="shared" ca="1" si="13"/>
        <v>0.26818245750791891</v>
      </c>
      <c r="F290" s="24">
        <f ca="1">IF(B290=IO!$A$21,ROUND(NORMINV(E290,IO!$B$21,IO!$C$21),0),IF(B290=IO!$A$22,ROUND(NORMINV(E290,IO!$B$22,IO!$C$22),0),ROUND(NORMINV(E290,IO!$B$23,IO!$C$23),0)))</f>
        <v>97</v>
      </c>
      <c r="G290" s="24">
        <f ca="1">MIN(F290,IO!$B$4+IO!$B$10)</f>
        <v>97</v>
      </c>
      <c r="H290" s="24">
        <f ca="1">IF(G290-D290&gt;IO!B$4,Model!G290-Model!D290-IO!B$4,0)</f>
        <v>0</v>
      </c>
      <c r="I290" s="24">
        <f>IF($B290=IO!$A$22,IO!$B$6,IF($B290=IO!$A$22,IO!$B$6,IF($B290=IO!$A$22,IO!$B$6,IO!$B$7)))</f>
        <v>200</v>
      </c>
      <c r="J290" s="24">
        <f t="shared" ca="1" si="14"/>
        <v>400</v>
      </c>
      <c r="K290" s="24">
        <f ca="1">IO!$B$5*Model!G290-$J290</f>
        <v>3480</v>
      </c>
    </row>
    <row r="291" spans="1:11" x14ac:dyDescent="0.25">
      <c r="A291" s="28">
        <v>290</v>
      </c>
      <c r="B291" s="26" t="s">
        <v>8</v>
      </c>
      <c r="C291" s="24">
        <f t="shared" ca="1" si="12"/>
        <v>0.38764520222780185</v>
      </c>
      <c r="D291" s="24">
        <f ca="1">VLOOKUP(C291,'Given Data'!$H$33:$I$43,2)</f>
        <v>2</v>
      </c>
      <c r="E291" s="24">
        <f t="shared" ca="1" si="13"/>
        <v>0.91248919382322968</v>
      </c>
      <c r="F291" s="24">
        <f ca="1">IF(B291=IO!$A$21,ROUND(NORMINV(E291,IO!$B$21,IO!$C$21),0),IF(B291=IO!$A$22,ROUND(NORMINV(E291,IO!$B$22,IO!$C$22),0),ROUND(NORMINV(E291,IO!$B$23,IO!$C$23),0)))</f>
        <v>110</v>
      </c>
      <c r="G291" s="24">
        <f ca="1">MIN(F291,IO!$B$4+IO!$B$10)</f>
        <v>102</v>
      </c>
      <c r="H291" s="24">
        <f ca="1">IF(G291-D291&gt;IO!B$4,Model!G291-Model!D291-IO!B$4,0)</f>
        <v>0</v>
      </c>
      <c r="I291" s="24">
        <f>IF($B291=IO!$A$22,IO!$B$6,IF($B291=IO!$A$22,IO!$B$6,IF($B291=IO!$A$22,IO!$B$6,IO!$B$7)))</f>
        <v>25</v>
      </c>
      <c r="J291" s="24">
        <f t="shared" ca="1" si="14"/>
        <v>0</v>
      </c>
      <c r="K291" s="24">
        <f ca="1">IO!$B$5*Model!G291-$J291</f>
        <v>4080</v>
      </c>
    </row>
    <row r="292" spans="1:11" x14ac:dyDescent="0.25">
      <c r="A292" s="28">
        <v>291</v>
      </c>
      <c r="B292" s="26" t="s">
        <v>10</v>
      </c>
      <c r="C292" s="24">
        <f t="shared" ca="1" si="12"/>
        <v>3.8797136689572631E-2</v>
      </c>
      <c r="D292" s="24">
        <f ca="1">VLOOKUP(C292,'Given Data'!$H$33:$I$43,2)</f>
        <v>0</v>
      </c>
      <c r="E292" s="24">
        <f t="shared" ca="1" si="13"/>
        <v>0.59485667716478818</v>
      </c>
      <c r="F292" s="24">
        <f ca="1">IF(B292=IO!$A$21,ROUND(NORMINV(E292,IO!$B$21,IO!$C$21),0),IF(B292=IO!$A$22,ROUND(NORMINV(E292,IO!$B$22,IO!$C$22),0),ROUND(NORMINV(E292,IO!$B$23,IO!$C$23),0)))</f>
        <v>106</v>
      </c>
      <c r="G292" s="24">
        <f ca="1">MIN(F292,IO!$B$4+IO!$B$10)</f>
        <v>102</v>
      </c>
      <c r="H292" s="24">
        <f ca="1">IF(G292-D292&gt;IO!B$4,Model!G292-Model!D292-IO!B$4,0)</f>
        <v>2</v>
      </c>
      <c r="I292" s="24">
        <f>IF($B292=IO!$A$22,IO!$B$6,IF($B292=IO!$A$22,IO!$B$6,IF($B292=IO!$A$22,IO!$B$6,IO!$B$7)))</f>
        <v>200</v>
      </c>
      <c r="J292" s="24">
        <f t="shared" ca="1" si="14"/>
        <v>0</v>
      </c>
      <c r="K292" s="24">
        <f ca="1">IO!$B$5*Model!G292-$J292</f>
        <v>4080</v>
      </c>
    </row>
    <row r="293" spans="1:11" x14ac:dyDescent="0.25">
      <c r="A293" s="28">
        <v>292</v>
      </c>
      <c r="B293" s="26" t="s">
        <v>7</v>
      </c>
      <c r="C293" s="24">
        <f t="shared" ca="1" si="12"/>
        <v>0.43572774465281372</v>
      </c>
      <c r="D293" s="24">
        <f ca="1">VLOOKUP(C293,'Given Data'!$H$33:$I$43,2)</f>
        <v>2</v>
      </c>
      <c r="E293" s="24">
        <f t="shared" ca="1" si="13"/>
        <v>0.67214186291155209</v>
      </c>
      <c r="F293" s="24">
        <f ca="1">IF(B293=IO!$A$21,ROUND(NORMINV(E293,IO!$B$21,IO!$C$21),0),IF(B293=IO!$A$22,ROUND(NORMINV(E293,IO!$B$22,IO!$C$22),0),ROUND(NORMINV(E293,IO!$B$23,IO!$C$23),0)))</f>
        <v>104</v>
      </c>
      <c r="G293" s="24">
        <f ca="1">MIN(F293,IO!$B$4+IO!$B$10)</f>
        <v>102</v>
      </c>
      <c r="H293" s="24">
        <f ca="1">IF(G293-D293&gt;IO!B$4,Model!G293-Model!D293-IO!B$4,0)</f>
        <v>0</v>
      </c>
      <c r="I293" s="24">
        <f>IF($B293=IO!$A$22,IO!$B$6,IF($B293=IO!$A$22,IO!$B$6,IF($B293=IO!$A$22,IO!$B$6,IO!$B$7)))</f>
        <v>200</v>
      </c>
      <c r="J293" s="24">
        <f t="shared" ca="1" si="14"/>
        <v>0</v>
      </c>
      <c r="K293" s="24">
        <f ca="1">IO!$B$5*Model!G293-$J293</f>
        <v>4080</v>
      </c>
    </row>
    <row r="294" spans="1:11" x14ac:dyDescent="0.25">
      <c r="A294" s="28">
        <v>293</v>
      </c>
      <c r="B294" s="26" t="s">
        <v>8</v>
      </c>
      <c r="C294" s="24">
        <f t="shared" ca="1" si="12"/>
        <v>0.27202046014699954</v>
      </c>
      <c r="D294" s="24">
        <f ca="1">VLOOKUP(C294,'Given Data'!$H$33:$I$43,2)</f>
        <v>1</v>
      </c>
      <c r="E294" s="24">
        <f t="shared" ca="1" si="13"/>
        <v>0.31327860695953891</v>
      </c>
      <c r="F294" s="24">
        <f ca="1">IF(B294=IO!$A$21,ROUND(NORMINV(E294,IO!$B$21,IO!$C$21),0),IF(B294=IO!$A$22,ROUND(NORMINV(E294,IO!$B$22,IO!$C$22),0),ROUND(NORMINV(E294,IO!$B$23,IO!$C$23),0)))</f>
        <v>101</v>
      </c>
      <c r="G294" s="24">
        <f ca="1">MIN(F294,IO!$B$4+IO!$B$10)</f>
        <v>101</v>
      </c>
      <c r="H294" s="24">
        <f ca="1">IF(G294-D294&gt;IO!B$4,Model!G294-Model!D294-IO!B$4,0)</f>
        <v>0</v>
      </c>
      <c r="I294" s="24">
        <f>IF($B294=IO!$A$22,IO!$B$6,IF($B294=IO!$A$22,IO!$B$6,IF($B294=IO!$A$22,IO!$B$6,IO!$B$7)))</f>
        <v>25</v>
      </c>
      <c r="J294" s="24">
        <f t="shared" ca="1" si="14"/>
        <v>0</v>
      </c>
      <c r="K294" s="24">
        <f ca="1">IO!$B$5*Model!G294-$J294</f>
        <v>4040</v>
      </c>
    </row>
    <row r="295" spans="1:11" x14ac:dyDescent="0.25">
      <c r="A295" s="28">
        <v>294</v>
      </c>
      <c r="B295" s="26" t="s">
        <v>10</v>
      </c>
      <c r="C295" s="24">
        <f t="shared" ca="1" si="12"/>
        <v>0.89242744734848078</v>
      </c>
      <c r="D295" s="24">
        <f ca="1">VLOOKUP(C295,'Given Data'!$H$33:$I$43,2)</f>
        <v>5</v>
      </c>
      <c r="E295" s="24">
        <f t="shared" ca="1" si="13"/>
        <v>7.7105543534253695E-2</v>
      </c>
      <c r="F295" s="24">
        <f ca="1">IF(B295=IO!$A$21,ROUND(NORMINV(E295,IO!$B$21,IO!$C$21),0),IF(B295=IO!$A$22,ROUND(NORMINV(E295,IO!$B$22,IO!$C$22),0),ROUND(NORMINV(E295,IO!$B$23,IO!$C$23),0)))</f>
        <v>98</v>
      </c>
      <c r="G295" s="24">
        <f ca="1">MIN(F295,IO!$B$4+IO!$B$10)</f>
        <v>98</v>
      </c>
      <c r="H295" s="24">
        <f ca="1">IF(G295-D295&gt;IO!B$4,Model!G295-Model!D295-IO!B$4,0)</f>
        <v>0</v>
      </c>
      <c r="I295" s="24">
        <f>IF($B295=IO!$A$22,IO!$B$6,IF($B295=IO!$A$22,IO!$B$6,IF($B295=IO!$A$22,IO!$B$6,IO!$B$7)))</f>
        <v>200</v>
      </c>
      <c r="J295" s="24">
        <f t="shared" ca="1" si="14"/>
        <v>0</v>
      </c>
      <c r="K295" s="24">
        <f ca="1">IO!$B$5*Model!G295-$J295</f>
        <v>3920</v>
      </c>
    </row>
    <row r="296" spans="1:11" x14ac:dyDescent="0.25">
      <c r="A296" s="28">
        <v>295</v>
      </c>
      <c r="B296" s="26" t="s">
        <v>7</v>
      </c>
      <c r="C296" s="24">
        <f t="shared" ca="1" si="12"/>
        <v>0.33905429580030966</v>
      </c>
      <c r="D296" s="24">
        <f ca="1">VLOOKUP(C296,'Given Data'!$H$33:$I$43,2)</f>
        <v>1</v>
      </c>
      <c r="E296" s="24">
        <f t="shared" ca="1" si="13"/>
        <v>0.19222104271039853</v>
      </c>
      <c r="F296" s="24">
        <f ca="1">IF(B296=IO!$A$21,ROUND(NORMINV(E296,IO!$B$21,IO!$C$21),0),IF(B296=IO!$A$22,ROUND(NORMINV(E296,IO!$B$22,IO!$C$22),0),ROUND(NORMINV(E296,IO!$B$23,IO!$C$23),0)))</f>
        <v>96</v>
      </c>
      <c r="G296" s="24">
        <f ca="1">MIN(F296,IO!$B$4+IO!$B$10)</f>
        <v>96</v>
      </c>
      <c r="H296" s="24">
        <f ca="1">IF(G296-D296&gt;IO!B$4,Model!G296-Model!D296-IO!B$4,0)</f>
        <v>0</v>
      </c>
      <c r="I296" s="24">
        <f>IF($B296=IO!$A$22,IO!$B$6,IF($B296=IO!$A$22,IO!$B$6,IF($B296=IO!$A$22,IO!$B$6,IO!$B$7)))</f>
        <v>200</v>
      </c>
      <c r="J296" s="24">
        <f t="shared" ca="1" si="14"/>
        <v>0</v>
      </c>
      <c r="K296" s="24">
        <f ca="1">IO!$B$5*Model!G296-$J296</f>
        <v>3840</v>
      </c>
    </row>
    <row r="297" spans="1:11" x14ac:dyDescent="0.25">
      <c r="A297" s="28">
        <v>296</v>
      </c>
      <c r="B297" s="26" t="s">
        <v>8</v>
      </c>
      <c r="C297" s="24">
        <f t="shared" ca="1" si="12"/>
        <v>0.95842887429736578</v>
      </c>
      <c r="D297" s="24">
        <f ca="1">VLOOKUP(C297,'Given Data'!$H$33:$I$43,2)</f>
        <v>6</v>
      </c>
      <c r="E297" s="24">
        <f t="shared" ca="1" si="13"/>
        <v>0.87640283958212561</v>
      </c>
      <c r="F297" s="24">
        <f ca="1">IF(B297=IO!$A$21,ROUND(NORMINV(E297,IO!$B$21,IO!$C$21),0),IF(B297=IO!$A$22,ROUND(NORMINV(E297,IO!$B$22,IO!$C$22),0),ROUND(NORMINV(E297,IO!$B$23,IO!$C$23),0)))</f>
        <v>109</v>
      </c>
      <c r="G297" s="24">
        <f ca="1">MIN(F297,IO!$B$4+IO!$B$10)</f>
        <v>102</v>
      </c>
      <c r="H297" s="24">
        <f ca="1">IF(G297-D297&gt;IO!B$4,Model!G297-Model!D297-IO!B$4,0)</f>
        <v>0</v>
      </c>
      <c r="I297" s="24">
        <f>IF($B297=IO!$A$22,IO!$B$6,IF($B297=IO!$A$22,IO!$B$6,IF($B297=IO!$A$22,IO!$B$6,IO!$B$7)))</f>
        <v>25</v>
      </c>
      <c r="J297" s="24">
        <f t="shared" ca="1" si="14"/>
        <v>0</v>
      </c>
      <c r="K297" s="24">
        <f ca="1">IO!$B$5*Model!G297-$J297</f>
        <v>4080</v>
      </c>
    </row>
    <row r="298" spans="1:11" x14ac:dyDescent="0.25">
      <c r="A298" s="28">
        <v>297</v>
      </c>
      <c r="B298" s="26" t="s">
        <v>10</v>
      </c>
      <c r="C298" s="24">
        <f t="shared" ca="1" si="12"/>
        <v>0.55271292599757404</v>
      </c>
      <c r="D298" s="24">
        <f ca="1">VLOOKUP(C298,'Given Data'!$H$33:$I$43,2)</f>
        <v>2</v>
      </c>
      <c r="E298" s="24">
        <f t="shared" ca="1" si="13"/>
        <v>0.62012675976115295</v>
      </c>
      <c r="F298" s="24">
        <f ca="1">IF(B298=IO!$A$21,ROUND(NORMINV(E298,IO!$B$21,IO!$C$21),0),IF(B298=IO!$A$22,ROUND(NORMINV(E298,IO!$B$22,IO!$C$22),0),ROUND(NORMINV(E298,IO!$B$23,IO!$C$23),0)))</f>
        <v>107</v>
      </c>
      <c r="G298" s="24">
        <f ca="1">MIN(F298,IO!$B$4+IO!$B$10)</f>
        <v>102</v>
      </c>
      <c r="H298" s="24">
        <f ca="1">IF(G298-D298&gt;IO!B$4,Model!G298-Model!D298-IO!B$4,0)</f>
        <v>0</v>
      </c>
      <c r="I298" s="24">
        <f>IF($B298=IO!$A$22,IO!$B$6,IF($B298=IO!$A$22,IO!$B$6,IF($B298=IO!$A$22,IO!$B$6,IO!$B$7)))</f>
        <v>200</v>
      </c>
      <c r="J298" s="24">
        <f t="shared" ca="1" si="14"/>
        <v>0</v>
      </c>
      <c r="K298" s="24">
        <f ca="1">IO!$B$5*Model!G298-$J298</f>
        <v>4080</v>
      </c>
    </row>
    <row r="299" spans="1:11" x14ac:dyDescent="0.25">
      <c r="A299" s="28">
        <v>298</v>
      </c>
      <c r="B299" s="26" t="s">
        <v>7</v>
      </c>
      <c r="C299" s="24">
        <f t="shared" ca="1" si="12"/>
        <v>0.19081393204955566</v>
      </c>
      <c r="D299" s="24">
        <f ca="1">VLOOKUP(C299,'Given Data'!$H$33:$I$43,2)</f>
        <v>1</v>
      </c>
      <c r="E299" s="24">
        <f t="shared" ca="1" si="13"/>
        <v>0.12419628419319251</v>
      </c>
      <c r="F299" s="24">
        <f ca="1">IF(B299=IO!$A$21,ROUND(NORMINV(E299,IO!$B$21,IO!$C$21),0),IF(B299=IO!$A$22,ROUND(NORMINV(E299,IO!$B$22,IO!$C$22),0),ROUND(NORMINV(E299,IO!$B$23,IO!$C$23),0)))</f>
        <v>94</v>
      </c>
      <c r="G299" s="24">
        <f ca="1">MIN(F299,IO!$B$4+IO!$B$10)</f>
        <v>94</v>
      </c>
      <c r="H299" s="24">
        <f ca="1">IF(G299-D299&gt;IO!B$4,Model!G299-Model!D299-IO!B$4,0)</f>
        <v>0</v>
      </c>
      <c r="I299" s="24">
        <f>IF($B299=IO!$A$22,IO!$B$6,IF($B299=IO!$A$22,IO!$B$6,IF($B299=IO!$A$22,IO!$B$6,IO!$B$7)))</f>
        <v>200</v>
      </c>
      <c r="J299" s="24">
        <f t="shared" ca="1" si="14"/>
        <v>0</v>
      </c>
      <c r="K299" s="24">
        <f ca="1">IO!$B$5*Model!G299-$J299</f>
        <v>3760</v>
      </c>
    </row>
    <row r="300" spans="1:11" x14ac:dyDescent="0.25">
      <c r="A300" s="28">
        <v>299</v>
      </c>
      <c r="B300" s="26" t="s">
        <v>8</v>
      </c>
      <c r="C300" s="24">
        <f t="shared" ca="1" si="12"/>
        <v>0.96270921811809984</v>
      </c>
      <c r="D300" s="24">
        <f ca="1">VLOOKUP(C300,'Given Data'!$H$33:$I$43,2)</f>
        <v>6</v>
      </c>
      <c r="E300" s="24">
        <f t="shared" ca="1" si="13"/>
        <v>4.6642966993546198E-2</v>
      </c>
      <c r="F300" s="24">
        <f ca="1">IF(B300=IO!$A$21,ROUND(NORMINV(E300,IO!$B$21,IO!$C$21),0),IF(B300=IO!$A$22,ROUND(NORMINV(E300,IO!$B$22,IO!$C$22),0),ROUND(NORMINV(E300,IO!$B$23,IO!$C$23),0)))</f>
        <v>95</v>
      </c>
      <c r="G300" s="24">
        <f ca="1">MIN(F300,IO!$B$4+IO!$B$10)</f>
        <v>95</v>
      </c>
      <c r="H300" s="24">
        <f ca="1">IF(G300-D300&gt;IO!B$4,Model!G300-Model!D300-IO!B$4,0)</f>
        <v>0</v>
      </c>
      <c r="I300" s="24">
        <f>IF($B300=IO!$A$22,IO!$B$6,IF($B300=IO!$A$22,IO!$B$6,IF($B300=IO!$A$22,IO!$B$6,IO!$B$7)))</f>
        <v>25</v>
      </c>
      <c r="J300" s="24">
        <f t="shared" ca="1" si="14"/>
        <v>0</v>
      </c>
      <c r="K300" s="24">
        <f ca="1">IO!$B$5*Model!G300-$J300</f>
        <v>3800</v>
      </c>
    </row>
    <row r="301" spans="1:11" x14ac:dyDescent="0.25">
      <c r="A301" s="28">
        <v>300</v>
      </c>
      <c r="B301" s="26" t="s">
        <v>10</v>
      </c>
      <c r="C301" s="24">
        <f t="shared" ca="1" si="12"/>
        <v>0.9030288339754291</v>
      </c>
      <c r="D301" s="24">
        <f ca="1">VLOOKUP(C301,'Given Data'!$H$33:$I$43,2)</f>
        <v>5</v>
      </c>
      <c r="E301" s="24">
        <f t="shared" ca="1" si="13"/>
        <v>0.10143134136423793</v>
      </c>
      <c r="F301" s="24">
        <f ca="1">IF(B301=IO!$A$21,ROUND(NORMINV(E301,IO!$B$21,IO!$C$21),0),IF(B301=IO!$A$22,ROUND(NORMINV(E301,IO!$B$22,IO!$C$22),0),ROUND(NORMINV(E301,IO!$B$23,IO!$C$23),0)))</f>
        <v>99</v>
      </c>
      <c r="G301" s="24">
        <f ca="1">MIN(F301,IO!$B$4+IO!$B$10)</f>
        <v>99</v>
      </c>
      <c r="H301" s="24">
        <f ca="1">IF(G301-D301&gt;IO!B$4,Model!G301-Model!D301-IO!B$4,0)</f>
        <v>0</v>
      </c>
      <c r="I301" s="24">
        <f>IF($B301=IO!$A$22,IO!$B$6,IF($B301=IO!$A$22,IO!$B$6,IF($B301=IO!$A$22,IO!$B$6,IO!$B$7)))</f>
        <v>200</v>
      </c>
      <c r="J301" s="24">
        <f t="shared" ca="1" si="14"/>
        <v>50</v>
      </c>
      <c r="K301" s="24">
        <f ca="1">IO!$B$5*Model!G301-$J301</f>
        <v>3910</v>
      </c>
    </row>
    <row r="302" spans="1:11" x14ac:dyDescent="0.25">
      <c r="A302" s="28">
        <v>301</v>
      </c>
      <c r="B302" s="26" t="s">
        <v>7</v>
      </c>
      <c r="C302" s="24">
        <f t="shared" ca="1" si="12"/>
        <v>0.55413544002647119</v>
      </c>
      <c r="D302" s="24">
        <f ca="1">VLOOKUP(C302,'Given Data'!$H$33:$I$43,2)</f>
        <v>2</v>
      </c>
      <c r="E302" s="24">
        <f t="shared" ca="1" si="13"/>
        <v>0.7363547337810421</v>
      </c>
      <c r="F302" s="24">
        <f ca="1">IF(B302=IO!$A$21,ROUND(NORMINV(E302,IO!$B$21,IO!$C$21),0),IF(B302=IO!$A$22,ROUND(NORMINV(E302,IO!$B$22,IO!$C$22),0),ROUND(NORMINV(E302,IO!$B$23,IO!$C$23),0)))</f>
        <v>105</v>
      </c>
      <c r="G302" s="24">
        <f ca="1">MIN(F302,IO!$B$4+IO!$B$10)</f>
        <v>102</v>
      </c>
      <c r="H302" s="24">
        <f ca="1">IF(G302-D302&gt;IO!B$4,Model!G302-Model!D302-IO!B$4,0)</f>
        <v>0</v>
      </c>
      <c r="I302" s="24">
        <f>IF($B302=IO!$A$22,IO!$B$6,IF($B302=IO!$A$22,IO!$B$6,IF($B302=IO!$A$22,IO!$B$6,IO!$B$7)))</f>
        <v>200</v>
      </c>
      <c r="J302" s="24">
        <f t="shared" ca="1" si="14"/>
        <v>200</v>
      </c>
      <c r="K302" s="24">
        <f ca="1">IO!$B$5*Model!G302-$J302</f>
        <v>3880</v>
      </c>
    </row>
    <row r="303" spans="1:11" x14ac:dyDescent="0.25">
      <c r="A303" s="28">
        <v>302</v>
      </c>
      <c r="B303" s="26" t="s">
        <v>8</v>
      </c>
      <c r="C303" s="24">
        <f t="shared" ca="1" si="12"/>
        <v>0.13931105477664651</v>
      </c>
      <c r="D303" s="24">
        <f ca="1">VLOOKUP(C303,'Given Data'!$H$33:$I$43,2)</f>
        <v>0</v>
      </c>
      <c r="E303" s="24">
        <f t="shared" ca="1" si="13"/>
        <v>0.79785181567934049</v>
      </c>
      <c r="F303" s="24">
        <f ca="1">IF(B303=IO!$A$21,ROUND(NORMINV(E303,IO!$B$21,IO!$C$21),0),IF(B303=IO!$A$22,ROUND(NORMINV(E303,IO!$B$22,IO!$C$22),0),ROUND(NORMINV(E303,IO!$B$23,IO!$C$23),0)))</f>
        <v>107</v>
      </c>
      <c r="G303" s="24">
        <f ca="1">MIN(F303,IO!$B$4+IO!$B$10)</f>
        <v>102</v>
      </c>
      <c r="H303" s="24">
        <f ca="1">IF(G303-D303&gt;IO!B$4,Model!G303-Model!D303-IO!B$4,0)</f>
        <v>2</v>
      </c>
      <c r="I303" s="24">
        <f>IF($B303=IO!$A$22,IO!$B$6,IF($B303=IO!$A$22,IO!$B$6,IF($B303=IO!$A$22,IO!$B$6,IO!$B$7)))</f>
        <v>25</v>
      </c>
      <c r="J303" s="24">
        <f t="shared" ca="1" si="14"/>
        <v>0</v>
      </c>
      <c r="K303" s="24">
        <f ca="1">IO!$B$5*Model!G303-$J303</f>
        <v>4080</v>
      </c>
    </row>
    <row r="304" spans="1:11" x14ac:dyDescent="0.25">
      <c r="A304" s="28">
        <v>303</v>
      </c>
      <c r="B304" s="26" t="s">
        <v>10</v>
      </c>
      <c r="C304" s="24">
        <f t="shared" ca="1" si="12"/>
        <v>0.27807976274274337</v>
      </c>
      <c r="D304" s="24">
        <f ca="1">VLOOKUP(C304,'Given Data'!$H$33:$I$43,2)</f>
        <v>1</v>
      </c>
      <c r="E304" s="24">
        <f t="shared" ca="1" si="13"/>
        <v>0.732266756137255</v>
      </c>
      <c r="F304" s="24">
        <f ca="1">IF(B304=IO!$A$21,ROUND(NORMINV(E304,IO!$B$21,IO!$C$21),0),IF(B304=IO!$A$22,ROUND(NORMINV(E304,IO!$B$22,IO!$C$22),0),ROUND(NORMINV(E304,IO!$B$23,IO!$C$23),0)))</f>
        <v>108</v>
      </c>
      <c r="G304" s="24">
        <f ca="1">MIN(F304,IO!$B$4+IO!$B$10)</f>
        <v>102</v>
      </c>
      <c r="H304" s="24">
        <f ca="1">IF(G304-D304&gt;IO!B$4,Model!G304-Model!D304-IO!B$4,0)</f>
        <v>1</v>
      </c>
      <c r="I304" s="24">
        <f>IF($B304=IO!$A$22,IO!$B$6,IF($B304=IO!$A$22,IO!$B$6,IF($B304=IO!$A$22,IO!$B$6,IO!$B$7)))</f>
        <v>200</v>
      </c>
      <c r="J304" s="24">
        <f t="shared" ca="1" si="14"/>
        <v>0</v>
      </c>
      <c r="K304" s="24">
        <f ca="1">IO!$B$5*Model!G304-$J304</f>
        <v>4080</v>
      </c>
    </row>
    <row r="305" spans="1:11" x14ac:dyDescent="0.25">
      <c r="A305" s="28">
        <v>304</v>
      </c>
      <c r="B305" s="26" t="s">
        <v>7</v>
      </c>
      <c r="C305" s="24">
        <f t="shared" ca="1" si="12"/>
        <v>0.39457593629309984</v>
      </c>
      <c r="D305" s="24">
        <f ca="1">VLOOKUP(C305,'Given Data'!$H$33:$I$43,2)</f>
        <v>2</v>
      </c>
      <c r="E305" s="24">
        <f t="shared" ca="1" si="13"/>
        <v>0.29225666303010189</v>
      </c>
      <c r="F305" s="24">
        <f ca="1">IF(B305=IO!$A$21,ROUND(NORMINV(E305,IO!$B$21,IO!$C$21),0),IF(B305=IO!$A$22,ROUND(NORMINV(E305,IO!$B$22,IO!$C$22),0),ROUND(NORMINV(E305,IO!$B$23,IO!$C$23),0)))</f>
        <v>98</v>
      </c>
      <c r="G305" s="24">
        <f ca="1">MIN(F305,IO!$B$4+IO!$B$10)</f>
        <v>98</v>
      </c>
      <c r="H305" s="24">
        <f ca="1">IF(G305-D305&gt;IO!B$4,Model!G305-Model!D305-IO!B$4,0)</f>
        <v>0</v>
      </c>
      <c r="I305" s="24">
        <f>IF($B305=IO!$A$22,IO!$B$6,IF($B305=IO!$A$22,IO!$B$6,IF($B305=IO!$A$22,IO!$B$6,IO!$B$7)))</f>
        <v>200</v>
      </c>
      <c r="J305" s="24">
        <f t="shared" ca="1" si="14"/>
        <v>0</v>
      </c>
      <c r="K305" s="24">
        <f ca="1">IO!$B$5*Model!G305-$J305</f>
        <v>3920</v>
      </c>
    </row>
    <row r="306" spans="1:11" x14ac:dyDescent="0.25">
      <c r="A306" s="28">
        <v>305</v>
      </c>
      <c r="B306" s="26" t="s">
        <v>8</v>
      </c>
      <c r="C306" s="24">
        <f t="shared" ca="1" si="12"/>
        <v>0.85223329233642653</v>
      </c>
      <c r="D306" s="24">
        <f ca="1">VLOOKUP(C306,'Given Data'!$H$33:$I$43,2)</f>
        <v>4</v>
      </c>
      <c r="E306" s="24">
        <f t="shared" ca="1" si="13"/>
        <v>0.58153266777588286</v>
      </c>
      <c r="F306" s="24">
        <f ca="1">IF(B306=IO!$A$21,ROUND(NORMINV(E306,IO!$B$21,IO!$C$21),0),IF(B306=IO!$A$22,ROUND(NORMINV(E306,IO!$B$22,IO!$C$22),0),ROUND(NORMINV(E306,IO!$B$23,IO!$C$23),0)))</f>
        <v>104</v>
      </c>
      <c r="G306" s="24">
        <f ca="1">MIN(F306,IO!$B$4+IO!$B$10)</f>
        <v>102</v>
      </c>
      <c r="H306" s="24">
        <f ca="1">IF(G306-D306&gt;IO!B$4,Model!G306-Model!D306-IO!B$4,0)</f>
        <v>0</v>
      </c>
      <c r="I306" s="24">
        <f>IF($B306=IO!$A$22,IO!$B$6,IF($B306=IO!$A$22,IO!$B$6,IF($B306=IO!$A$22,IO!$B$6,IO!$B$7)))</f>
        <v>25</v>
      </c>
      <c r="J306" s="24">
        <f t="shared" ca="1" si="14"/>
        <v>0</v>
      </c>
      <c r="K306" s="24">
        <f ca="1">IO!$B$5*Model!G306-$J306</f>
        <v>4080</v>
      </c>
    </row>
    <row r="307" spans="1:11" x14ac:dyDescent="0.25">
      <c r="A307" s="28">
        <v>306</v>
      </c>
      <c r="B307" s="26" t="s">
        <v>10</v>
      </c>
      <c r="C307" s="24">
        <f t="shared" ca="1" si="12"/>
        <v>0.61789550859711506</v>
      </c>
      <c r="D307" s="24">
        <f ca="1">VLOOKUP(C307,'Given Data'!$H$33:$I$43,2)</f>
        <v>3</v>
      </c>
      <c r="E307" s="24">
        <f t="shared" ca="1" si="13"/>
        <v>0.91922581573098905</v>
      </c>
      <c r="F307" s="24">
        <f ca="1">IF(B307=IO!$A$21,ROUND(NORMINV(E307,IO!$B$21,IO!$C$21),0),IF(B307=IO!$A$22,ROUND(NORMINV(E307,IO!$B$22,IO!$C$22),0),ROUND(NORMINV(E307,IO!$B$23,IO!$C$23),0)))</f>
        <v>112</v>
      </c>
      <c r="G307" s="24">
        <f ca="1">MIN(F307,IO!$B$4+IO!$B$10)</f>
        <v>102</v>
      </c>
      <c r="H307" s="24">
        <f ca="1">IF(G307-D307&gt;IO!B$4,Model!G307-Model!D307-IO!B$4,0)</f>
        <v>0</v>
      </c>
      <c r="I307" s="24">
        <f>IF($B307=IO!$A$22,IO!$B$6,IF($B307=IO!$A$22,IO!$B$6,IF($B307=IO!$A$22,IO!$B$6,IO!$B$7)))</f>
        <v>200</v>
      </c>
      <c r="J307" s="24">
        <f t="shared" ca="1" si="14"/>
        <v>25</v>
      </c>
      <c r="K307" s="24">
        <f ca="1">IO!$B$5*Model!G307-$J307</f>
        <v>4055</v>
      </c>
    </row>
    <row r="308" spans="1:11" x14ac:dyDescent="0.25">
      <c r="A308" s="28">
        <v>307</v>
      </c>
      <c r="B308" s="26" t="s">
        <v>7</v>
      </c>
      <c r="C308" s="24">
        <f t="shared" ca="1" si="12"/>
        <v>0.51282337250725207</v>
      </c>
      <c r="D308" s="24">
        <f ca="1">VLOOKUP(C308,'Given Data'!$H$33:$I$43,2)</f>
        <v>2</v>
      </c>
      <c r="E308" s="24">
        <f t="shared" ca="1" si="13"/>
        <v>0.62703679705563975</v>
      </c>
      <c r="F308" s="24">
        <f ca="1">IF(B308=IO!$A$21,ROUND(NORMINV(E308,IO!$B$21,IO!$C$21),0),IF(B308=IO!$A$22,ROUND(NORMINV(E308,IO!$B$22,IO!$C$22),0),ROUND(NORMINV(E308,IO!$B$23,IO!$C$23),0)))</f>
        <v>103</v>
      </c>
      <c r="G308" s="24">
        <f ca="1">MIN(F308,IO!$B$4+IO!$B$10)</f>
        <v>102</v>
      </c>
      <c r="H308" s="24">
        <f ca="1">IF(G308-D308&gt;IO!B$4,Model!G308-Model!D308-IO!B$4,0)</f>
        <v>0</v>
      </c>
      <c r="I308" s="24">
        <f>IF($B308=IO!$A$22,IO!$B$6,IF($B308=IO!$A$22,IO!$B$6,IF($B308=IO!$A$22,IO!$B$6,IO!$B$7)))</f>
        <v>200</v>
      </c>
      <c r="J308" s="24">
        <f t="shared" ca="1" si="14"/>
        <v>400</v>
      </c>
      <c r="K308" s="24">
        <f ca="1">IO!$B$5*Model!G308-$J308</f>
        <v>3680</v>
      </c>
    </row>
    <row r="309" spans="1:11" x14ac:dyDescent="0.25">
      <c r="A309" s="28">
        <v>308</v>
      </c>
      <c r="B309" s="26" t="s">
        <v>8</v>
      </c>
      <c r="C309" s="24">
        <f t="shared" ca="1" si="12"/>
        <v>0.34597370257057802</v>
      </c>
      <c r="D309" s="24">
        <f ca="1">VLOOKUP(C309,'Given Data'!$H$33:$I$43,2)</f>
        <v>1</v>
      </c>
      <c r="E309" s="24">
        <f t="shared" ca="1" si="13"/>
        <v>0.57031606155353676</v>
      </c>
      <c r="F309" s="24">
        <f ca="1">IF(B309=IO!$A$21,ROUND(NORMINV(E309,IO!$B$21,IO!$C$21),0),IF(B309=IO!$A$22,ROUND(NORMINV(E309,IO!$B$22,IO!$C$22),0),ROUND(NORMINV(E309,IO!$B$23,IO!$C$23),0)))</f>
        <v>104</v>
      </c>
      <c r="G309" s="24">
        <f ca="1">MIN(F309,IO!$B$4+IO!$B$10)</f>
        <v>102</v>
      </c>
      <c r="H309" s="24">
        <f ca="1">IF(G309-D309&gt;IO!B$4,Model!G309-Model!D309-IO!B$4,0)</f>
        <v>1</v>
      </c>
      <c r="I309" s="24">
        <f>IF($B309=IO!$A$22,IO!$B$6,IF($B309=IO!$A$22,IO!$B$6,IF($B309=IO!$A$22,IO!$B$6,IO!$B$7)))</f>
        <v>25</v>
      </c>
      <c r="J309" s="24">
        <f t="shared" ca="1" si="14"/>
        <v>0</v>
      </c>
      <c r="K309" s="24">
        <f ca="1">IO!$B$5*Model!G309-$J309</f>
        <v>4080</v>
      </c>
    </row>
    <row r="310" spans="1:11" x14ac:dyDescent="0.25">
      <c r="A310" s="28">
        <v>309</v>
      </c>
      <c r="B310" s="26" t="s">
        <v>10</v>
      </c>
      <c r="C310" s="24">
        <f t="shared" ca="1" si="12"/>
        <v>8.6881541705243759E-2</v>
      </c>
      <c r="D310" s="24">
        <f ca="1">VLOOKUP(C310,'Given Data'!$H$33:$I$43,2)</f>
        <v>0</v>
      </c>
      <c r="E310" s="24">
        <f t="shared" ca="1" si="13"/>
        <v>0.80061228716329746</v>
      </c>
      <c r="F310" s="24">
        <f ca="1">IF(B310=IO!$A$21,ROUND(NORMINV(E310,IO!$B$21,IO!$C$21),0),IF(B310=IO!$A$22,ROUND(NORMINV(E310,IO!$B$22,IO!$C$22),0),ROUND(NORMINV(E310,IO!$B$23,IO!$C$23),0)))</f>
        <v>109</v>
      </c>
      <c r="G310" s="24">
        <f ca="1">MIN(F310,IO!$B$4+IO!$B$10)</f>
        <v>102</v>
      </c>
      <c r="H310" s="24">
        <f ca="1">IF(G310-D310&gt;IO!B$4,Model!G310-Model!D310-IO!B$4,0)</f>
        <v>2</v>
      </c>
      <c r="I310" s="24">
        <f>IF($B310=IO!$A$22,IO!$B$6,IF($B310=IO!$A$22,IO!$B$6,IF($B310=IO!$A$22,IO!$B$6,IO!$B$7)))</f>
        <v>200</v>
      </c>
      <c r="J310" s="24">
        <f t="shared" ca="1" si="14"/>
        <v>0</v>
      </c>
      <c r="K310" s="24">
        <f ca="1">IO!$B$5*Model!G310-$J310</f>
        <v>4080</v>
      </c>
    </row>
    <row r="311" spans="1:11" x14ac:dyDescent="0.25">
      <c r="A311" s="28">
        <v>310</v>
      </c>
      <c r="B311" s="26" t="s">
        <v>7</v>
      </c>
      <c r="C311" s="24">
        <f t="shared" ca="1" si="12"/>
        <v>0.10678042376666586</v>
      </c>
      <c r="D311" s="24">
        <f ca="1">VLOOKUP(C311,'Given Data'!$H$33:$I$43,2)</f>
        <v>0</v>
      </c>
      <c r="E311" s="24">
        <f t="shared" ca="1" si="13"/>
        <v>0.31057547168785349</v>
      </c>
      <c r="F311" s="24">
        <f ca="1">IF(B311=IO!$A$21,ROUND(NORMINV(E311,IO!$B$21,IO!$C$21),0),IF(B311=IO!$A$22,ROUND(NORMINV(E311,IO!$B$22,IO!$C$22),0),ROUND(NORMINV(E311,IO!$B$23,IO!$C$23),0)))</f>
        <v>98</v>
      </c>
      <c r="G311" s="24">
        <f ca="1">MIN(F311,IO!$B$4+IO!$B$10)</f>
        <v>98</v>
      </c>
      <c r="H311" s="24">
        <f ca="1">IF(G311-D311&gt;IO!B$4,Model!G311-Model!D311-IO!B$4,0)</f>
        <v>0</v>
      </c>
      <c r="I311" s="24">
        <f>IF($B311=IO!$A$22,IO!$B$6,IF($B311=IO!$A$22,IO!$B$6,IF($B311=IO!$A$22,IO!$B$6,IO!$B$7)))</f>
        <v>200</v>
      </c>
      <c r="J311" s="24">
        <f t="shared" ca="1" si="14"/>
        <v>0</v>
      </c>
      <c r="K311" s="24">
        <f ca="1">IO!$B$5*Model!G311-$J311</f>
        <v>3920</v>
      </c>
    </row>
    <row r="312" spans="1:11" x14ac:dyDescent="0.25">
      <c r="A312" s="28">
        <v>311</v>
      </c>
      <c r="B312" s="26" t="s">
        <v>8</v>
      </c>
      <c r="C312" s="24">
        <f t="shared" ca="1" si="12"/>
        <v>0.25279406468401255</v>
      </c>
      <c r="D312" s="24">
        <f ca="1">VLOOKUP(C312,'Given Data'!$H$33:$I$43,2)</f>
        <v>1</v>
      </c>
      <c r="E312" s="24">
        <f t="shared" ca="1" si="13"/>
        <v>5.2351548132873349E-2</v>
      </c>
      <c r="F312" s="24">
        <f ca="1">IF(B312=IO!$A$21,ROUND(NORMINV(E312,IO!$B$21,IO!$C$21),0),IF(B312=IO!$A$22,ROUND(NORMINV(E312,IO!$B$22,IO!$C$22),0),ROUND(NORMINV(E312,IO!$B$23,IO!$C$23),0)))</f>
        <v>95</v>
      </c>
      <c r="G312" s="24">
        <f ca="1">MIN(F312,IO!$B$4+IO!$B$10)</f>
        <v>95</v>
      </c>
      <c r="H312" s="24">
        <f ca="1">IF(G312-D312&gt;IO!B$4,Model!G312-Model!D312-IO!B$4,0)</f>
        <v>0</v>
      </c>
      <c r="I312" s="24">
        <f>IF($B312=IO!$A$22,IO!$B$6,IF($B312=IO!$A$22,IO!$B$6,IF($B312=IO!$A$22,IO!$B$6,IO!$B$7)))</f>
        <v>25</v>
      </c>
      <c r="J312" s="24">
        <f t="shared" ca="1" si="14"/>
        <v>400</v>
      </c>
      <c r="K312" s="24">
        <f ca="1">IO!$B$5*Model!G312-$J312</f>
        <v>3400</v>
      </c>
    </row>
    <row r="313" spans="1:11" x14ac:dyDescent="0.25">
      <c r="A313" s="28">
        <v>312</v>
      </c>
      <c r="B313" s="26" t="s">
        <v>10</v>
      </c>
      <c r="C313" s="24">
        <f t="shared" ca="1" si="12"/>
        <v>0.4360361390192139</v>
      </c>
      <c r="D313" s="24">
        <f ca="1">VLOOKUP(C313,'Given Data'!$H$33:$I$43,2)</f>
        <v>2</v>
      </c>
      <c r="E313" s="24">
        <f t="shared" ca="1" si="13"/>
        <v>0.52474853965611401</v>
      </c>
      <c r="F313" s="24">
        <f ca="1">IF(B313=IO!$A$21,ROUND(NORMINV(E313,IO!$B$21,IO!$C$21),0),IF(B313=IO!$A$22,ROUND(NORMINV(E313,IO!$B$22,IO!$C$22),0),ROUND(NORMINV(E313,IO!$B$23,IO!$C$23),0)))</f>
        <v>105</v>
      </c>
      <c r="G313" s="24">
        <f ca="1">MIN(F313,IO!$B$4+IO!$B$10)</f>
        <v>102</v>
      </c>
      <c r="H313" s="24">
        <f ca="1">IF(G313-D313&gt;IO!B$4,Model!G313-Model!D313-IO!B$4,0)</f>
        <v>0</v>
      </c>
      <c r="I313" s="24">
        <f>IF($B313=IO!$A$22,IO!$B$6,IF($B313=IO!$A$22,IO!$B$6,IF($B313=IO!$A$22,IO!$B$6,IO!$B$7)))</f>
        <v>200</v>
      </c>
      <c r="J313" s="24">
        <f t="shared" ca="1" si="14"/>
        <v>0</v>
      </c>
      <c r="K313" s="24">
        <f ca="1">IO!$B$5*Model!G313-$J313</f>
        <v>4080</v>
      </c>
    </row>
    <row r="314" spans="1:11" x14ac:dyDescent="0.25">
      <c r="A314" s="28">
        <v>313</v>
      </c>
      <c r="B314" s="26" t="s">
        <v>7</v>
      </c>
      <c r="C314" s="24">
        <f t="shared" ca="1" si="12"/>
        <v>1.693870967138611E-2</v>
      </c>
      <c r="D314" s="24">
        <f ca="1">VLOOKUP(C314,'Given Data'!$H$33:$I$43,2)</f>
        <v>0</v>
      </c>
      <c r="E314" s="24">
        <f t="shared" ca="1" si="13"/>
        <v>0.67530480618729805</v>
      </c>
      <c r="F314" s="24">
        <f ca="1">IF(B314=IO!$A$21,ROUND(NORMINV(E314,IO!$B$21,IO!$C$21),0),IF(B314=IO!$A$22,ROUND(NORMINV(E314,IO!$B$22,IO!$C$22),0),ROUND(NORMINV(E314,IO!$B$23,IO!$C$23),0)))</f>
        <v>104</v>
      </c>
      <c r="G314" s="24">
        <f ca="1">MIN(F314,IO!$B$4+IO!$B$10)</f>
        <v>102</v>
      </c>
      <c r="H314" s="24">
        <f ca="1">IF(G314-D314&gt;IO!B$4,Model!G314-Model!D314-IO!B$4,0)</f>
        <v>2</v>
      </c>
      <c r="I314" s="24">
        <f>IF($B314=IO!$A$22,IO!$B$6,IF($B314=IO!$A$22,IO!$B$6,IF($B314=IO!$A$22,IO!$B$6,IO!$B$7)))</f>
        <v>200</v>
      </c>
      <c r="J314" s="24">
        <f t="shared" ca="1" si="14"/>
        <v>0</v>
      </c>
      <c r="K314" s="24">
        <f ca="1">IO!$B$5*Model!G314-$J314</f>
        <v>4080</v>
      </c>
    </row>
    <row r="315" spans="1:11" x14ac:dyDescent="0.25">
      <c r="A315" s="28">
        <v>314</v>
      </c>
      <c r="B315" s="26" t="s">
        <v>8</v>
      </c>
      <c r="C315" s="24">
        <f t="shared" ca="1" si="12"/>
        <v>0.73166133274531753</v>
      </c>
      <c r="D315" s="24">
        <f ca="1">VLOOKUP(C315,'Given Data'!$H$33:$I$43,2)</f>
        <v>3</v>
      </c>
      <c r="E315" s="24">
        <f t="shared" ca="1" si="13"/>
        <v>0.25838437891084909</v>
      </c>
      <c r="F315" s="24">
        <f ca="1">IF(B315=IO!$A$21,ROUND(NORMINV(E315,IO!$B$21,IO!$C$21),0),IF(B315=IO!$A$22,ROUND(NORMINV(E315,IO!$B$22,IO!$C$22),0),ROUND(NORMINV(E315,IO!$B$23,IO!$C$23),0)))</f>
        <v>100</v>
      </c>
      <c r="G315" s="24">
        <f ca="1">MIN(F315,IO!$B$4+IO!$B$10)</f>
        <v>100</v>
      </c>
      <c r="H315" s="24">
        <f ca="1">IF(G315-D315&gt;IO!B$4,Model!G315-Model!D315-IO!B$4,0)</f>
        <v>0</v>
      </c>
      <c r="I315" s="24">
        <f>IF($B315=IO!$A$22,IO!$B$6,IF($B315=IO!$A$22,IO!$B$6,IF($B315=IO!$A$22,IO!$B$6,IO!$B$7)))</f>
        <v>25</v>
      </c>
      <c r="J315" s="24">
        <f t="shared" ca="1" si="14"/>
        <v>0</v>
      </c>
      <c r="K315" s="24">
        <f ca="1">IO!$B$5*Model!G315-$J315</f>
        <v>4000</v>
      </c>
    </row>
    <row r="316" spans="1:11" x14ac:dyDescent="0.25">
      <c r="A316" s="28">
        <v>315</v>
      </c>
      <c r="B316" s="26" t="s">
        <v>10</v>
      </c>
      <c r="C316" s="24">
        <f t="shared" ca="1" si="12"/>
        <v>0.69464034978442923</v>
      </c>
      <c r="D316" s="24">
        <f ca="1">VLOOKUP(C316,'Given Data'!$H$33:$I$43,2)</f>
        <v>3</v>
      </c>
      <c r="E316" s="24">
        <f t="shared" ca="1" si="13"/>
        <v>0.47742701310672242</v>
      </c>
      <c r="F316" s="24">
        <f ca="1">IF(B316=IO!$A$21,ROUND(NORMINV(E316,IO!$B$21,IO!$C$21),0),IF(B316=IO!$A$22,ROUND(NORMINV(E316,IO!$B$22,IO!$C$22),0),ROUND(NORMINV(E316,IO!$B$23,IO!$C$23),0)))</f>
        <v>105</v>
      </c>
      <c r="G316" s="24">
        <f ca="1">MIN(F316,IO!$B$4+IO!$B$10)</f>
        <v>102</v>
      </c>
      <c r="H316" s="24">
        <f ca="1">IF(G316-D316&gt;IO!B$4,Model!G316-Model!D316-IO!B$4,0)</f>
        <v>0</v>
      </c>
      <c r="I316" s="24">
        <f>IF($B316=IO!$A$22,IO!$B$6,IF($B316=IO!$A$22,IO!$B$6,IF($B316=IO!$A$22,IO!$B$6,IO!$B$7)))</f>
        <v>200</v>
      </c>
      <c r="J316" s="24">
        <f t="shared" ca="1" si="14"/>
        <v>50</v>
      </c>
      <c r="K316" s="24">
        <f ca="1">IO!$B$5*Model!G316-$J316</f>
        <v>4030</v>
      </c>
    </row>
    <row r="317" spans="1:11" x14ac:dyDescent="0.25">
      <c r="A317" s="28">
        <v>316</v>
      </c>
      <c r="B317" s="26" t="s">
        <v>7</v>
      </c>
      <c r="C317" s="24">
        <f t="shared" ca="1" si="12"/>
        <v>0.9695131925009659</v>
      </c>
      <c r="D317" s="24">
        <f ca="1">VLOOKUP(C317,'Given Data'!$H$33:$I$43,2)</f>
        <v>6</v>
      </c>
      <c r="E317" s="24">
        <f t="shared" ca="1" si="13"/>
        <v>0.4985479601309023</v>
      </c>
      <c r="F317" s="24">
        <f ca="1">IF(B317=IO!$A$21,ROUND(NORMINV(E317,IO!$B$21,IO!$C$21),0),IF(B317=IO!$A$22,ROUND(NORMINV(E317,IO!$B$22,IO!$C$22),0),ROUND(NORMINV(E317,IO!$B$23,IO!$C$23),0)))</f>
        <v>101</v>
      </c>
      <c r="G317" s="24">
        <f ca="1">MIN(F317,IO!$B$4+IO!$B$10)</f>
        <v>101</v>
      </c>
      <c r="H317" s="24">
        <f ca="1">IF(G317-D317&gt;IO!B$4,Model!G317-Model!D317-IO!B$4,0)</f>
        <v>0</v>
      </c>
      <c r="I317" s="24">
        <f>IF($B317=IO!$A$22,IO!$B$6,IF($B317=IO!$A$22,IO!$B$6,IF($B317=IO!$A$22,IO!$B$6,IO!$B$7)))</f>
        <v>200</v>
      </c>
      <c r="J317" s="24">
        <f t="shared" ca="1" si="14"/>
        <v>400</v>
      </c>
      <c r="K317" s="24">
        <f ca="1">IO!$B$5*Model!G317-$J317</f>
        <v>3640</v>
      </c>
    </row>
    <row r="318" spans="1:11" x14ac:dyDescent="0.25">
      <c r="A318" s="28">
        <v>317</v>
      </c>
      <c r="B318" s="26" t="s">
        <v>8</v>
      </c>
      <c r="C318" s="24">
        <f t="shared" ca="1" si="12"/>
        <v>4.5430685020777184E-2</v>
      </c>
      <c r="D318" s="24">
        <f ca="1">VLOOKUP(C318,'Given Data'!$H$33:$I$43,2)</f>
        <v>0</v>
      </c>
      <c r="E318" s="24">
        <f t="shared" ca="1" si="13"/>
        <v>0.4837525788739534</v>
      </c>
      <c r="F318" s="24">
        <f ca="1">IF(B318=IO!$A$21,ROUND(NORMINV(E318,IO!$B$21,IO!$C$21),0),IF(B318=IO!$A$22,ROUND(NORMINV(E318,IO!$B$22,IO!$C$22),0),ROUND(NORMINV(E318,IO!$B$23,IO!$C$23),0)))</f>
        <v>103</v>
      </c>
      <c r="G318" s="24">
        <f ca="1">MIN(F318,IO!$B$4+IO!$B$10)</f>
        <v>102</v>
      </c>
      <c r="H318" s="24">
        <f ca="1">IF(G318-D318&gt;IO!B$4,Model!G318-Model!D318-IO!B$4,0)</f>
        <v>2</v>
      </c>
      <c r="I318" s="24">
        <f>IF($B318=IO!$A$22,IO!$B$6,IF($B318=IO!$A$22,IO!$B$6,IF($B318=IO!$A$22,IO!$B$6,IO!$B$7)))</f>
        <v>25</v>
      </c>
      <c r="J318" s="24">
        <f t="shared" ca="1" si="14"/>
        <v>0</v>
      </c>
      <c r="K318" s="24">
        <f ca="1">IO!$B$5*Model!G318-$J318</f>
        <v>4080</v>
      </c>
    </row>
    <row r="319" spans="1:11" x14ac:dyDescent="0.25">
      <c r="A319" s="28">
        <v>318</v>
      </c>
      <c r="B319" s="26" t="s">
        <v>10</v>
      </c>
      <c r="C319" s="24">
        <f t="shared" ca="1" si="12"/>
        <v>1.3744420161600934E-2</v>
      </c>
      <c r="D319" s="24">
        <f ca="1">VLOOKUP(C319,'Given Data'!$H$33:$I$43,2)</f>
        <v>0</v>
      </c>
      <c r="E319" s="24">
        <f t="shared" ca="1" si="13"/>
        <v>0.97104134154530997</v>
      </c>
      <c r="F319" s="24">
        <f ca="1">IF(B319=IO!$A$21,ROUND(NORMINV(E319,IO!$B$21,IO!$C$21),0),IF(B319=IO!$A$22,ROUND(NORMINV(E319,IO!$B$22,IO!$C$22),0),ROUND(NORMINV(E319,IO!$B$23,IO!$C$23),0)))</f>
        <v>114</v>
      </c>
      <c r="G319" s="24">
        <f ca="1">MIN(F319,IO!$B$4+IO!$B$10)</f>
        <v>102</v>
      </c>
      <c r="H319" s="24">
        <f ca="1">IF(G319-D319&gt;IO!B$4,Model!G319-Model!D319-IO!B$4,0)</f>
        <v>2</v>
      </c>
      <c r="I319" s="24">
        <f>IF($B319=IO!$A$22,IO!$B$6,IF($B319=IO!$A$22,IO!$B$6,IF($B319=IO!$A$22,IO!$B$6,IO!$B$7)))</f>
        <v>200</v>
      </c>
      <c r="J319" s="24">
        <f t="shared" ca="1" si="14"/>
        <v>0</v>
      </c>
      <c r="K319" s="24">
        <f ca="1">IO!$B$5*Model!G319-$J319</f>
        <v>4080</v>
      </c>
    </row>
    <row r="320" spans="1:11" x14ac:dyDescent="0.25">
      <c r="A320" s="28">
        <v>319</v>
      </c>
      <c r="B320" s="26" t="s">
        <v>7</v>
      </c>
      <c r="C320" s="24">
        <f t="shared" ca="1" si="12"/>
        <v>0.84640208767350422</v>
      </c>
      <c r="D320" s="24">
        <f ca="1">VLOOKUP(C320,'Given Data'!$H$33:$I$43,2)</f>
        <v>4</v>
      </c>
      <c r="E320" s="24">
        <f t="shared" ca="1" si="13"/>
        <v>0.7080961044246834</v>
      </c>
      <c r="F320" s="24">
        <f ca="1">IF(B320=IO!$A$21,ROUND(NORMINV(E320,IO!$B$21,IO!$C$21),0),IF(B320=IO!$A$22,ROUND(NORMINV(E320,IO!$B$22,IO!$C$22),0),ROUND(NORMINV(E320,IO!$B$23,IO!$C$23),0)))</f>
        <v>104</v>
      </c>
      <c r="G320" s="24">
        <f ca="1">MIN(F320,IO!$B$4+IO!$B$10)</f>
        <v>102</v>
      </c>
      <c r="H320" s="24">
        <f ca="1">IF(G320-D320&gt;IO!B$4,Model!G320-Model!D320-IO!B$4,0)</f>
        <v>0</v>
      </c>
      <c r="I320" s="24">
        <f>IF($B320=IO!$A$22,IO!$B$6,IF($B320=IO!$A$22,IO!$B$6,IF($B320=IO!$A$22,IO!$B$6,IO!$B$7)))</f>
        <v>200</v>
      </c>
      <c r="J320" s="24">
        <f t="shared" ca="1" si="14"/>
        <v>200</v>
      </c>
      <c r="K320" s="24">
        <f ca="1">IO!$B$5*Model!G320-$J320</f>
        <v>3880</v>
      </c>
    </row>
    <row r="321" spans="1:11" x14ac:dyDescent="0.25">
      <c r="A321" s="28">
        <v>320</v>
      </c>
      <c r="B321" s="26" t="s">
        <v>8</v>
      </c>
      <c r="C321" s="24">
        <f t="shared" ca="1" si="12"/>
        <v>0.4151982771009336</v>
      </c>
      <c r="D321" s="24">
        <f ca="1">VLOOKUP(C321,'Given Data'!$H$33:$I$43,2)</f>
        <v>2</v>
      </c>
      <c r="E321" s="24">
        <f t="shared" ca="1" si="13"/>
        <v>0.97808148297151709</v>
      </c>
      <c r="F321" s="24">
        <f ca="1">IF(B321=IO!$A$21,ROUND(NORMINV(E321,IO!$B$21,IO!$C$21),0),IF(B321=IO!$A$22,ROUND(NORMINV(E321,IO!$B$22,IO!$C$22),0),ROUND(NORMINV(E321,IO!$B$23,IO!$C$23),0)))</f>
        <v>113</v>
      </c>
      <c r="G321" s="24">
        <f ca="1">MIN(F321,IO!$B$4+IO!$B$10)</f>
        <v>102</v>
      </c>
      <c r="H321" s="24">
        <f ca="1">IF(G321-D321&gt;IO!B$4,Model!G321-Model!D321-IO!B$4,0)</f>
        <v>0</v>
      </c>
      <c r="I321" s="24">
        <f>IF($B321=IO!$A$22,IO!$B$6,IF($B321=IO!$A$22,IO!$B$6,IF($B321=IO!$A$22,IO!$B$6,IO!$B$7)))</f>
        <v>25</v>
      </c>
      <c r="J321" s="24">
        <f t="shared" ca="1" si="14"/>
        <v>0</v>
      </c>
      <c r="K321" s="24">
        <f ca="1">IO!$B$5*Model!G321-$J321</f>
        <v>4080</v>
      </c>
    </row>
    <row r="322" spans="1:11" x14ac:dyDescent="0.25">
      <c r="A322" s="28">
        <v>321</v>
      </c>
      <c r="B322" s="26" t="s">
        <v>10</v>
      </c>
      <c r="C322" s="24">
        <f t="shared" ca="1" si="12"/>
        <v>0.227223196229145</v>
      </c>
      <c r="D322" s="24">
        <f ca="1">VLOOKUP(C322,'Given Data'!$H$33:$I$43,2)</f>
        <v>1</v>
      </c>
      <c r="E322" s="24">
        <f t="shared" ca="1" si="13"/>
        <v>0.89855012118832034</v>
      </c>
      <c r="F322" s="24">
        <f ca="1">IF(B322=IO!$A$21,ROUND(NORMINV(E322,IO!$B$21,IO!$C$21),0),IF(B322=IO!$A$22,ROUND(NORMINV(E322,IO!$B$22,IO!$C$22),0),ROUND(NORMINV(E322,IO!$B$23,IO!$C$23),0)))</f>
        <v>111</v>
      </c>
      <c r="G322" s="24">
        <f ca="1">MIN(F322,IO!$B$4+IO!$B$10)</f>
        <v>102</v>
      </c>
      <c r="H322" s="24">
        <f ca="1">IF(G322-D322&gt;IO!B$4,Model!G322-Model!D322-IO!B$4,0)</f>
        <v>1</v>
      </c>
      <c r="I322" s="24">
        <f>IF($B322=IO!$A$22,IO!$B$6,IF($B322=IO!$A$22,IO!$B$6,IF($B322=IO!$A$22,IO!$B$6,IO!$B$7)))</f>
        <v>200</v>
      </c>
      <c r="J322" s="24">
        <f t="shared" ca="1" si="14"/>
        <v>0</v>
      </c>
      <c r="K322" s="24">
        <f ca="1">IO!$B$5*Model!G322-$J322</f>
        <v>4080</v>
      </c>
    </row>
    <row r="323" spans="1:11" x14ac:dyDescent="0.25">
      <c r="A323" s="28">
        <v>322</v>
      </c>
      <c r="B323" s="26" t="s">
        <v>7</v>
      </c>
      <c r="C323" s="24">
        <f t="shared" ref="C323:C386" ca="1" si="15">RAND()</f>
        <v>0.97883476928562441</v>
      </c>
      <c r="D323" s="24">
        <f ca="1">VLOOKUP(C323,'Given Data'!$H$33:$I$43,2)</f>
        <v>7</v>
      </c>
      <c r="E323" s="24">
        <f t="shared" ref="E323:E386" ca="1" si="16">RAND()</f>
        <v>0.25982085702159308</v>
      </c>
      <c r="F323" s="24">
        <f ca="1">IF(B323=IO!$A$21,ROUND(NORMINV(E323,IO!$B$21,IO!$C$21),0),IF(B323=IO!$A$22,ROUND(NORMINV(E323,IO!$B$22,IO!$C$22),0),ROUND(NORMINV(E323,IO!$B$23,IO!$C$23),0)))</f>
        <v>97</v>
      </c>
      <c r="G323" s="24">
        <f ca="1">MIN(F323,IO!$B$4+IO!$B$10)</f>
        <v>97</v>
      </c>
      <c r="H323" s="24">
        <f ca="1">IF(G323-D323&gt;IO!B$4,Model!G323-Model!D323-IO!B$4,0)</f>
        <v>0</v>
      </c>
      <c r="I323" s="24">
        <f>IF($B323=IO!$A$22,IO!$B$6,IF($B323=IO!$A$22,IO!$B$6,IF($B323=IO!$A$22,IO!$B$6,IO!$B$7)))</f>
        <v>200</v>
      </c>
      <c r="J323" s="24">
        <f t="shared" ref="J323:J386" ca="1" si="17">IF($H325=0,0,$I325*$H325)</f>
        <v>400</v>
      </c>
      <c r="K323" s="24">
        <f ca="1">IO!$B$5*Model!G323-$J323</f>
        <v>3480</v>
      </c>
    </row>
    <row r="324" spans="1:11" x14ac:dyDescent="0.25">
      <c r="A324" s="28">
        <v>323</v>
      </c>
      <c r="B324" s="26" t="s">
        <v>8</v>
      </c>
      <c r="C324" s="24">
        <f t="shared" ca="1" si="15"/>
        <v>0.10251044702618761</v>
      </c>
      <c r="D324" s="24">
        <f ca="1">VLOOKUP(C324,'Given Data'!$H$33:$I$43,2)</f>
        <v>0</v>
      </c>
      <c r="E324" s="24">
        <f t="shared" ca="1" si="16"/>
        <v>0.11484036955157262</v>
      </c>
      <c r="F324" s="24">
        <f ca="1">IF(B324=IO!$A$21,ROUND(NORMINV(E324,IO!$B$21,IO!$C$21),0),IF(B324=IO!$A$22,ROUND(NORMINV(E324,IO!$B$22,IO!$C$22),0),ROUND(NORMINV(E324,IO!$B$23,IO!$C$23),0)))</f>
        <v>97</v>
      </c>
      <c r="G324" s="24">
        <f ca="1">MIN(F324,IO!$B$4+IO!$B$10)</f>
        <v>97</v>
      </c>
      <c r="H324" s="24">
        <f ca="1">IF(G324-D324&gt;IO!B$4,Model!G324-Model!D324-IO!B$4,0)</f>
        <v>0</v>
      </c>
      <c r="I324" s="24">
        <f>IF($B324=IO!$A$22,IO!$B$6,IF($B324=IO!$A$22,IO!$B$6,IF($B324=IO!$A$22,IO!$B$6,IO!$B$7)))</f>
        <v>25</v>
      </c>
      <c r="J324" s="24">
        <f t="shared" ca="1" si="17"/>
        <v>0</v>
      </c>
      <c r="K324" s="24">
        <f ca="1">IO!$B$5*Model!G324-$J324</f>
        <v>3880</v>
      </c>
    </row>
    <row r="325" spans="1:11" x14ac:dyDescent="0.25">
      <c r="A325" s="28">
        <v>324</v>
      </c>
      <c r="B325" s="26" t="s">
        <v>10</v>
      </c>
      <c r="C325" s="24">
        <f t="shared" ca="1" si="15"/>
        <v>6.9394352788530678E-2</v>
      </c>
      <c r="D325" s="24">
        <f ca="1">VLOOKUP(C325,'Given Data'!$H$33:$I$43,2)</f>
        <v>0</v>
      </c>
      <c r="E325" s="24">
        <f t="shared" ca="1" si="16"/>
        <v>0.71910971652006239</v>
      </c>
      <c r="F325" s="24">
        <f ca="1">IF(B325=IO!$A$21,ROUND(NORMINV(E325,IO!$B$21,IO!$C$21),0),IF(B325=IO!$A$22,ROUND(NORMINV(E325,IO!$B$22,IO!$C$22),0),ROUND(NORMINV(E325,IO!$B$23,IO!$C$23),0)))</f>
        <v>108</v>
      </c>
      <c r="G325" s="24">
        <f ca="1">MIN(F325,IO!$B$4+IO!$B$10)</f>
        <v>102</v>
      </c>
      <c r="H325" s="24">
        <f ca="1">IF(G325-D325&gt;IO!B$4,Model!G325-Model!D325-IO!B$4,0)</f>
        <v>2</v>
      </c>
      <c r="I325" s="24">
        <f>IF($B325=IO!$A$22,IO!$B$6,IF($B325=IO!$A$22,IO!$B$6,IF($B325=IO!$A$22,IO!$B$6,IO!$B$7)))</f>
        <v>200</v>
      </c>
      <c r="J325" s="24">
        <f t="shared" ca="1" si="17"/>
        <v>25</v>
      </c>
      <c r="K325" s="24">
        <f ca="1">IO!$B$5*Model!G325-$J325</f>
        <v>4055</v>
      </c>
    </row>
    <row r="326" spans="1:11" x14ac:dyDescent="0.25">
      <c r="A326" s="28">
        <v>325</v>
      </c>
      <c r="B326" s="26" t="s">
        <v>7</v>
      </c>
      <c r="C326" s="24">
        <f t="shared" ca="1" si="15"/>
        <v>0.96356634684369302</v>
      </c>
      <c r="D326" s="24">
        <f ca="1">VLOOKUP(C326,'Given Data'!$H$33:$I$43,2)</f>
        <v>6</v>
      </c>
      <c r="E326" s="24">
        <f t="shared" ca="1" si="16"/>
        <v>0.1810456944018598</v>
      </c>
      <c r="F326" s="24">
        <f ca="1">IF(B326=IO!$A$21,ROUND(NORMINV(E326,IO!$B$21,IO!$C$21),0),IF(B326=IO!$A$22,ROUND(NORMINV(E326,IO!$B$22,IO!$C$22),0),ROUND(NORMINV(E326,IO!$B$23,IO!$C$23),0)))</f>
        <v>96</v>
      </c>
      <c r="G326" s="24">
        <f ca="1">MIN(F326,IO!$B$4+IO!$B$10)</f>
        <v>96</v>
      </c>
      <c r="H326" s="24">
        <f ca="1">IF(G326-D326&gt;IO!B$4,Model!G326-Model!D326-IO!B$4,0)</f>
        <v>0</v>
      </c>
      <c r="I326" s="24">
        <f>IF($B326=IO!$A$22,IO!$B$6,IF($B326=IO!$A$22,IO!$B$6,IF($B326=IO!$A$22,IO!$B$6,IO!$B$7)))</f>
        <v>200</v>
      </c>
      <c r="J326" s="24">
        <f t="shared" ca="1" si="17"/>
        <v>400</v>
      </c>
      <c r="K326" s="24">
        <f ca="1">IO!$B$5*Model!G326-$J326</f>
        <v>3440</v>
      </c>
    </row>
    <row r="327" spans="1:11" x14ac:dyDescent="0.25">
      <c r="A327" s="28">
        <v>326</v>
      </c>
      <c r="B327" s="26" t="s">
        <v>8</v>
      </c>
      <c r="C327" s="24">
        <f t="shared" ca="1" si="15"/>
        <v>0.36133866632360745</v>
      </c>
      <c r="D327" s="24">
        <f ca="1">VLOOKUP(C327,'Given Data'!$H$33:$I$43,2)</f>
        <v>1</v>
      </c>
      <c r="E327" s="24">
        <f t="shared" ca="1" si="16"/>
        <v>0.92173465752969219</v>
      </c>
      <c r="F327" s="24">
        <f ca="1">IF(B327=IO!$A$21,ROUND(NORMINV(E327,IO!$B$21,IO!$C$21),0),IF(B327=IO!$A$22,ROUND(NORMINV(E327,IO!$B$22,IO!$C$22),0),ROUND(NORMINV(E327,IO!$B$23,IO!$C$23),0)))</f>
        <v>110</v>
      </c>
      <c r="G327" s="24">
        <f ca="1">MIN(F327,IO!$B$4+IO!$B$10)</f>
        <v>102</v>
      </c>
      <c r="H327" s="24">
        <f ca="1">IF(G327-D327&gt;IO!B$4,Model!G327-Model!D327-IO!B$4,0)</f>
        <v>1</v>
      </c>
      <c r="I327" s="24">
        <f>IF($B327=IO!$A$22,IO!$B$6,IF($B327=IO!$A$22,IO!$B$6,IF($B327=IO!$A$22,IO!$B$6,IO!$B$7)))</f>
        <v>25</v>
      </c>
      <c r="J327" s="24">
        <f t="shared" ca="1" si="17"/>
        <v>0</v>
      </c>
      <c r="K327" s="24">
        <f ca="1">IO!$B$5*Model!G327-$J327</f>
        <v>4080</v>
      </c>
    </row>
    <row r="328" spans="1:11" x14ac:dyDescent="0.25">
      <c r="A328" s="28">
        <v>327</v>
      </c>
      <c r="B328" s="26" t="s">
        <v>10</v>
      </c>
      <c r="C328" s="24">
        <f t="shared" ca="1" si="15"/>
        <v>8.4591740481182343E-2</v>
      </c>
      <c r="D328" s="24">
        <f ca="1">VLOOKUP(C328,'Given Data'!$H$33:$I$43,2)</f>
        <v>0</v>
      </c>
      <c r="E328" s="24">
        <f t="shared" ca="1" si="16"/>
        <v>0.65659836971004537</v>
      </c>
      <c r="F328" s="24">
        <f ca="1">IF(B328=IO!$A$21,ROUND(NORMINV(E328,IO!$B$21,IO!$C$21),0),IF(B328=IO!$A$22,ROUND(NORMINV(E328,IO!$B$22,IO!$C$22),0),ROUND(NORMINV(E328,IO!$B$23,IO!$C$23),0)))</f>
        <v>107</v>
      </c>
      <c r="G328" s="24">
        <f ca="1">MIN(F328,IO!$B$4+IO!$B$10)</f>
        <v>102</v>
      </c>
      <c r="H328" s="24">
        <f ca="1">IF(G328-D328&gt;IO!B$4,Model!G328-Model!D328-IO!B$4,0)</f>
        <v>2</v>
      </c>
      <c r="I328" s="24">
        <f>IF($B328=IO!$A$22,IO!$B$6,IF($B328=IO!$A$22,IO!$B$6,IF($B328=IO!$A$22,IO!$B$6,IO!$B$7)))</f>
        <v>200</v>
      </c>
      <c r="J328" s="24">
        <f t="shared" ca="1" si="17"/>
        <v>0</v>
      </c>
      <c r="K328" s="24">
        <f ca="1">IO!$B$5*Model!G328-$J328</f>
        <v>4080</v>
      </c>
    </row>
    <row r="329" spans="1:11" x14ac:dyDescent="0.25">
      <c r="A329" s="28">
        <v>328</v>
      </c>
      <c r="B329" s="26" t="s">
        <v>7</v>
      </c>
      <c r="C329" s="24">
        <f t="shared" ca="1" si="15"/>
        <v>0.55245802489519613</v>
      </c>
      <c r="D329" s="24">
        <f ca="1">VLOOKUP(C329,'Given Data'!$H$33:$I$43,2)</f>
        <v>2</v>
      </c>
      <c r="E329" s="24">
        <f t="shared" ca="1" si="16"/>
        <v>0.25133273701288905</v>
      </c>
      <c r="F329" s="24">
        <f ca="1">IF(B329=IO!$A$21,ROUND(NORMINV(E329,IO!$B$21,IO!$C$21),0),IF(B329=IO!$A$22,ROUND(NORMINV(E329,IO!$B$22,IO!$C$22),0),ROUND(NORMINV(E329,IO!$B$23,IO!$C$23),0)))</f>
        <v>97</v>
      </c>
      <c r="G329" s="24">
        <f ca="1">MIN(F329,IO!$B$4+IO!$B$10)</f>
        <v>97</v>
      </c>
      <c r="H329" s="24">
        <f ca="1">IF(G329-D329&gt;IO!B$4,Model!G329-Model!D329-IO!B$4,0)</f>
        <v>0</v>
      </c>
      <c r="I329" s="24">
        <f>IF($B329=IO!$A$22,IO!$B$6,IF($B329=IO!$A$22,IO!$B$6,IF($B329=IO!$A$22,IO!$B$6,IO!$B$7)))</f>
        <v>200</v>
      </c>
      <c r="J329" s="24">
        <f t="shared" ca="1" si="17"/>
        <v>0</v>
      </c>
      <c r="K329" s="24">
        <f ca="1">IO!$B$5*Model!G329-$J329</f>
        <v>3880</v>
      </c>
    </row>
    <row r="330" spans="1:11" x14ac:dyDescent="0.25">
      <c r="A330" s="28">
        <v>329</v>
      </c>
      <c r="B330" s="26" t="s">
        <v>8</v>
      </c>
      <c r="C330" s="24">
        <f t="shared" ca="1" si="15"/>
        <v>0.62411875617290946</v>
      </c>
      <c r="D330" s="24">
        <f ca="1">VLOOKUP(C330,'Given Data'!$H$33:$I$43,2)</f>
        <v>3</v>
      </c>
      <c r="E330" s="24">
        <f t="shared" ca="1" si="16"/>
        <v>0.23183287624067495</v>
      </c>
      <c r="F330" s="24">
        <f ca="1">IF(B330=IO!$A$21,ROUND(NORMINV(E330,IO!$B$21,IO!$C$21),0),IF(B330=IO!$A$22,ROUND(NORMINV(E330,IO!$B$22,IO!$C$22),0),ROUND(NORMINV(E330,IO!$B$23,IO!$C$23),0)))</f>
        <v>99</v>
      </c>
      <c r="G330" s="24">
        <f ca="1">MIN(F330,IO!$B$4+IO!$B$10)</f>
        <v>99</v>
      </c>
      <c r="H330" s="24">
        <f ca="1">IF(G330-D330&gt;IO!B$4,Model!G330-Model!D330-IO!B$4,0)</f>
        <v>0</v>
      </c>
      <c r="I330" s="24">
        <f>IF($B330=IO!$A$22,IO!$B$6,IF($B330=IO!$A$22,IO!$B$6,IF($B330=IO!$A$22,IO!$B$6,IO!$B$7)))</f>
        <v>25</v>
      </c>
      <c r="J330" s="24">
        <f t="shared" ca="1" si="17"/>
        <v>0</v>
      </c>
      <c r="K330" s="24">
        <f ca="1">IO!$B$5*Model!G330-$J330</f>
        <v>3960</v>
      </c>
    </row>
    <row r="331" spans="1:11" x14ac:dyDescent="0.25">
      <c r="A331" s="28">
        <v>330</v>
      </c>
      <c r="B331" s="26" t="s">
        <v>10</v>
      </c>
      <c r="C331" s="24">
        <f t="shared" ca="1" si="15"/>
        <v>0.90053831807984153</v>
      </c>
      <c r="D331" s="24">
        <f ca="1">VLOOKUP(C331,'Given Data'!$H$33:$I$43,2)</f>
        <v>5</v>
      </c>
      <c r="E331" s="24">
        <f t="shared" ca="1" si="16"/>
        <v>0.77009688541945143</v>
      </c>
      <c r="F331" s="24">
        <f ca="1">IF(B331=IO!$A$21,ROUND(NORMINV(E331,IO!$B$21,IO!$C$21),0),IF(B331=IO!$A$22,ROUND(NORMINV(E331,IO!$B$22,IO!$C$22),0),ROUND(NORMINV(E331,IO!$B$23,IO!$C$23),0)))</f>
        <v>109</v>
      </c>
      <c r="G331" s="24">
        <f ca="1">MIN(F331,IO!$B$4+IO!$B$10)</f>
        <v>102</v>
      </c>
      <c r="H331" s="24">
        <f ca="1">IF(G331-D331&gt;IO!B$4,Model!G331-Model!D331-IO!B$4,0)</f>
        <v>0</v>
      </c>
      <c r="I331" s="24">
        <f>IF($B331=IO!$A$22,IO!$B$6,IF($B331=IO!$A$22,IO!$B$6,IF($B331=IO!$A$22,IO!$B$6,IO!$B$7)))</f>
        <v>200</v>
      </c>
      <c r="J331" s="24">
        <f t="shared" ca="1" si="17"/>
        <v>25</v>
      </c>
      <c r="K331" s="24">
        <f ca="1">IO!$B$5*Model!G331-$J331</f>
        <v>4055</v>
      </c>
    </row>
    <row r="332" spans="1:11" x14ac:dyDescent="0.25">
      <c r="A332" s="28">
        <v>331</v>
      </c>
      <c r="B332" s="26" t="s">
        <v>7</v>
      </c>
      <c r="C332" s="24">
        <f t="shared" ca="1" si="15"/>
        <v>0.91584936710516263</v>
      </c>
      <c r="D332" s="24">
        <f ca="1">VLOOKUP(C332,'Given Data'!$H$33:$I$43,2)</f>
        <v>5</v>
      </c>
      <c r="E332" s="24">
        <f t="shared" ca="1" si="16"/>
        <v>0.39384815151580632</v>
      </c>
      <c r="F332" s="24">
        <f ca="1">IF(B332=IO!$A$21,ROUND(NORMINV(E332,IO!$B$21,IO!$C$21),0),IF(B332=IO!$A$22,ROUND(NORMINV(E332,IO!$B$22,IO!$C$22),0),ROUND(NORMINV(E332,IO!$B$23,IO!$C$23),0)))</f>
        <v>99</v>
      </c>
      <c r="G332" s="24">
        <f ca="1">MIN(F332,IO!$B$4+IO!$B$10)</f>
        <v>99</v>
      </c>
      <c r="H332" s="24">
        <f ca="1">IF(G332-D332&gt;IO!B$4,Model!G332-Model!D332-IO!B$4,0)</f>
        <v>0</v>
      </c>
      <c r="I332" s="24">
        <f>IF($B332=IO!$A$22,IO!$B$6,IF($B332=IO!$A$22,IO!$B$6,IF($B332=IO!$A$22,IO!$B$6,IO!$B$7)))</f>
        <v>200</v>
      </c>
      <c r="J332" s="24">
        <f t="shared" ca="1" si="17"/>
        <v>0</v>
      </c>
      <c r="K332" s="24">
        <f ca="1">IO!$B$5*Model!G332-$J332</f>
        <v>3960</v>
      </c>
    </row>
    <row r="333" spans="1:11" x14ac:dyDescent="0.25">
      <c r="A333" s="28">
        <v>332</v>
      </c>
      <c r="B333" s="26" t="s">
        <v>8</v>
      </c>
      <c r="C333" s="24">
        <f t="shared" ca="1" si="15"/>
        <v>0.20427137240878313</v>
      </c>
      <c r="D333" s="24">
        <f ca="1">VLOOKUP(C333,'Given Data'!$H$33:$I$43,2)</f>
        <v>1</v>
      </c>
      <c r="E333" s="24">
        <f t="shared" ca="1" si="16"/>
        <v>0.69736176333391986</v>
      </c>
      <c r="F333" s="24">
        <f ca="1">IF(B333=IO!$A$21,ROUND(NORMINV(E333,IO!$B$21,IO!$C$21),0),IF(B333=IO!$A$22,ROUND(NORMINV(E333,IO!$B$22,IO!$C$22),0),ROUND(NORMINV(E333,IO!$B$23,IO!$C$23),0)))</f>
        <v>106</v>
      </c>
      <c r="G333" s="24">
        <f ca="1">MIN(F333,IO!$B$4+IO!$B$10)</f>
        <v>102</v>
      </c>
      <c r="H333" s="24">
        <f ca="1">IF(G333-D333&gt;IO!B$4,Model!G333-Model!D333-IO!B$4,0)</f>
        <v>1</v>
      </c>
      <c r="I333" s="24">
        <f>IF($B333=IO!$A$22,IO!$B$6,IF($B333=IO!$A$22,IO!$B$6,IF($B333=IO!$A$22,IO!$B$6,IO!$B$7)))</f>
        <v>25</v>
      </c>
      <c r="J333" s="24">
        <f t="shared" ca="1" si="17"/>
        <v>0</v>
      </c>
      <c r="K333" s="24">
        <f ca="1">IO!$B$5*Model!G333-$J333</f>
        <v>4080</v>
      </c>
    </row>
    <row r="334" spans="1:11" x14ac:dyDescent="0.25">
      <c r="A334" s="28">
        <v>333</v>
      </c>
      <c r="B334" s="26" t="s">
        <v>10</v>
      </c>
      <c r="C334" s="24">
        <f t="shared" ca="1" si="15"/>
        <v>0.62424323317358221</v>
      </c>
      <c r="D334" s="24">
        <f ca="1">VLOOKUP(C334,'Given Data'!$H$33:$I$43,2)</f>
        <v>3</v>
      </c>
      <c r="E334" s="24">
        <f t="shared" ca="1" si="16"/>
        <v>8.4112195400678269E-2</v>
      </c>
      <c r="F334" s="24">
        <f ca="1">IF(B334=IO!$A$21,ROUND(NORMINV(E334,IO!$B$21,IO!$C$21),0),IF(B334=IO!$A$22,ROUND(NORMINV(E334,IO!$B$22,IO!$C$22),0),ROUND(NORMINV(E334,IO!$B$23,IO!$C$23),0)))</f>
        <v>98</v>
      </c>
      <c r="G334" s="24">
        <f ca="1">MIN(F334,IO!$B$4+IO!$B$10)</f>
        <v>98</v>
      </c>
      <c r="H334" s="24">
        <f ca="1">IF(G334-D334&gt;IO!B$4,Model!G334-Model!D334-IO!B$4,0)</f>
        <v>0</v>
      </c>
      <c r="I334" s="24">
        <f>IF($B334=IO!$A$22,IO!$B$6,IF($B334=IO!$A$22,IO!$B$6,IF($B334=IO!$A$22,IO!$B$6,IO!$B$7)))</f>
        <v>200</v>
      </c>
      <c r="J334" s="24">
        <f t="shared" ca="1" si="17"/>
        <v>25</v>
      </c>
      <c r="K334" s="24">
        <f ca="1">IO!$B$5*Model!G334-$J334</f>
        <v>3895</v>
      </c>
    </row>
    <row r="335" spans="1:11" x14ac:dyDescent="0.25">
      <c r="A335" s="28">
        <v>334</v>
      </c>
      <c r="B335" s="26" t="s">
        <v>7</v>
      </c>
      <c r="C335" s="24">
        <f t="shared" ca="1" si="15"/>
        <v>0.55796873352421761</v>
      </c>
      <c r="D335" s="24">
        <f ca="1">VLOOKUP(C335,'Given Data'!$H$33:$I$43,2)</f>
        <v>2</v>
      </c>
      <c r="E335" s="24">
        <f t="shared" ca="1" si="16"/>
        <v>3.7956142923238789E-2</v>
      </c>
      <c r="F335" s="24">
        <f ca="1">IF(B335=IO!$A$21,ROUND(NORMINV(E335,IO!$B$21,IO!$C$21),0),IF(B335=IO!$A$22,ROUND(NORMINV(E335,IO!$B$22,IO!$C$22),0),ROUND(NORMINV(E335,IO!$B$23,IO!$C$23),0)))</f>
        <v>90</v>
      </c>
      <c r="G335" s="24">
        <f ca="1">MIN(F335,IO!$B$4+IO!$B$10)</f>
        <v>90</v>
      </c>
      <c r="H335" s="24">
        <f ca="1">IF(G335-D335&gt;IO!B$4,Model!G335-Model!D335-IO!B$4,0)</f>
        <v>0</v>
      </c>
      <c r="I335" s="24">
        <f>IF($B335=IO!$A$22,IO!$B$6,IF($B335=IO!$A$22,IO!$B$6,IF($B335=IO!$A$22,IO!$B$6,IO!$B$7)))</f>
        <v>200</v>
      </c>
      <c r="J335" s="24">
        <f t="shared" ca="1" si="17"/>
        <v>0</v>
      </c>
      <c r="K335" s="24">
        <f ca="1">IO!$B$5*Model!G335-$J335</f>
        <v>3600</v>
      </c>
    </row>
    <row r="336" spans="1:11" x14ac:dyDescent="0.25">
      <c r="A336" s="28">
        <v>335</v>
      </c>
      <c r="B336" s="26" t="s">
        <v>8</v>
      </c>
      <c r="C336" s="24">
        <f t="shared" ca="1" si="15"/>
        <v>0.23138262111457142</v>
      </c>
      <c r="D336" s="24">
        <f ca="1">VLOOKUP(C336,'Given Data'!$H$33:$I$43,2)</f>
        <v>1</v>
      </c>
      <c r="E336" s="24">
        <f t="shared" ca="1" si="16"/>
        <v>0.77730582594421327</v>
      </c>
      <c r="F336" s="24">
        <f ca="1">IF(B336=IO!$A$21,ROUND(NORMINV(E336,IO!$B$21,IO!$C$21),0),IF(B336=IO!$A$22,ROUND(NORMINV(E336,IO!$B$22,IO!$C$22),0),ROUND(NORMINV(E336,IO!$B$23,IO!$C$23),0)))</f>
        <v>107</v>
      </c>
      <c r="G336" s="24">
        <f ca="1">MIN(F336,IO!$B$4+IO!$B$10)</f>
        <v>102</v>
      </c>
      <c r="H336" s="24">
        <f ca="1">IF(G336-D336&gt;IO!B$4,Model!G336-Model!D336-IO!B$4,0)</f>
        <v>1</v>
      </c>
      <c r="I336" s="24">
        <f>IF($B336=IO!$A$22,IO!$B$6,IF($B336=IO!$A$22,IO!$B$6,IF($B336=IO!$A$22,IO!$B$6,IO!$B$7)))</f>
        <v>25</v>
      </c>
      <c r="J336" s="24">
        <f t="shared" ca="1" si="17"/>
        <v>0</v>
      </c>
      <c r="K336" s="24">
        <f ca="1">IO!$B$5*Model!G336-$J336</f>
        <v>4080</v>
      </c>
    </row>
    <row r="337" spans="1:11" x14ac:dyDescent="0.25">
      <c r="A337" s="28">
        <v>336</v>
      </c>
      <c r="B337" s="26" t="s">
        <v>10</v>
      </c>
      <c r="C337" s="24">
        <f t="shared" ca="1" si="15"/>
        <v>0.74009168708788353</v>
      </c>
      <c r="D337" s="24">
        <f ca="1">VLOOKUP(C337,'Given Data'!$H$33:$I$43,2)</f>
        <v>3</v>
      </c>
      <c r="E337" s="24">
        <f t="shared" ca="1" si="16"/>
        <v>0.76434551532114892</v>
      </c>
      <c r="F337" s="24">
        <f ca="1">IF(B337=IO!$A$21,ROUND(NORMINV(E337,IO!$B$21,IO!$C$21),0),IF(B337=IO!$A$22,ROUND(NORMINV(E337,IO!$B$22,IO!$C$22),0),ROUND(NORMINV(E337,IO!$B$23,IO!$C$23),0)))</f>
        <v>109</v>
      </c>
      <c r="G337" s="24">
        <f ca="1">MIN(F337,IO!$B$4+IO!$B$10)</f>
        <v>102</v>
      </c>
      <c r="H337" s="24">
        <f ca="1">IF(G337-D337&gt;IO!B$4,Model!G337-Model!D337-IO!B$4,0)</f>
        <v>0</v>
      </c>
      <c r="I337" s="24">
        <f>IF($B337=IO!$A$22,IO!$B$6,IF($B337=IO!$A$22,IO!$B$6,IF($B337=IO!$A$22,IO!$B$6,IO!$B$7)))</f>
        <v>200</v>
      </c>
      <c r="J337" s="24">
        <f t="shared" ca="1" si="17"/>
        <v>0</v>
      </c>
      <c r="K337" s="24">
        <f ca="1">IO!$B$5*Model!G337-$J337</f>
        <v>4080</v>
      </c>
    </row>
    <row r="338" spans="1:11" x14ac:dyDescent="0.25">
      <c r="A338" s="28">
        <v>337</v>
      </c>
      <c r="B338" s="26" t="s">
        <v>7</v>
      </c>
      <c r="C338" s="24">
        <f t="shared" ca="1" si="15"/>
        <v>0.81898105519678455</v>
      </c>
      <c r="D338" s="24">
        <f ca="1">VLOOKUP(C338,'Given Data'!$H$33:$I$43,2)</f>
        <v>4</v>
      </c>
      <c r="E338" s="24">
        <f t="shared" ca="1" si="16"/>
        <v>6.9020040476811317E-2</v>
      </c>
      <c r="F338" s="24">
        <f ca="1">IF(B338=IO!$A$21,ROUND(NORMINV(E338,IO!$B$21,IO!$C$21),0),IF(B338=IO!$A$22,ROUND(NORMINV(E338,IO!$B$22,IO!$C$22),0),ROUND(NORMINV(E338,IO!$B$23,IO!$C$23),0)))</f>
        <v>92</v>
      </c>
      <c r="G338" s="24">
        <f ca="1">MIN(F338,IO!$B$4+IO!$B$10)</f>
        <v>92</v>
      </c>
      <c r="H338" s="24">
        <f ca="1">IF(G338-D338&gt;IO!B$4,Model!G338-Model!D338-IO!B$4,0)</f>
        <v>0</v>
      </c>
      <c r="I338" s="24">
        <f>IF($B338=IO!$A$22,IO!$B$6,IF($B338=IO!$A$22,IO!$B$6,IF($B338=IO!$A$22,IO!$B$6,IO!$B$7)))</f>
        <v>200</v>
      </c>
      <c r="J338" s="24">
        <f t="shared" ca="1" si="17"/>
        <v>0</v>
      </c>
      <c r="K338" s="24">
        <f ca="1">IO!$B$5*Model!G338-$J338</f>
        <v>3680</v>
      </c>
    </row>
    <row r="339" spans="1:11" x14ac:dyDescent="0.25">
      <c r="A339" s="28">
        <v>338</v>
      </c>
      <c r="B339" s="26" t="s">
        <v>8</v>
      </c>
      <c r="C339" s="24">
        <f t="shared" ca="1" si="15"/>
        <v>0.43086459112172415</v>
      </c>
      <c r="D339" s="24">
        <f ca="1">VLOOKUP(C339,'Given Data'!$H$33:$I$43,2)</f>
        <v>2</v>
      </c>
      <c r="E339" s="24">
        <f t="shared" ca="1" si="16"/>
        <v>0.35843625585924666</v>
      </c>
      <c r="F339" s="24">
        <f ca="1">IF(B339=IO!$A$21,ROUND(NORMINV(E339,IO!$B$21,IO!$C$21),0),IF(B339=IO!$A$22,ROUND(NORMINV(E339,IO!$B$22,IO!$C$22),0),ROUND(NORMINV(E339,IO!$B$23,IO!$C$23),0)))</f>
        <v>101</v>
      </c>
      <c r="G339" s="24">
        <f ca="1">MIN(F339,IO!$B$4+IO!$B$10)</f>
        <v>101</v>
      </c>
      <c r="H339" s="24">
        <f ca="1">IF(G339-D339&gt;IO!B$4,Model!G339-Model!D339-IO!B$4,0)</f>
        <v>0</v>
      </c>
      <c r="I339" s="24">
        <f>IF($B339=IO!$A$22,IO!$B$6,IF($B339=IO!$A$22,IO!$B$6,IF($B339=IO!$A$22,IO!$B$6,IO!$B$7)))</f>
        <v>25</v>
      </c>
      <c r="J339" s="24">
        <f t="shared" ca="1" si="17"/>
        <v>0</v>
      </c>
      <c r="K339" s="24">
        <f ca="1">IO!$B$5*Model!G339-$J339</f>
        <v>4040</v>
      </c>
    </row>
    <row r="340" spans="1:11" x14ac:dyDescent="0.25">
      <c r="A340" s="28">
        <v>339</v>
      </c>
      <c r="B340" s="26" t="s">
        <v>10</v>
      </c>
      <c r="C340" s="24">
        <f t="shared" ca="1" si="15"/>
        <v>0.4893966051621792</v>
      </c>
      <c r="D340" s="24">
        <f ca="1">VLOOKUP(C340,'Given Data'!$H$33:$I$43,2)</f>
        <v>2</v>
      </c>
      <c r="E340" s="24">
        <f t="shared" ca="1" si="16"/>
        <v>0.85786243864810063</v>
      </c>
      <c r="F340" s="24">
        <f ca="1">IF(B340=IO!$A$21,ROUND(NORMINV(E340,IO!$B$21,IO!$C$21),0),IF(B340=IO!$A$22,ROUND(NORMINV(E340,IO!$B$22,IO!$C$22),0),ROUND(NORMINV(E340,IO!$B$23,IO!$C$23),0)))</f>
        <v>110</v>
      </c>
      <c r="G340" s="24">
        <f ca="1">MIN(F340,IO!$B$4+IO!$B$10)</f>
        <v>102</v>
      </c>
      <c r="H340" s="24">
        <f ca="1">IF(G340-D340&gt;IO!B$4,Model!G340-Model!D340-IO!B$4,0)</f>
        <v>0</v>
      </c>
      <c r="I340" s="24">
        <f>IF($B340=IO!$A$22,IO!$B$6,IF($B340=IO!$A$22,IO!$B$6,IF($B340=IO!$A$22,IO!$B$6,IO!$B$7)))</f>
        <v>200</v>
      </c>
      <c r="J340" s="24">
        <f t="shared" ca="1" si="17"/>
        <v>0</v>
      </c>
      <c r="K340" s="24">
        <f ca="1">IO!$B$5*Model!G340-$J340</f>
        <v>4080</v>
      </c>
    </row>
    <row r="341" spans="1:11" x14ac:dyDescent="0.25">
      <c r="A341" s="28">
        <v>340</v>
      </c>
      <c r="B341" s="26" t="s">
        <v>7</v>
      </c>
      <c r="C341" s="24">
        <f t="shared" ca="1" si="15"/>
        <v>0.34889919460874774</v>
      </c>
      <c r="D341" s="24">
        <f ca="1">VLOOKUP(C341,'Given Data'!$H$33:$I$43,2)</f>
        <v>1</v>
      </c>
      <c r="E341" s="24">
        <f t="shared" ca="1" si="16"/>
        <v>0.53077809948548382</v>
      </c>
      <c r="F341" s="24">
        <f ca="1">IF(B341=IO!$A$21,ROUND(NORMINV(E341,IO!$B$21,IO!$C$21),0),IF(B341=IO!$A$22,ROUND(NORMINV(E341,IO!$B$22,IO!$C$22),0),ROUND(NORMINV(E341,IO!$B$23,IO!$C$23),0)))</f>
        <v>101</v>
      </c>
      <c r="G341" s="24">
        <f ca="1">MIN(F341,IO!$B$4+IO!$B$10)</f>
        <v>101</v>
      </c>
      <c r="H341" s="24">
        <f ca="1">IF(G341-D341&gt;IO!B$4,Model!G341-Model!D341-IO!B$4,0)</f>
        <v>0</v>
      </c>
      <c r="I341" s="24">
        <f>IF($B341=IO!$A$22,IO!$B$6,IF($B341=IO!$A$22,IO!$B$6,IF($B341=IO!$A$22,IO!$B$6,IO!$B$7)))</f>
        <v>200</v>
      </c>
      <c r="J341" s="24">
        <f t="shared" ca="1" si="17"/>
        <v>0</v>
      </c>
      <c r="K341" s="24">
        <f ca="1">IO!$B$5*Model!G341-$J341</f>
        <v>4040</v>
      </c>
    </row>
    <row r="342" spans="1:11" x14ac:dyDescent="0.25">
      <c r="A342" s="28">
        <v>341</v>
      </c>
      <c r="B342" s="26" t="s">
        <v>8</v>
      </c>
      <c r="C342" s="24">
        <f t="shared" ca="1" si="15"/>
        <v>0.40057848062838364</v>
      </c>
      <c r="D342" s="24">
        <f ca="1">VLOOKUP(C342,'Given Data'!$H$33:$I$43,2)</f>
        <v>2</v>
      </c>
      <c r="E342" s="24">
        <f t="shared" ca="1" si="16"/>
        <v>0.32067187328543501</v>
      </c>
      <c r="F342" s="24">
        <f ca="1">IF(B342=IO!$A$21,ROUND(NORMINV(E342,IO!$B$21,IO!$C$21),0),IF(B342=IO!$A$22,ROUND(NORMINV(E342,IO!$B$22,IO!$C$22),0),ROUND(NORMINV(E342,IO!$B$23,IO!$C$23),0)))</f>
        <v>101</v>
      </c>
      <c r="G342" s="24">
        <f ca="1">MIN(F342,IO!$B$4+IO!$B$10)</f>
        <v>101</v>
      </c>
      <c r="H342" s="24">
        <f ca="1">IF(G342-D342&gt;IO!B$4,Model!G342-Model!D342-IO!B$4,0)</f>
        <v>0</v>
      </c>
      <c r="I342" s="24">
        <f>IF($B342=IO!$A$22,IO!$B$6,IF($B342=IO!$A$22,IO!$B$6,IF($B342=IO!$A$22,IO!$B$6,IO!$B$7)))</f>
        <v>25</v>
      </c>
      <c r="J342" s="24">
        <f t="shared" ca="1" si="17"/>
        <v>0</v>
      </c>
      <c r="K342" s="24">
        <f ca="1">IO!$B$5*Model!G342-$J342</f>
        <v>4040</v>
      </c>
    </row>
    <row r="343" spans="1:11" x14ac:dyDescent="0.25">
      <c r="A343" s="28">
        <v>342</v>
      </c>
      <c r="B343" s="26" t="s">
        <v>10</v>
      </c>
      <c r="C343" s="24">
        <f t="shared" ca="1" si="15"/>
        <v>0.38182142835087995</v>
      </c>
      <c r="D343" s="24">
        <f ca="1">VLOOKUP(C343,'Given Data'!$H$33:$I$43,2)</f>
        <v>2</v>
      </c>
      <c r="E343" s="24">
        <f t="shared" ca="1" si="16"/>
        <v>0.17736589710531303</v>
      </c>
      <c r="F343" s="24">
        <f ca="1">IF(B343=IO!$A$21,ROUND(NORMINV(E343,IO!$B$21,IO!$C$21),0),IF(B343=IO!$A$22,ROUND(NORMINV(E343,IO!$B$22,IO!$C$22),0),ROUND(NORMINV(E343,IO!$B$23,IO!$C$23),0)))</f>
        <v>100</v>
      </c>
      <c r="G343" s="24">
        <f ca="1">MIN(F343,IO!$B$4+IO!$B$10)</f>
        <v>100</v>
      </c>
      <c r="H343" s="24">
        <f ca="1">IF(G343-D343&gt;IO!B$4,Model!G343-Model!D343-IO!B$4,0)</f>
        <v>0</v>
      </c>
      <c r="I343" s="24">
        <f>IF($B343=IO!$A$22,IO!$B$6,IF($B343=IO!$A$22,IO!$B$6,IF($B343=IO!$A$22,IO!$B$6,IO!$B$7)))</f>
        <v>200</v>
      </c>
      <c r="J343" s="24">
        <f t="shared" ca="1" si="17"/>
        <v>0</v>
      </c>
      <c r="K343" s="24">
        <f ca="1">IO!$B$5*Model!G343-$J343</f>
        <v>4000</v>
      </c>
    </row>
    <row r="344" spans="1:11" x14ac:dyDescent="0.25">
      <c r="A344" s="28">
        <v>343</v>
      </c>
      <c r="B344" s="26" t="s">
        <v>7</v>
      </c>
      <c r="C344" s="24">
        <f t="shared" ca="1" si="15"/>
        <v>0.38148375580863558</v>
      </c>
      <c r="D344" s="24">
        <f ca="1">VLOOKUP(C344,'Given Data'!$H$33:$I$43,2)</f>
        <v>2</v>
      </c>
      <c r="E344" s="24">
        <f t="shared" ca="1" si="16"/>
        <v>0.12145496310222492</v>
      </c>
      <c r="F344" s="24">
        <f ca="1">IF(B344=IO!$A$21,ROUND(NORMINV(E344,IO!$B$21,IO!$C$21),0),IF(B344=IO!$A$22,ROUND(NORMINV(E344,IO!$B$22,IO!$C$22),0),ROUND(NORMINV(E344,IO!$B$23,IO!$C$23),0)))</f>
        <v>94</v>
      </c>
      <c r="G344" s="24">
        <f ca="1">MIN(F344,IO!$B$4+IO!$B$10)</f>
        <v>94</v>
      </c>
      <c r="H344" s="24">
        <f ca="1">IF(G344-D344&gt;IO!B$4,Model!G344-Model!D344-IO!B$4,0)</f>
        <v>0</v>
      </c>
      <c r="I344" s="24">
        <f>IF($B344=IO!$A$22,IO!$B$6,IF($B344=IO!$A$22,IO!$B$6,IF($B344=IO!$A$22,IO!$B$6,IO!$B$7)))</f>
        <v>200</v>
      </c>
      <c r="J344" s="24">
        <f t="shared" ca="1" si="17"/>
        <v>0</v>
      </c>
      <c r="K344" s="24">
        <f ca="1">IO!$B$5*Model!G344-$J344</f>
        <v>3760</v>
      </c>
    </row>
    <row r="345" spans="1:11" x14ac:dyDescent="0.25">
      <c r="A345" s="28">
        <v>344</v>
      </c>
      <c r="B345" s="26" t="s">
        <v>8</v>
      </c>
      <c r="C345" s="24">
        <f t="shared" ca="1" si="15"/>
        <v>0.15135961670826348</v>
      </c>
      <c r="D345" s="24">
        <f ca="1">VLOOKUP(C345,'Given Data'!$H$33:$I$43,2)</f>
        <v>0</v>
      </c>
      <c r="E345" s="24">
        <f t="shared" ca="1" si="16"/>
        <v>8.0186557385902413E-2</v>
      </c>
      <c r="F345" s="24">
        <f ca="1">IF(B345=IO!$A$21,ROUND(NORMINV(E345,IO!$B$21,IO!$C$21),0),IF(B345=IO!$A$22,ROUND(NORMINV(E345,IO!$B$22,IO!$C$22),0),ROUND(NORMINV(E345,IO!$B$23,IO!$C$23),0)))</f>
        <v>96</v>
      </c>
      <c r="G345" s="24">
        <f ca="1">MIN(F345,IO!$B$4+IO!$B$10)</f>
        <v>96</v>
      </c>
      <c r="H345" s="24">
        <f ca="1">IF(G345-D345&gt;IO!B$4,Model!G345-Model!D345-IO!B$4,0)</f>
        <v>0</v>
      </c>
      <c r="I345" s="24">
        <f>IF($B345=IO!$A$22,IO!$B$6,IF($B345=IO!$A$22,IO!$B$6,IF($B345=IO!$A$22,IO!$B$6,IO!$B$7)))</f>
        <v>25</v>
      </c>
      <c r="J345" s="24">
        <f t="shared" ca="1" si="17"/>
        <v>0</v>
      </c>
      <c r="K345" s="24">
        <f ca="1">IO!$B$5*Model!G345-$J345</f>
        <v>3840</v>
      </c>
    </row>
    <row r="346" spans="1:11" x14ac:dyDescent="0.25">
      <c r="A346" s="28">
        <v>345</v>
      </c>
      <c r="B346" s="26" t="s">
        <v>10</v>
      </c>
      <c r="C346" s="24">
        <f t="shared" ca="1" si="15"/>
        <v>0.82387228352463604</v>
      </c>
      <c r="D346" s="24">
        <f ca="1">VLOOKUP(C346,'Given Data'!$H$33:$I$43,2)</f>
        <v>4</v>
      </c>
      <c r="E346" s="24">
        <f t="shared" ca="1" si="16"/>
        <v>0.71381496768496233</v>
      </c>
      <c r="F346" s="24">
        <f ca="1">IF(B346=IO!$A$21,ROUND(NORMINV(E346,IO!$B$21,IO!$C$21),0),IF(B346=IO!$A$22,ROUND(NORMINV(E346,IO!$B$22,IO!$C$22),0),ROUND(NORMINV(E346,IO!$B$23,IO!$C$23),0)))</f>
        <v>108</v>
      </c>
      <c r="G346" s="24">
        <f ca="1">MIN(F346,IO!$B$4+IO!$B$10)</f>
        <v>102</v>
      </c>
      <c r="H346" s="24">
        <f ca="1">IF(G346-D346&gt;IO!B$4,Model!G346-Model!D346-IO!B$4,0)</f>
        <v>0</v>
      </c>
      <c r="I346" s="24">
        <f>IF($B346=IO!$A$22,IO!$B$6,IF($B346=IO!$A$22,IO!$B$6,IF($B346=IO!$A$22,IO!$B$6,IO!$B$7)))</f>
        <v>200</v>
      </c>
      <c r="J346" s="24">
        <f t="shared" ca="1" si="17"/>
        <v>0</v>
      </c>
      <c r="K346" s="24">
        <f ca="1">IO!$B$5*Model!G346-$J346</f>
        <v>4080</v>
      </c>
    </row>
    <row r="347" spans="1:11" x14ac:dyDescent="0.25">
      <c r="A347" s="28">
        <v>346</v>
      </c>
      <c r="B347" s="26" t="s">
        <v>7</v>
      </c>
      <c r="C347" s="24">
        <f t="shared" ca="1" si="15"/>
        <v>9.3553690165259495E-2</v>
      </c>
      <c r="D347" s="24">
        <f ca="1">VLOOKUP(C347,'Given Data'!$H$33:$I$43,2)</f>
        <v>0</v>
      </c>
      <c r="E347" s="24">
        <f t="shared" ca="1" si="16"/>
        <v>0.44682268053659624</v>
      </c>
      <c r="F347" s="24">
        <f ca="1">IF(B347=IO!$A$21,ROUND(NORMINV(E347,IO!$B$21,IO!$C$21),0),IF(B347=IO!$A$22,ROUND(NORMINV(E347,IO!$B$22,IO!$C$22),0),ROUND(NORMINV(E347,IO!$B$23,IO!$C$23),0)))</f>
        <v>100</v>
      </c>
      <c r="G347" s="24">
        <f ca="1">MIN(F347,IO!$B$4+IO!$B$10)</f>
        <v>100</v>
      </c>
      <c r="H347" s="24">
        <f ca="1">IF(G347-D347&gt;IO!B$4,Model!G347-Model!D347-IO!B$4,0)</f>
        <v>0</v>
      </c>
      <c r="I347" s="24">
        <f>IF($B347=IO!$A$22,IO!$B$6,IF($B347=IO!$A$22,IO!$B$6,IF($B347=IO!$A$22,IO!$B$6,IO!$B$7)))</f>
        <v>200</v>
      </c>
      <c r="J347" s="24">
        <f t="shared" ca="1" si="17"/>
        <v>0</v>
      </c>
      <c r="K347" s="24">
        <f ca="1">IO!$B$5*Model!G347-$J347</f>
        <v>4000</v>
      </c>
    </row>
    <row r="348" spans="1:11" x14ac:dyDescent="0.25">
      <c r="A348" s="28">
        <v>347</v>
      </c>
      <c r="B348" s="26" t="s">
        <v>8</v>
      </c>
      <c r="C348" s="24">
        <f t="shared" ca="1" si="15"/>
        <v>0.45864621044460852</v>
      </c>
      <c r="D348" s="24">
        <f ca="1">VLOOKUP(C348,'Given Data'!$H$33:$I$43,2)</f>
        <v>2</v>
      </c>
      <c r="E348" s="24">
        <f t="shared" ca="1" si="16"/>
        <v>0.23094132412502022</v>
      </c>
      <c r="F348" s="24">
        <f ca="1">IF(B348=IO!$A$21,ROUND(NORMINV(E348,IO!$B$21,IO!$C$21),0),IF(B348=IO!$A$22,ROUND(NORMINV(E348,IO!$B$22,IO!$C$22),0),ROUND(NORMINV(E348,IO!$B$23,IO!$C$23),0)))</f>
        <v>99</v>
      </c>
      <c r="G348" s="24">
        <f ca="1">MIN(F348,IO!$B$4+IO!$B$10)</f>
        <v>99</v>
      </c>
      <c r="H348" s="24">
        <f ca="1">IF(G348-D348&gt;IO!B$4,Model!G348-Model!D348-IO!B$4,0)</f>
        <v>0</v>
      </c>
      <c r="I348" s="24">
        <f>IF($B348=IO!$A$22,IO!$B$6,IF($B348=IO!$A$22,IO!$B$6,IF($B348=IO!$A$22,IO!$B$6,IO!$B$7)))</f>
        <v>25</v>
      </c>
      <c r="J348" s="24">
        <f t="shared" ca="1" si="17"/>
        <v>0</v>
      </c>
      <c r="K348" s="24">
        <f ca="1">IO!$B$5*Model!G348-$J348</f>
        <v>3960</v>
      </c>
    </row>
    <row r="349" spans="1:11" x14ac:dyDescent="0.25">
      <c r="A349" s="28">
        <v>348</v>
      </c>
      <c r="B349" s="26" t="s">
        <v>10</v>
      </c>
      <c r="C349" s="24">
        <f t="shared" ca="1" si="15"/>
        <v>0.74993776266251366</v>
      </c>
      <c r="D349" s="24">
        <f ca="1">VLOOKUP(C349,'Given Data'!$H$33:$I$43,2)</f>
        <v>3</v>
      </c>
      <c r="E349" s="24">
        <f t="shared" ca="1" si="16"/>
        <v>0.14517160253540218</v>
      </c>
      <c r="F349" s="24">
        <f ca="1">IF(B349=IO!$A$21,ROUND(NORMINV(E349,IO!$B$21,IO!$C$21),0),IF(B349=IO!$A$22,ROUND(NORMINV(E349,IO!$B$22,IO!$C$22),0),ROUND(NORMINV(E349,IO!$B$23,IO!$C$23),0)))</f>
        <v>100</v>
      </c>
      <c r="G349" s="24">
        <f ca="1">MIN(F349,IO!$B$4+IO!$B$10)</f>
        <v>100</v>
      </c>
      <c r="H349" s="24">
        <f ca="1">IF(G349-D349&gt;IO!B$4,Model!G349-Model!D349-IO!B$4,0)</f>
        <v>0</v>
      </c>
      <c r="I349" s="24">
        <f>IF($B349=IO!$A$22,IO!$B$6,IF($B349=IO!$A$22,IO!$B$6,IF($B349=IO!$A$22,IO!$B$6,IO!$B$7)))</f>
        <v>200</v>
      </c>
      <c r="J349" s="24">
        <f t="shared" ca="1" si="17"/>
        <v>25</v>
      </c>
      <c r="K349" s="24">
        <f ca="1">IO!$B$5*Model!G349-$J349</f>
        <v>3975</v>
      </c>
    </row>
    <row r="350" spans="1:11" x14ac:dyDescent="0.25">
      <c r="A350" s="28">
        <v>349</v>
      </c>
      <c r="B350" s="26" t="s">
        <v>7</v>
      </c>
      <c r="C350" s="24">
        <f t="shared" ca="1" si="15"/>
        <v>0.73000057307555777</v>
      </c>
      <c r="D350" s="24">
        <f ca="1">VLOOKUP(C350,'Given Data'!$H$33:$I$43,2)</f>
        <v>3</v>
      </c>
      <c r="E350" s="24">
        <f t="shared" ca="1" si="16"/>
        <v>0.50421096547680733</v>
      </c>
      <c r="F350" s="24">
        <f ca="1">IF(B350=IO!$A$21,ROUND(NORMINV(E350,IO!$B$21,IO!$C$21),0),IF(B350=IO!$A$22,ROUND(NORMINV(E350,IO!$B$22,IO!$C$22),0),ROUND(NORMINV(E350,IO!$B$23,IO!$C$23),0)))</f>
        <v>101</v>
      </c>
      <c r="G350" s="24">
        <f ca="1">MIN(F350,IO!$B$4+IO!$B$10)</f>
        <v>101</v>
      </c>
      <c r="H350" s="24">
        <f ca="1">IF(G350-D350&gt;IO!B$4,Model!G350-Model!D350-IO!B$4,0)</f>
        <v>0</v>
      </c>
      <c r="I350" s="24">
        <f>IF($B350=IO!$A$22,IO!$B$6,IF($B350=IO!$A$22,IO!$B$6,IF($B350=IO!$A$22,IO!$B$6,IO!$B$7)))</f>
        <v>200</v>
      </c>
      <c r="J350" s="24">
        <f t="shared" ca="1" si="17"/>
        <v>0</v>
      </c>
      <c r="K350" s="24">
        <f ca="1">IO!$B$5*Model!G350-$J350</f>
        <v>4040</v>
      </c>
    </row>
    <row r="351" spans="1:11" x14ac:dyDescent="0.25">
      <c r="A351" s="28">
        <v>350</v>
      </c>
      <c r="B351" s="26" t="s">
        <v>8</v>
      </c>
      <c r="C351" s="24">
        <f t="shared" ca="1" si="15"/>
        <v>0.27724188977486863</v>
      </c>
      <c r="D351" s="24">
        <f ca="1">VLOOKUP(C351,'Given Data'!$H$33:$I$43,2)</f>
        <v>1</v>
      </c>
      <c r="E351" s="24">
        <f t="shared" ca="1" si="16"/>
        <v>0.81293423365880368</v>
      </c>
      <c r="F351" s="24">
        <f ca="1">IF(B351=IO!$A$21,ROUND(NORMINV(E351,IO!$B$21,IO!$C$21),0),IF(B351=IO!$A$22,ROUND(NORMINV(E351,IO!$B$22,IO!$C$22),0),ROUND(NORMINV(E351,IO!$B$23,IO!$C$23),0)))</f>
        <v>107</v>
      </c>
      <c r="G351" s="24">
        <f ca="1">MIN(F351,IO!$B$4+IO!$B$10)</f>
        <v>102</v>
      </c>
      <c r="H351" s="24">
        <f ca="1">IF(G351-D351&gt;IO!B$4,Model!G351-Model!D351-IO!B$4,0)</f>
        <v>1</v>
      </c>
      <c r="I351" s="24">
        <f>IF($B351=IO!$A$22,IO!$B$6,IF($B351=IO!$A$22,IO!$B$6,IF($B351=IO!$A$22,IO!$B$6,IO!$B$7)))</f>
        <v>25</v>
      </c>
      <c r="J351" s="24">
        <f t="shared" ca="1" si="17"/>
        <v>0</v>
      </c>
      <c r="K351" s="24">
        <f ca="1">IO!$B$5*Model!G351-$J351</f>
        <v>4080</v>
      </c>
    </row>
    <row r="352" spans="1:11" x14ac:dyDescent="0.25">
      <c r="A352" s="28">
        <v>351</v>
      </c>
      <c r="B352" s="26" t="s">
        <v>10</v>
      </c>
      <c r="C352" s="24">
        <f t="shared" ca="1" si="15"/>
        <v>0.73884909138687982</v>
      </c>
      <c r="D352" s="24">
        <f ca="1">VLOOKUP(C352,'Given Data'!$H$33:$I$43,2)</f>
        <v>3</v>
      </c>
      <c r="E352" s="24">
        <f t="shared" ca="1" si="16"/>
        <v>4.7299330334261813E-2</v>
      </c>
      <c r="F352" s="24">
        <f ca="1">IF(B352=IO!$A$21,ROUND(NORMINV(E352,IO!$B$21,IO!$C$21),0),IF(B352=IO!$A$22,ROUND(NORMINV(E352,IO!$B$22,IO!$C$22),0),ROUND(NORMINV(E352,IO!$B$23,IO!$C$23),0)))</f>
        <v>97</v>
      </c>
      <c r="G352" s="24">
        <f ca="1">MIN(F352,IO!$B$4+IO!$B$10)</f>
        <v>97</v>
      </c>
      <c r="H352" s="24">
        <f ca="1">IF(G352-D352&gt;IO!B$4,Model!G352-Model!D352-IO!B$4,0)</f>
        <v>0</v>
      </c>
      <c r="I352" s="24">
        <f>IF($B352=IO!$A$22,IO!$B$6,IF($B352=IO!$A$22,IO!$B$6,IF($B352=IO!$A$22,IO!$B$6,IO!$B$7)))</f>
        <v>200</v>
      </c>
      <c r="J352" s="24">
        <f t="shared" ca="1" si="17"/>
        <v>0</v>
      </c>
      <c r="K352" s="24">
        <f ca="1">IO!$B$5*Model!G352-$J352</f>
        <v>3880</v>
      </c>
    </row>
    <row r="353" spans="1:11" x14ac:dyDescent="0.25">
      <c r="A353" s="28">
        <v>352</v>
      </c>
      <c r="B353" s="26" t="s">
        <v>7</v>
      </c>
      <c r="C353" s="24">
        <f t="shared" ca="1" si="15"/>
        <v>6.4832153781208879E-2</v>
      </c>
      <c r="D353" s="24">
        <f ca="1">VLOOKUP(C353,'Given Data'!$H$33:$I$43,2)</f>
        <v>0</v>
      </c>
      <c r="E353" s="24">
        <f t="shared" ca="1" si="16"/>
        <v>0.34716776103551394</v>
      </c>
      <c r="F353" s="24">
        <f ca="1">IF(B353=IO!$A$21,ROUND(NORMINV(E353,IO!$B$21,IO!$C$21),0),IF(B353=IO!$A$22,ROUND(NORMINV(E353,IO!$B$22,IO!$C$22),0),ROUND(NORMINV(E353,IO!$B$23,IO!$C$23),0)))</f>
        <v>99</v>
      </c>
      <c r="G353" s="24">
        <f ca="1">MIN(F353,IO!$B$4+IO!$B$10)</f>
        <v>99</v>
      </c>
      <c r="H353" s="24">
        <f ca="1">IF(G353-D353&gt;IO!B$4,Model!G353-Model!D353-IO!B$4,0)</f>
        <v>0</v>
      </c>
      <c r="I353" s="24">
        <f>IF($B353=IO!$A$22,IO!$B$6,IF($B353=IO!$A$22,IO!$B$6,IF($B353=IO!$A$22,IO!$B$6,IO!$B$7)))</f>
        <v>200</v>
      </c>
      <c r="J353" s="24">
        <f t="shared" ca="1" si="17"/>
        <v>0</v>
      </c>
      <c r="K353" s="24">
        <f ca="1">IO!$B$5*Model!G353-$J353</f>
        <v>3960</v>
      </c>
    </row>
    <row r="354" spans="1:11" x14ac:dyDescent="0.25">
      <c r="A354" s="28">
        <v>353</v>
      </c>
      <c r="B354" s="26" t="s">
        <v>8</v>
      </c>
      <c r="C354" s="24">
        <f t="shared" ca="1" si="15"/>
        <v>0.88164852038945407</v>
      </c>
      <c r="D354" s="24">
        <f ca="1">VLOOKUP(C354,'Given Data'!$H$33:$I$43,2)</f>
        <v>4</v>
      </c>
      <c r="E354" s="24">
        <f t="shared" ca="1" si="16"/>
        <v>0.61575993900766235</v>
      </c>
      <c r="F354" s="24">
        <f ca="1">IF(B354=IO!$A$21,ROUND(NORMINV(E354,IO!$B$21,IO!$C$21),0),IF(B354=IO!$A$22,ROUND(NORMINV(E354,IO!$B$22,IO!$C$22),0),ROUND(NORMINV(E354,IO!$B$23,IO!$C$23),0)))</f>
        <v>104</v>
      </c>
      <c r="G354" s="24">
        <f ca="1">MIN(F354,IO!$B$4+IO!$B$10)</f>
        <v>102</v>
      </c>
      <c r="H354" s="24">
        <f ca="1">IF(G354-D354&gt;IO!B$4,Model!G354-Model!D354-IO!B$4,0)</f>
        <v>0</v>
      </c>
      <c r="I354" s="24">
        <f>IF($B354=IO!$A$22,IO!$B$6,IF($B354=IO!$A$22,IO!$B$6,IF($B354=IO!$A$22,IO!$B$6,IO!$B$7)))</f>
        <v>25</v>
      </c>
      <c r="J354" s="24">
        <f t="shared" ca="1" si="17"/>
        <v>400</v>
      </c>
      <c r="K354" s="24">
        <f ca="1">IO!$B$5*Model!G354-$J354</f>
        <v>3680</v>
      </c>
    </row>
    <row r="355" spans="1:11" x14ac:dyDescent="0.25">
      <c r="A355" s="28">
        <v>354</v>
      </c>
      <c r="B355" s="26" t="s">
        <v>10</v>
      </c>
      <c r="C355" s="24">
        <f t="shared" ca="1" si="15"/>
        <v>0.54063014609896265</v>
      </c>
      <c r="D355" s="24">
        <f ca="1">VLOOKUP(C355,'Given Data'!$H$33:$I$43,2)</f>
        <v>2</v>
      </c>
      <c r="E355" s="24">
        <f t="shared" ca="1" si="16"/>
        <v>0.76039439936566833</v>
      </c>
      <c r="F355" s="24">
        <f ca="1">IF(B355=IO!$A$21,ROUND(NORMINV(E355,IO!$B$21,IO!$C$21),0),IF(B355=IO!$A$22,ROUND(NORMINV(E355,IO!$B$22,IO!$C$22),0),ROUND(NORMINV(E355,IO!$B$23,IO!$C$23),0)))</f>
        <v>109</v>
      </c>
      <c r="G355" s="24">
        <f ca="1">MIN(F355,IO!$B$4+IO!$B$10)</f>
        <v>102</v>
      </c>
      <c r="H355" s="24">
        <f ca="1">IF(G355-D355&gt;IO!B$4,Model!G355-Model!D355-IO!B$4,0)</f>
        <v>0</v>
      </c>
      <c r="I355" s="24">
        <f>IF($B355=IO!$A$22,IO!$B$6,IF($B355=IO!$A$22,IO!$B$6,IF($B355=IO!$A$22,IO!$B$6,IO!$B$7)))</f>
        <v>200</v>
      </c>
      <c r="J355" s="24">
        <f t="shared" ca="1" si="17"/>
        <v>0</v>
      </c>
      <c r="K355" s="24">
        <f ca="1">IO!$B$5*Model!G355-$J355</f>
        <v>4080</v>
      </c>
    </row>
    <row r="356" spans="1:11" x14ac:dyDescent="0.25">
      <c r="A356" s="28">
        <v>355</v>
      </c>
      <c r="B356" s="26" t="s">
        <v>7</v>
      </c>
      <c r="C356" s="24">
        <f t="shared" ca="1" si="15"/>
        <v>0.13552631733097698</v>
      </c>
      <c r="D356" s="24">
        <f ca="1">VLOOKUP(C356,'Given Data'!$H$33:$I$43,2)</f>
        <v>0</v>
      </c>
      <c r="E356" s="24">
        <f t="shared" ca="1" si="16"/>
        <v>0.65745227894097924</v>
      </c>
      <c r="F356" s="24">
        <f ca="1">IF(B356=IO!$A$21,ROUND(NORMINV(E356,IO!$B$21,IO!$C$21),0),IF(B356=IO!$A$22,ROUND(NORMINV(E356,IO!$B$22,IO!$C$22),0),ROUND(NORMINV(E356,IO!$B$23,IO!$C$23),0)))</f>
        <v>103</v>
      </c>
      <c r="G356" s="24">
        <f ca="1">MIN(F356,IO!$B$4+IO!$B$10)</f>
        <v>102</v>
      </c>
      <c r="H356" s="24">
        <f ca="1">IF(G356-D356&gt;IO!B$4,Model!G356-Model!D356-IO!B$4,0)</f>
        <v>2</v>
      </c>
      <c r="I356" s="24">
        <f>IF($B356=IO!$A$22,IO!$B$6,IF($B356=IO!$A$22,IO!$B$6,IF($B356=IO!$A$22,IO!$B$6,IO!$B$7)))</f>
        <v>200</v>
      </c>
      <c r="J356" s="24">
        <f t="shared" ca="1" si="17"/>
        <v>0</v>
      </c>
      <c r="K356" s="24">
        <f ca="1">IO!$B$5*Model!G356-$J356</f>
        <v>4080</v>
      </c>
    </row>
    <row r="357" spans="1:11" x14ac:dyDescent="0.25">
      <c r="A357" s="28">
        <v>356</v>
      </c>
      <c r="B357" s="26" t="s">
        <v>8</v>
      </c>
      <c r="C357" s="24">
        <f t="shared" ca="1" si="15"/>
        <v>0.63004950703524853</v>
      </c>
      <c r="D357" s="24">
        <f ca="1">VLOOKUP(C357,'Given Data'!$H$33:$I$43,2)</f>
        <v>3</v>
      </c>
      <c r="E357" s="24">
        <f t="shared" ca="1" si="16"/>
        <v>0.52546206620740921</v>
      </c>
      <c r="F357" s="24">
        <f ca="1">IF(B357=IO!$A$21,ROUND(NORMINV(E357,IO!$B$21,IO!$C$21),0),IF(B357=IO!$A$22,ROUND(NORMINV(E357,IO!$B$22,IO!$C$22),0),ROUND(NORMINV(E357,IO!$B$23,IO!$C$23),0)))</f>
        <v>103</v>
      </c>
      <c r="G357" s="24">
        <f ca="1">MIN(F357,IO!$B$4+IO!$B$10)</f>
        <v>102</v>
      </c>
      <c r="H357" s="24">
        <f ca="1">IF(G357-D357&gt;IO!B$4,Model!G357-Model!D357-IO!B$4,0)</f>
        <v>0</v>
      </c>
      <c r="I357" s="24">
        <f>IF($B357=IO!$A$22,IO!$B$6,IF($B357=IO!$A$22,IO!$B$6,IF($B357=IO!$A$22,IO!$B$6,IO!$B$7)))</f>
        <v>25</v>
      </c>
      <c r="J357" s="24">
        <f t="shared" ca="1" si="17"/>
        <v>0</v>
      </c>
      <c r="K357" s="24">
        <f ca="1">IO!$B$5*Model!G357-$J357</f>
        <v>4080</v>
      </c>
    </row>
    <row r="358" spans="1:11" x14ac:dyDescent="0.25">
      <c r="A358" s="28">
        <v>357</v>
      </c>
      <c r="B358" s="26" t="s">
        <v>10</v>
      </c>
      <c r="C358" s="24">
        <f t="shared" ca="1" si="15"/>
        <v>0.68088817815695124</v>
      </c>
      <c r="D358" s="24">
        <f ca="1">VLOOKUP(C358,'Given Data'!$H$33:$I$43,2)</f>
        <v>3</v>
      </c>
      <c r="E358" s="24">
        <f t="shared" ca="1" si="16"/>
        <v>0.3444888407084844</v>
      </c>
      <c r="F358" s="24">
        <f ca="1">IF(B358=IO!$A$21,ROUND(NORMINV(E358,IO!$B$21,IO!$C$21),0),IF(B358=IO!$A$22,ROUND(NORMINV(E358,IO!$B$22,IO!$C$22),0),ROUND(NORMINV(E358,IO!$B$23,IO!$C$23),0)))</f>
        <v>103</v>
      </c>
      <c r="G358" s="24">
        <f ca="1">MIN(F358,IO!$B$4+IO!$B$10)</f>
        <v>102</v>
      </c>
      <c r="H358" s="24">
        <f ca="1">IF(G358-D358&gt;IO!B$4,Model!G358-Model!D358-IO!B$4,0)</f>
        <v>0</v>
      </c>
      <c r="I358" s="24">
        <f>IF($B358=IO!$A$22,IO!$B$6,IF($B358=IO!$A$22,IO!$B$6,IF($B358=IO!$A$22,IO!$B$6,IO!$B$7)))</f>
        <v>200</v>
      </c>
      <c r="J358" s="24">
        <f t="shared" ca="1" si="17"/>
        <v>25</v>
      </c>
      <c r="K358" s="24">
        <f ca="1">IO!$B$5*Model!G358-$J358</f>
        <v>4055</v>
      </c>
    </row>
    <row r="359" spans="1:11" x14ac:dyDescent="0.25">
      <c r="A359" s="28">
        <v>358</v>
      </c>
      <c r="B359" s="26" t="s">
        <v>7</v>
      </c>
      <c r="C359" s="24">
        <f t="shared" ca="1" si="15"/>
        <v>0.25438164331813706</v>
      </c>
      <c r="D359" s="24">
        <f ca="1">VLOOKUP(C359,'Given Data'!$H$33:$I$43,2)</f>
        <v>1</v>
      </c>
      <c r="E359" s="24">
        <f t="shared" ca="1" si="16"/>
        <v>3.3355091553434302E-2</v>
      </c>
      <c r="F359" s="24">
        <f ca="1">IF(B359=IO!$A$21,ROUND(NORMINV(E359,IO!$B$21,IO!$C$21),0),IF(B359=IO!$A$22,ROUND(NORMINV(E359,IO!$B$22,IO!$C$22),0),ROUND(NORMINV(E359,IO!$B$23,IO!$C$23),0)))</f>
        <v>90</v>
      </c>
      <c r="G359" s="24">
        <f ca="1">MIN(F359,IO!$B$4+IO!$B$10)</f>
        <v>90</v>
      </c>
      <c r="H359" s="24">
        <f ca="1">IF(G359-D359&gt;IO!B$4,Model!G359-Model!D359-IO!B$4,0)</f>
        <v>0</v>
      </c>
      <c r="I359" s="24">
        <f>IF($B359=IO!$A$22,IO!$B$6,IF($B359=IO!$A$22,IO!$B$6,IF($B359=IO!$A$22,IO!$B$6,IO!$B$7)))</f>
        <v>200</v>
      </c>
      <c r="J359" s="24">
        <f t="shared" ca="1" si="17"/>
        <v>0</v>
      </c>
      <c r="K359" s="24">
        <f ca="1">IO!$B$5*Model!G359-$J359</f>
        <v>3600</v>
      </c>
    </row>
    <row r="360" spans="1:11" x14ac:dyDescent="0.25">
      <c r="A360" s="28">
        <v>359</v>
      </c>
      <c r="B360" s="26" t="s">
        <v>8</v>
      </c>
      <c r="C360" s="24">
        <f t="shared" ca="1" si="15"/>
        <v>1.3434019853653445E-2</v>
      </c>
      <c r="D360" s="24">
        <f ca="1">VLOOKUP(C360,'Given Data'!$H$33:$I$43,2)</f>
        <v>0</v>
      </c>
      <c r="E360" s="24">
        <f t="shared" ca="1" si="16"/>
        <v>0.37297638936414024</v>
      </c>
      <c r="F360" s="24">
        <f ca="1">IF(B360=IO!$A$21,ROUND(NORMINV(E360,IO!$B$21,IO!$C$21),0),IF(B360=IO!$A$22,ROUND(NORMINV(E360,IO!$B$22,IO!$C$22),0),ROUND(NORMINV(E360,IO!$B$23,IO!$C$23),0)))</f>
        <v>101</v>
      </c>
      <c r="G360" s="24">
        <f ca="1">MIN(F360,IO!$B$4+IO!$B$10)</f>
        <v>101</v>
      </c>
      <c r="H360" s="24">
        <f ca="1">IF(G360-D360&gt;IO!B$4,Model!G360-Model!D360-IO!B$4,0)</f>
        <v>1</v>
      </c>
      <c r="I360" s="24">
        <f>IF($B360=IO!$A$22,IO!$B$6,IF($B360=IO!$A$22,IO!$B$6,IF($B360=IO!$A$22,IO!$B$6,IO!$B$7)))</f>
        <v>25</v>
      </c>
      <c r="J360" s="24">
        <f t="shared" ca="1" si="17"/>
        <v>0</v>
      </c>
      <c r="K360" s="24">
        <f ca="1">IO!$B$5*Model!G360-$J360</f>
        <v>4040</v>
      </c>
    </row>
    <row r="361" spans="1:11" x14ac:dyDescent="0.25">
      <c r="A361" s="28">
        <v>360</v>
      </c>
      <c r="B361" s="26" t="s">
        <v>10</v>
      </c>
      <c r="C361" s="24">
        <f t="shared" ca="1" si="15"/>
        <v>0.76398522186351669</v>
      </c>
      <c r="D361" s="24">
        <f ca="1">VLOOKUP(C361,'Given Data'!$H$33:$I$43,2)</f>
        <v>3</v>
      </c>
      <c r="E361" s="24">
        <f t="shared" ca="1" si="16"/>
        <v>0.75341983478739327</v>
      </c>
      <c r="F361" s="24">
        <f ca="1">IF(B361=IO!$A$21,ROUND(NORMINV(E361,IO!$B$21,IO!$C$21),0),IF(B361=IO!$A$22,ROUND(NORMINV(E361,IO!$B$22,IO!$C$22),0),ROUND(NORMINV(E361,IO!$B$23,IO!$C$23),0)))</f>
        <v>108</v>
      </c>
      <c r="G361" s="24">
        <f ca="1">MIN(F361,IO!$B$4+IO!$B$10)</f>
        <v>102</v>
      </c>
      <c r="H361" s="24">
        <f ca="1">IF(G361-D361&gt;IO!B$4,Model!G361-Model!D361-IO!B$4,0)</f>
        <v>0</v>
      </c>
      <c r="I361" s="24">
        <f>IF($B361=IO!$A$22,IO!$B$6,IF($B361=IO!$A$22,IO!$B$6,IF($B361=IO!$A$22,IO!$B$6,IO!$B$7)))</f>
        <v>200</v>
      </c>
      <c r="J361" s="24">
        <f t="shared" ca="1" si="17"/>
        <v>0</v>
      </c>
      <c r="K361" s="24">
        <f ca="1">IO!$B$5*Model!G361-$J361</f>
        <v>4080</v>
      </c>
    </row>
    <row r="362" spans="1:11" x14ac:dyDescent="0.25">
      <c r="A362" s="28">
        <v>361</v>
      </c>
      <c r="B362" s="26" t="s">
        <v>7</v>
      </c>
      <c r="C362" s="24">
        <f t="shared" ca="1" si="15"/>
        <v>0.11658252622768073</v>
      </c>
      <c r="D362" s="24">
        <f ca="1">VLOOKUP(C362,'Given Data'!$H$33:$I$43,2)</f>
        <v>0</v>
      </c>
      <c r="E362" s="24">
        <f t="shared" ca="1" si="16"/>
        <v>0.45840120715183441</v>
      </c>
      <c r="F362" s="24">
        <f ca="1">IF(B362=IO!$A$21,ROUND(NORMINV(E362,IO!$B$21,IO!$C$21),0),IF(B362=IO!$A$22,ROUND(NORMINV(E362,IO!$B$22,IO!$C$22),0),ROUND(NORMINV(E362,IO!$B$23,IO!$C$23),0)))</f>
        <v>100</v>
      </c>
      <c r="G362" s="24">
        <f ca="1">MIN(F362,IO!$B$4+IO!$B$10)</f>
        <v>100</v>
      </c>
      <c r="H362" s="24">
        <f ca="1">IF(G362-D362&gt;IO!B$4,Model!G362-Model!D362-IO!B$4,0)</f>
        <v>0</v>
      </c>
      <c r="I362" s="24">
        <f>IF($B362=IO!$A$22,IO!$B$6,IF($B362=IO!$A$22,IO!$B$6,IF($B362=IO!$A$22,IO!$B$6,IO!$B$7)))</f>
        <v>200</v>
      </c>
      <c r="J362" s="24">
        <f t="shared" ca="1" si="17"/>
        <v>0</v>
      </c>
      <c r="K362" s="24">
        <f ca="1">IO!$B$5*Model!G362-$J362</f>
        <v>4000</v>
      </c>
    </row>
    <row r="363" spans="1:11" x14ac:dyDescent="0.25">
      <c r="A363" s="28">
        <v>362</v>
      </c>
      <c r="B363" s="26" t="s">
        <v>8</v>
      </c>
      <c r="C363" s="24">
        <f t="shared" ca="1" si="15"/>
        <v>0.52167744753698397</v>
      </c>
      <c r="D363" s="24">
        <f ca="1">VLOOKUP(C363,'Given Data'!$H$33:$I$43,2)</f>
        <v>2</v>
      </c>
      <c r="E363" s="24">
        <f t="shared" ca="1" si="16"/>
        <v>0.20769398496688085</v>
      </c>
      <c r="F363" s="24">
        <f ca="1">IF(B363=IO!$A$21,ROUND(NORMINV(E363,IO!$B$21,IO!$C$21),0),IF(B363=IO!$A$22,ROUND(NORMINV(E363,IO!$B$22,IO!$C$22),0),ROUND(NORMINV(E363,IO!$B$23,IO!$C$23),0)))</f>
        <v>99</v>
      </c>
      <c r="G363" s="24">
        <f ca="1">MIN(F363,IO!$B$4+IO!$B$10)</f>
        <v>99</v>
      </c>
      <c r="H363" s="24">
        <f ca="1">IF(G363-D363&gt;IO!B$4,Model!G363-Model!D363-IO!B$4,0)</f>
        <v>0</v>
      </c>
      <c r="I363" s="24">
        <f>IF($B363=IO!$A$22,IO!$B$6,IF($B363=IO!$A$22,IO!$B$6,IF($B363=IO!$A$22,IO!$B$6,IO!$B$7)))</f>
        <v>25</v>
      </c>
      <c r="J363" s="24">
        <f t="shared" ca="1" si="17"/>
        <v>0</v>
      </c>
      <c r="K363" s="24">
        <f ca="1">IO!$B$5*Model!G363-$J363</f>
        <v>3960</v>
      </c>
    </row>
    <row r="364" spans="1:11" x14ac:dyDescent="0.25">
      <c r="A364" s="28">
        <v>363</v>
      </c>
      <c r="B364" s="26" t="s">
        <v>10</v>
      </c>
      <c r="C364" s="24">
        <f t="shared" ca="1" si="15"/>
        <v>0.99326871269938966</v>
      </c>
      <c r="D364" s="24">
        <f ca="1">VLOOKUP(C364,'Given Data'!$H$33:$I$43,2)</f>
        <v>7</v>
      </c>
      <c r="E364" s="24">
        <f t="shared" ca="1" si="16"/>
        <v>0.79617169193268056</v>
      </c>
      <c r="F364" s="24">
        <f ca="1">IF(B364=IO!$A$21,ROUND(NORMINV(E364,IO!$B$21,IO!$C$21),0),IF(B364=IO!$A$22,ROUND(NORMINV(E364,IO!$B$22,IO!$C$22),0),ROUND(NORMINV(E364,IO!$B$23,IO!$C$23),0)))</f>
        <v>109</v>
      </c>
      <c r="G364" s="24">
        <f ca="1">MIN(F364,IO!$B$4+IO!$B$10)</f>
        <v>102</v>
      </c>
      <c r="H364" s="24">
        <f ca="1">IF(G364-D364&gt;IO!B$4,Model!G364-Model!D364-IO!B$4,0)</f>
        <v>0</v>
      </c>
      <c r="I364" s="24">
        <f>IF($B364=IO!$A$22,IO!$B$6,IF($B364=IO!$A$22,IO!$B$6,IF($B364=IO!$A$22,IO!$B$6,IO!$B$7)))</f>
        <v>200</v>
      </c>
      <c r="J364" s="24">
        <f t="shared" ca="1" si="17"/>
        <v>50</v>
      </c>
      <c r="K364" s="24">
        <f ca="1">IO!$B$5*Model!G364-$J364</f>
        <v>4030</v>
      </c>
    </row>
    <row r="365" spans="1:11" x14ac:dyDescent="0.25">
      <c r="A365" s="28">
        <v>364</v>
      </c>
      <c r="B365" s="26" t="s">
        <v>7</v>
      </c>
      <c r="C365" s="24">
        <f t="shared" ca="1" si="15"/>
        <v>0.29377273877485444</v>
      </c>
      <c r="D365" s="24">
        <f ca="1">VLOOKUP(C365,'Given Data'!$H$33:$I$43,2)</f>
        <v>1</v>
      </c>
      <c r="E365" s="24">
        <f t="shared" ca="1" si="16"/>
        <v>0.44184652105562405</v>
      </c>
      <c r="F365" s="24">
        <f ca="1">IF(B365=IO!$A$21,ROUND(NORMINV(E365,IO!$B$21,IO!$C$21),0),IF(B365=IO!$A$22,ROUND(NORMINV(E365,IO!$B$22,IO!$C$22),0),ROUND(NORMINV(E365,IO!$B$23,IO!$C$23),0)))</f>
        <v>100</v>
      </c>
      <c r="G365" s="24">
        <f ca="1">MIN(F365,IO!$B$4+IO!$B$10)</f>
        <v>100</v>
      </c>
      <c r="H365" s="24">
        <f ca="1">IF(G365-D365&gt;IO!B$4,Model!G365-Model!D365-IO!B$4,0)</f>
        <v>0</v>
      </c>
      <c r="I365" s="24">
        <f>IF($B365=IO!$A$22,IO!$B$6,IF($B365=IO!$A$22,IO!$B$6,IF($B365=IO!$A$22,IO!$B$6,IO!$B$7)))</f>
        <v>200</v>
      </c>
      <c r="J365" s="24">
        <f t="shared" ca="1" si="17"/>
        <v>0</v>
      </c>
      <c r="K365" s="24">
        <f ca="1">IO!$B$5*Model!G365-$J365</f>
        <v>4000</v>
      </c>
    </row>
    <row r="366" spans="1:11" x14ac:dyDescent="0.25">
      <c r="A366" s="28">
        <v>365</v>
      </c>
      <c r="B366" s="26" t="s">
        <v>8</v>
      </c>
      <c r="C366" s="24">
        <f t="shared" ca="1" si="15"/>
        <v>7.8600456797845442E-2</v>
      </c>
      <c r="D366" s="24">
        <f ca="1">VLOOKUP(C366,'Given Data'!$H$33:$I$43,2)</f>
        <v>0</v>
      </c>
      <c r="E366" s="24">
        <f t="shared" ca="1" si="16"/>
        <v>0.70684422594122531</v>
      </c>
      <c r="F366" s="24">
        <f ca="1">IF(B366=IO!$A$21,ROUND(NORMINV(E366,IO!$B$21,IO!$C$21),0),IF(B366=IO!$A$22,ROUND(NORMINV(E366,IO!$B$22,IO!$C$22),0),ROUND(NORMINV(E366,IO!$B$23,IO!$C$23),0)))</f>
        <v>106</v>
      </c>
      <c r="G366" s="24">
        <f ca="1">MIN(F366,IO!$B$4+IO!$B$10)</f>
        <v>102</v>
      </c>
      <c r="H366" s="24">
        <f ca="1">IF(G366-D366&gt;IO!B$4,Model!G366-Model!D366-IO!B$4,0)</f>
        <v>2</v>
      </c>
      <c r="I366" s="24">
        <f>IF($B366=IO!$A$22,IO!$B$6,IF($B366=IO!$A$22,IO!$B$6,IF($B366=IO!$A$22,IO!$B$6,IO!$B$7)))</f>
        <v>25</v>
      </c>
      <c r="J366" s="24">
        <f t="shared" ca="1" si="17"/>
        <v>0</v>
      </c>
      <c r="K366" s="24">
        <f ca="1">IO!$B$5*Model!G366-$J366</f>
        <v>4080</v>
      </c>
    </row>
    <row r="367" spans="1:11" x14ac:dyDescent="0.25">
      <c r="A367" s="28">
        <v>366</v>
      </c>
      <c r="B367" s="26" t="s">
        <v>10</v>
      </c>
      <c r="C367" s="24">
        <f t="shared" ca="1" si="15"/>
        <v>0.97982049829748585</v>
      </c>
      <c r="D367" s="24">
        <f ca="1">VLOOKUP(C367,'Given Data'!$H$33:$I$43,2)</f>
        <v>7</v>
      </c>
      <c r="E367" s="24">
        <f t="shared" ca="1" si="16"/>
        <v>0.33612545991518739</v>
      </c>
      <c r="F367" s="24">
        <f ca="1">IF(B367=IO!$A$21,ROUND(NORMINV(E367,IO!$B$21,IO!$C$21),0),IF(B367=IO!$A$22,ROUND(NORMINV(E367,IO!$B$22,IO!$C$22),0),ROUND(NORMINV(E367,IO!$B$23,IO!$C$23),0)))</f>
        <v>103</v>
      </c>
      <c r="G367" s="24">
        <f ca="1">MIN(F367,IO!$B$4+IO!$B$10)</f>
        <v>102</v>
      </c>
      <c r="H367" s="24">
        <f ca="1">IF(G367-D367&gt;IO!B$4,Model!G367-Model!D367-IO!B$4,0)</f>
        <v>0</v>
      </c>
      <c r="I367" s="24">
        <f>IF($B367=IO!$A$22,IO!$B$6,IF($B367=IO!$A$22,IO!$B$6,IF($B367=IO!$A$22,IO!$B$6,IO!$B$7)))</f>
        <v>200</v>
      </c>
      <c r="J367" s="24">
        <f t="shared" ca="1" si="17"/>
        <v>0</v>
      </c>
      <c r="K367" s="24">
        <f ca="1">IO!$B$5*Model!G367-$J367</f>
        <v>4080</v>
      </c>
    </row>
    <row r="368" spans="1:11" x14ac:dyDescent="0.25">
      <c r="A368" s="28">
        <v>367</v>
      </c>
      <c r="B368" s="26" t="s">
        <v>7</v>
      </c>
      <c r="C368" s="24">
        <f t="shared" ca="1" si="15"/>
        <v>0.740575068947816</v>
      </c>
      <c r="D368" s="24">
        <f ca="1">VLOOKUP(C368,'Given Data'!$H$33:$I$43,2)</f>
        <v>3</v>
      </c>
      <c r="E368" s="24">
        <f t="shared" ca="1" si="16"/>
        <v>0.54101254419871669</v>
      </c>
      <c r="F368" s="24">
        <f ca="1">IF(B368=IO!$A$21,ROUND(NORMINV(E368,IO!$B$21,IO!$C$21),0),IF(B368=IO!$A$22,ROUND(NORMINV(E368,IO!$B$22,IO!$C$22),0),ROUND(NORMINV(E368,IO!$B$23,IO!$C$23),0)))</f>
        <v>102</v>
      </c>
      <c r="G368" s="24">
        <f ca="1">MIN(F368,IO!$B$4+IO!$B$10)</f>
        <v>102</v>
      </c>
      <c r="H368" s="24">
        <f ca="1">IF(G368-D368&gt;IO!B$4,Model!G368-Model!D368-IO!B$4,0)</f>
        <v>0</v>
      </c>
      <c r="I368" s="24">
        <f>IF($B368=IO!$A$22,IO!$B$6,IF($B368=IO!$A$22,IO!$B$6,IF($B368=IO!$A$22,IO!$B$6,IO!$B$7)))</f>
        <v>200</v>
      </c>
      <c r="J368" s="24">
        <f t="shared" ca="1" si="17"/>
        <v>0</v>
      </c>
      <c r="K368" s="24">
        <f ca="1">IO!$B$5*Model!G368-$J368</f>
        <v>4080</v>
      </c>
    </row>
    <row r="369" spans="1:11" x14ac:dyDescent="0.25">
      <c r="A369" s="28">
        <v>368</v>
      </c>
      <c r="B369" s="26" t="s">
        <v>8</v>
      </c>
      <c r="C369" s="24">
        <f t="shared" ca="1" si="15"/>
        <v>0.44627813192635268</v>
      </c>
      <c r="D369" s="24">
        <f ca="1">VLOOKUP(C369,'Given Data'!$H$33:$I$43,2)</f>
        <v>2</v>
      </c>
      <c r="E369" s="24">
        <f t="shared" ca="1" si="16"/>
        <v>0.22985856382176051</v>
      </c>
      <c r="F369" s="24">
        <f ca="1">IF(B369=IO!$A$21,ROUND(NORMINV(E369,IO!$B$21,IO!$C$21),0),IF(B369=IO!$A$22,ROUND(NORMINV(E369,IO!$B$22,IO!$C$22),0),ROUND(NORMINV(E369,IO!$B$23,IO!$C$23),0)))</f>
        <v>99</v>
      </c>
      <c r="G369" s="24">
        <f ca="1">MIN(F369,IO!$B$4+IO!$B$10)</f>
        <v>99</v>
      </c>
      <c r="H369" s="24">
        <f ca="1">IF(G369-D369&gt;IO!B$4,Model!G369-Model!D369-IO!B$4,0)</f>
        <v>0</v>
      </c>
      <c r="I369" s="24">
        <f>IF($B369=IO!$A$22,IO!$B$6,IF($B369=IO!$A$22,IO!$B$6,IF($B369=IO!$A$22,IO!$B$6,IO!$B$7)))</f>
        <v>25</v>
      </c>
      <c r="J369" s="24">
        <f t="shared" ca="1" si="17"/>
        <v>0</v>
      </c>
      <c r="K369" s="24">
        <f ca="1">IO!$B$5*Model!G369-$J369</f>
        <v>3960</v>
      </c>
    </row>
    <row r="370" spans="1:11" x14ac:dyDescent="0.25">
      <c r="A370" s="28">
        <v>369</v>
      </c>
      <c r="B370" s="26" t="s">
        <v>10</v>
      </c>
      <c r="C370" s="24">
        <f t="shared" ca="1" si="15"/>
        <v>0.81894817507128637</v>
      </c>
      <c r="D370" s="24">
        <f ca="1">VLOOKUP(C370,'Given Data'!$H$33:$I$43,2)</f>
        <v>4</v>
      </c>
      <c r="E370" s="24">
        <f t="shared" ca="1" si="16"/>
        <v>0.78069663498473829</v>
      </c>
      <c r="F370" s="24">
        <f ca="1">IF(B370=IO!$A$21,ROUND(NORMINV(E370,IO!$B$21,IO!$C$21),0),IF(B370=IO!$A$22,ROUND(NORMINV(E370,IO!$B$22,IO!$C$22),0),ROUND(NORMINV(E370,IO!$B$23,IO!$C$23),0)))</f>
        <v>109</v>
      </c>
      <c r="G370" s="24">
        <f ca="1">MIN(F370,IO!$B$4+IO!$B$10)</f>
        <v>102</v>
      </c>
      <c r="H370" s="24">
        <f ca="1">IF(G370-D370&gt;IO!B$4,Model!G370-Model!D370-IO!B$4,0)</f>
        <v>0</v>
      </c>
      <c r="I370" s="24">
        <f>IF($B370=IO!$A$22,IO!$B$6,IF($B370=IO!$A$22,IO!$B$6,IF($B370=IO!$A$22,IO!$B$6,IO!$B$7)))</f>
        <v>200</v>
      </c>
      <c r="J370" s="24">
        <f t="shared" ca="1" si="17"/>
        <v>0</v>
      </c>
      <c r="K370" s="24">
        <f ca="1">IO!$B$5*Model!G370-$J370</f>
        <v>4080</v>
      </c>
    </row>
    <row r="371" spans="1:11" x14ac:dyDescent="0.25">
      <c r="A371" s="28">
        <v>370</v>
      </c>
      <c r="B371" s="26" t="s">
        <v>7</v>
      </c>
      <c r="C371" s="24">
        <f t="shared" ca="1" si="15"/>
        <v>0.79407123105871347</v>
      </c>
      <c r="D371" s="24">
        <f ca="1">VLOOKUP(C371,'Given Data'!$H$33:$I$43,2)</f>
        <v>4</v>
      </c>
      <c r="E371" s="24">
        <f t="shared" ca="1" si="16"/>
        <v>4.9137915243159247E-2</v>
      </c>
      <c r="F371" s="24">
        <f ca="1">IF(B371=IO!$A$21,ROUND(NORMINV(E371,IO!$B$21,IO!$C$21),0),IF(B371=IO!$A$22,ROUND(NORMINV(E371,IO!$B$22,IO!$C$22),0),ROUND(NORMINV(E371,IO!$B$23,IO!$C$23),0)))</f>
        <v>91</v>
      </c>
      <c r="G371" s="24">
        <f ca="1">MIN(F371,IO!$B$4+IO!$B$10)</f>
        <v>91</v>
      </c>
      <c r="H371" s="24">
        <f ca="1">IF(G371-D371&gt;IO!B$4,Model!G371-Model!D371-IO!B$4,0)</f>
        <v>0</v>
      </c>
      <c r="I371" s="24">
        <f>IF($B371=IO!$A$22,IO!$B$6,IF($B371=IO!$A$22,IO!$B$6,IF($B371=IO!$A$22,IO!$B$6,IO!$B$7)))</f>
        <v>200</v>
      </c>
      <c r="J371" s="24">
        <f t="shared" ca="1" si="17"/>
        <v>200</v>
      </c>
      <c r="K371" s="24">
        <f ca="1">IO!$B$5*Model!G371-$J371</f>
        <v>3440</v>
      </c>
    </row>
    <row r="372" spans="1:11" x14ac:dyDescent="0.25">
      <c r="A372" s="28">
        <v>371</v>
      </c>
      <c r="B372" s="26" t="s">
        <v>8</v>
      </c>
      <c r="C372" s="24">
        <f t="shared" ca="1" si="15"/>
        <v>0.28575130604538646</v>
      </c>
      <c r="D372" s="24">
        <f ca="1">VLOOKUP(C372,'Given Data'!$H$33:$I$43,2)</f>
        <v>1</v>
      </c>
      <c r="E372" s="24">
        <f t="shared" ca="1" si="16"/>
        <v>0.24024188110419231</v>
      </c>
      <c r="F372" s="24">
        <f ca="1">IF(B372=IO!$A$21,ROUND(NORMINV(E372,IO!$B$21,IO!$C$21),0),IF(B372=IO!$A$22,ROUND(NORMINV(E372,IO!$B$22,IO!$C$22),0),ROUND(NORMINV(E372,IO!$B$23,IO!$C$23),0)))</f>
        <v>99</v>
      </c>
      <c r="G372" s="24">
        <f ca="1">MIN(F372,IO!$B$4+IO!$B$10)</f>
        <v>99</v>
      </c>
      <c r="H372" s="24">
        <f ca="1">IF(G372-D372&gt;IO!B$4,Model!G372-Model!D372-IO!B$4,0)</f>
        <v>0</v>
      </c>
      <c r="I372" s="24">
        <f>IF($B372=IO!$A$22,IO!$B$6,IF($B372=IO!$A$22,IO!$B$6,IF($B372=IO!$A$22,IO!$B$6,IO!$B$7)))</f>
        <v>25</v>
      </c>
      <c r="J372" s="24">
        <f t="shared" ca="1" si="17"/>
        <v>0</v>
      </c>
      <c r="K372" s="24">
        <f ca="1">IO!$B$5*Model!G372-$J372</f>
        <v>3960</v>
      </c>
    </row>
    <row r="373" spans="1:11" x14ac:dyDescent="0.25">
      <c r="A373" s="28">
        <v>372</v>
      </c>
      <c r="B373" s="26" t="s">
        <v>10</v>
      </c>
      <c r="C373" s="24">
        <f t="shared" ca="1" si="15"/>
        <v>0.18536443384484291</v>
      </c>
      <c r="D373" s="24">
        <f ca="1">VLOOKUP(C373,'Given Data'!$H$33:$I$43,2)</f>
        <v>1</v>
      </c>
      <c r="E373" s="24">
        <f t="shared" ca="1" si="16"/>
        <v>0.56936359551222471</v>
      </c>
      <c r="F373" s="24">
        <f ca="1">IF(B373=IO!$A$21,ROUND(NORMINV(E373,IO!$B$21,IO!$C$21),0),IF(B373=IO!$A$22,ROUND(NORMINV(E373,IO!$B$22,IO!$C$22),0),ROUND(NORMINV(E373,IO!$B$23,IO!$C$23),0)))</f>
        <v>106</v>
      </c>
      <c r="G373" s="24">
        <f ca="1">MIN(F373,IO!$B$4+IO!$B$10)</f>
        <v>102</v>
      </c>
      <c r="H373" s="24">
        <f ca="1">IF(G373-D373&gt;IO!B$4,Model!G373-Model!D373-IO!B$4,0)</f>
        <v>1</v>
      </c>
      <c r="I373" s="24">
        <f>IF($B373=IO!$A$22,IO!$B$6,IF($B373=IO!$A$22,IO!$B$6,IF($B373=IO!$A$22,IO!$B$6,IO!$B$7)))</f>
        <v>200</v>
      </c>
      <c r="J373" s="24">
        <f t="shared" ca="1" si="17"/>
        <v>0</v>
      </c>
      <c r="K373" s="24">
        <f ca="1">IO!$B$5*Model!G373-$J373</f>
        <v>4080</v>
      </c>
    </row>
    <row r="374" spans="1:11" x14ac:dyDescent="0.25">
      <c r="A374" s="28">
        <v>373</v>
      </c>
      <c r="B374" s="26" t="s">
        <v>7</v>
      </c>
      <c r="C374" s="24">
        <f t="shared" ca="1" si="15"/>
        <v>6.0372765489645763E-2</v>
      </c>
      <c r="D374" s="24">
        <f ca="1">VLOOKUP(C374,'Given Data'!$H$33:$I$43,2)</f>
        <v>0</v>
      </c>
      <c r="E374" s="24">
        <f t="shared" ca="1" si="16"/>
        <v>5.6089892202617508E-2</v>
      </c>
      <c r="F374" s="24">
        <f ca="1">IF(B374=IO!$A$21,ROUND(NORMINV(E374,IO!$B$21,IO!$C$21),0),IF(B374=IO!$A$22,ROUND(NORMINV(E374,IO!$B$22,IO!$C$22),0),ROUND(NORMINV(E374,IO!$B$23,IO!$C$23),0)))</f>
        <v>91</v>
      </c>
      <c r="G374" s="24">
        <f ca="1">MIN(F374,IO!$B$4+IO!$B$10)</f>
        <v>91</v>
      </c>
      <c r="H374" s="24">
        <f ca="1">IF(G374-D374&gt;IO!B$4,Model!G374-Model!D374-IO!B$4,0)</f>
        <v>0</v>
      </c>
      <c r="I374" s="24">
        <f>IF($B374=IO!$A$22,IO!$B$6,IF($B374=IO!$A$22,IO!$B$6,IF($B374=IO!$A$22,IO!$B$6,IO!$B$7)))</f>
        <v>200</v>
      </c>
      <c r="J374" s="24">
        <f t="shared" ca="1" si="17"/>
        <v>0</v>
      </c>
      <c r="K374" s="24">
        <f ca="1">IO!$B$5*Model!G374-$J374</f>
        <v>3640</v>
      </c>
    </row>
    <row r="375" spans="1:11" x14ac:dyDescent="0.25">
      <c r="A375" s="28">
        <v>374</v>
      </c>
      <c r="B375" s="26" t="s">
        <v>8</v>
      </c>
      <c r="C375" s="24">
        <f t="shared" ca="1" si="15"/>
        <v>0.24684770590353777</v>
      </c>
      <c r="D375" s="24">
        <f ca="1">VLOOKUP(C375,'Given Data'!$H$33:$I$43,2)</f>
        <v>1</v>
      </c>
      <c r="E375" s="24">
        <f t="shared" ca="1" si="16"/>
        <v>0.12834797224386363</v>
      </c>
      <c r="F375" s="24">
        <f ca="1">IF(B375=IO!$A$21,ROUND(NORMINV(E375,IO!$B$21,IO!$C$21),0),IF(B375=IO!$A$22,ROUND(NORMINV(E375,IO!$B$22,IO!$C$22),0),ROUND(NORMINV(E375,IO!$B$23,IO!$C$23),0)))</f>
        <v>97</v>
      </c>
      <c r="G375" s="24">
        <f ca="1">MIN(F375,IO!$B$4+IO!$B$10)</f>
        <v>97</v>
      </c>
      <c r="H375" s="24">
        <f ca="1">IF(G375-D375&gt;IO!B$4,Model!G375-Model!D375-IO!B$4,0)</f>
        <v>0</v>
      </c>
      <c r="I375" s="24">
        <f>IF($B375=IO!$A$22,IO!$B$6,IF($B375=IO!$A$22,IO!$B$6,IF($B375=IO!$A$22,IO!$B$6,IO!$B$7)))</f>
        <v>25</v>
      </c>
      <c r="J375" s="24">
        <f t="shared" ca="1" si="17"/>
        <v>400</v>
      </c>
      <c r="K375" s="24">
        <f ca="1">IO!$B$5*Model!G375-$J375</f>
        <v>3480</v>
      </c>
    </row>
    <row r="376" spans="1:11" x14ac:dyDescent="0.25">
      <c r="A376" s="28">
        <v>375</v>
      </c>
      <c r="B376" s="26" t="s">
        <v>10</v>
      </c>
      <c r="C376" s="24">
        <f t="shared" ca="1" si="15"/>
        <v>0.99076355595448617</v>
      </c>
      <c r="D376" s="24">
        <f ca="1">VLOOKUP(C376,'Given Data'!$H$33:$I$43,2)</f>
        <v>7</v>
      </c>
      <c r="E376" s="24">
        <f t="shared" ca="1" si="16"/>
        <v>0.91039278279451452</v>
      </c>
      <c r="F376" s="24">
        <f ca="1">IF(B376=IO!$A$21,ROUND(NORMINV(E376,IO!$B$21,IO!$C$21),0),IF(B376=IO!$A$22,ROUND(NORMINV(E376,IO!$B$22,IO!$C$22),0),ROUND(NORMINV(E376,IO!$B$23,IO!$C$23),0)))</f>
        <v>112</v>
      </c>
      <c r="G376" s="24">
        <f ca="1">MIN(F376,IO!$B$4+IO!$B$10)</f>
        <v>102</v>
      </c>
      <c r="H376" s="24">
        <f ca="1">IF(G376-D376&gt;IO!B$4,Model!G376-Model!D376-IO!B$4,0)</f>
        <v>0</v>
      </c>
      <c r="I376" s="24">
        <f>IF($B376=IO!$A$22,IO!$B$6,IF($B376=IO!$A$22,IO!$B$6,IF($B376=IO!$A$22,IO!$B$6,IO!$B$7)))</f>
        <v>200</v>
      </c>
      <c r="J376" s="24">
        <f t="shared" ca="1" si="17"/>
        <v>0</v>
      </c>
      <c r="K376" s="24">
        <f ca="1">IO!$B$5*Model!G376-$J376</f>
        <v>4080</v>
      </c>
    </row>
    <row r="377" spans="1:11" x14ac:dyDescent="0.25">
      <c r="A377" s="28">
        <v>376</v>
      </c>
      <c r="B377" s="26" t="s">
        <v>7</v>
      </c>
      <c r="C377" s="24">
        <f t="shared" ca="1" si="15"/>
        <v>0.13015373636484606</v>
      </c>
      <c r="D377" s="24">
        <f ca="1">VLOOKUP(C377,'Given Data'!$H$33:$I$43,2)</f>
        <v>0</v>
      </c>
      <c r="E377" s="24">
        <f t="shared" ca="1" si="16"/>
        <v>0.83634097707636068</v>
      </c>
      <c r="F377" s="24">
        <f ca="1">IF(B377=IO!$A$21,ROUND(NORMINV(E377,IO!$B$21,IO!$C$21),0),IF(B377=IO!$A$22,ROUND(NORMINV(E377,IO!$B$22,IO!$C$22),0),ROUND(NORMINV(E377,IO!$B$23,IO!$C$23),0)))</f>
        <v>107</v>
      </c>
      <c r="G377" s="24">
        <f ca="1">MIN(F377,IO!$B$4+IO!$B$10)</f>
        <v>102</v>
      </c>
      <c r="H377" s="24">
        <f ca="1">IF(G377-D377&gt;IO!B$4,Model!G377-Model!D377-IO!B$4,0)</f>
        <v>2</v>
      </c>
      <c r="I377" s="24">
        <f>IF($B377=IO!$A$22,IO!$B$6,IF($B377=IO!$A$22,IO!$B$6,IF($B377=IO!$A$22,IO!$B$6,IO!$B$7)))</f>
        <v>200</v>
      </c>
      <c r="J377" s="24">
        <f t="shared" ca="1" si="17"/>
        <v>0</v>
      </c>
      <c r="K377" s="24">
        <f ca="1">IO!$B$5*Model!G377-$J377</f>
        <v>4080</v>
      </c>
    </row>
    <row r="378" spans="1:11" x14ac:dyDescent="0.25">
      <c r="A378" s="28">
        <v>377</v>
      </c>
      <c r="B378" s="26" t="s">
        <v>8</v>
      </c>
      <c r="C378" s="24">
        <f t="shared" ca="1" si="15"/>
        <v>0.16584898211952825</v>
      </c>
      <c r="D378" s="24">
        <f ca="1">VLOOKUP(C378,'Given Data'!$H$33:$I$43,2)</f>
        <v>1</v>
      </c>
      <c r="E378" s="24">
        <f t="shared" ca="1" si="16"/>
        <v>0.12114090732235805</v>
      </c>
      <c r="F378" s="24">
        <f ca="1">IF(B378=IO!$A$21,ROUND(NORMINV(E378,IO!$B$21,IO!$C$21),0),IF(B378=IO!$A$22,ROUND(NORMINV(E378,IO!$B$22,IO!$C$22),0),ROUND(NORMINV(E378,IO!$B$23,IO!$C$23),0)))</f>
        <v>97</v>
      </c>
      <c r="G378" s="24">
        <f ca="1">MIN(F378,IO!$B$4+IO!$B$10)</f>
        <v>97</v>
      </c>
      <c r="H378" s="24">
        <f ca="1">IF(G378-D378&gt;IO!B$4,Model!G378-Model!D378-IO!B$4,0)</f>
        <v>0</v>
      </c>
      <c r="I378" s="24">
        <f>IF($B378=IO!$A$22,IO!$B$6,IF($B378=IO!$A$22,IO!$B$6,IF($B378=IO!$A$22,IO!$B$6,IO!$B$7)))</f>
        <v>25</v>
      </c>
      <c r="J378" s="24">
        <f t="shared" ca="1" si="17"/>
        <v>0</v>
      </c>
      <c r="K378" s="24">
        <f ca="1">IO!$B$5*Model!G378-$J378</f>
        <v>3880</v>
      </c>
    </row>
    <row r="379" spans="1:11" x14ac:dyDescent="0.25">
      <c r="A379" s="28">
        <v>378</v>
      </c>
      <c r="B379" s="26" t="s">
        <v>10</v>
      </c>
      <c r="C379" s="24">
        <f t="shared" ca="1" si="15"/>
        <v>0.48358151939733462</v>
      </c>
      <c r="D379" s="24">
        <f ca="1">VLOOKUP(C379,'Given Data'!$H$33:$I$43,2)</f>
        <v>2</v>
      </c>
      <c r="E379" s="24">
        <f t="shared" ca="1" si="16"/>
        <v>6.3002925485817429E-2</v>
      </c>
      <c r="F379" s="24">
        <f ca="1">IF(B379=IO!$A$21,ROUND(NORMINV(E379,IO!$B$21,IO!$C$21),0),IF(B379=IO!$A$22,ROUND(NORMINV(E379,IO!$B$22,IO!$C$22),0),ROUND(NORMINV(E379,IO!$B$23,IO!$C$23),0)))</f>
        <v>97</v>
      </c>
      <c r="G379" s="24">
        <f ca="1">MIN(F379,IO!$B$4+IO!$B$10)</f>
        <v>97</v>
      </c>
      <c r="H379" s="24">
        <f ca="1">IF(G379-D379&gt;IO!B$4,Model!G379-Model!D379-IO!B$4,0)</f>
        <v>0</v>
      </c>
      <c r="I379" s="24">
        <f>IF($B379=IO!$A$22,IO!$B$6,IF($B379=IO!$A$22,IO!$B$6,IF($B379=IO!$A$22,IO!$B$6,IO!$B$7)))</f>
        <v>200</v>
      </c>
      <c r="J379" s="24">
        <f t="shared" ca="1" si="17"/>
        <v>0</v>
      </c>
      <c r="K379" s="24">
        <f ca="1">IO!$B$5*Model!G379-$J379</f>
        <v>3880</v>
      </c>
    </row>
    <row r="380" spans="1:11" x14ac:dyDescent="0.25">
      <c r="A380" s="28">
        <v>379</v>
      </c>
      <c r="B380" s="26" t="s">
        <v>7</v>
      </c>
      <c r="C380" s="24">
        <f t="shared" ca="1" si="15"/>
        <v>0.51614949308810365</v>
      </c>
      <c r="D380" s="24">
        <f ca="1">VLOOKUP(C380,'Given Data'!$H$33:$I$43,2)</f>
        <v>2</v>
      </c>
      <c r="E380" s="24">
        <f t="shared" ca="1" si="16"/>
        <v>0.80789117020077261</v>
      </c>
      <c r="F380" s="24">
        <f ca="1">IF(B380=IO!$A$21,ROUND(NORMINV(E380,IO!$B$21,IO!$C$21),0),IF(B380=IO!$A$22,ROUND(NORMINV(E380,IO!$B$22,IO!$C$22),0),ROUND(NORMINV(E380,IO!$B$23,IO!$C$23),0)))</f>
        <v>106</v>
      </c>
      <c r="G380" s="24">
        <f ca="1">MIN(F380,IO!$B$4+IO!$B$10)</f>
        <v>102</v>
      </c>
      <c r="H380" s="24">
        <f ca="1">IF(G380-D380&gt;IO!B$4,Model!G380-Model!D380-IO!B$4,0)</f>
        <v>0</v>
      </c>
      <c r="I380" s="24">
        <f>IF($B380=IO!$A$22,IO!$B$6,IF($B380=IO!$A$22,IO!$B$6,IF($B380=IO!$A$22,IO!$B$6,IO!$B$7)))</f>
        <v>200</v>
      </c>
      <c r="J380" s="24">
        <f t="shared" ca="1" si="17"/>
        <v>200</v>
      </c>
      <c r="K380" s="24">
        <f ca="1">IO!$B$5*Model!G380-$J380</f>
        <v>3880</v>
      </c>
    </row>
    <row r="381" spans="1:11" x14ac:dyDescent="0.25">
      <c r="A381" s="28">
        <v>380</v>
      </c>
      <c r="B381" s="26" t="s">
        <v>8</v>
      </c>
      <c r="C381" s="24">
        <f t="shared" ca="1" si="15"/>
        <v>0.18350329131085397</v>
      </c>
      <c r="D381" s="24">
        <f ca="1">VLOOKUP(C381,'Given Data'!$H$33:$I$43,2)</f>
        <v>1</v>
      </c>
      <c r="E381" s="24">
        <f t="shared" ca="1" si="16"/>
        <v>0.33733553816709438</v>
      </c>
      <c r="F381" s="24">
        <f ca="1">IF(B381=IO!$A$21,ROUND(NORMINV(E381,IO!$B$21,IO!$C$21),0),IF(B381=IO!$A$22,ROUND(NORMINV(E381,IO!$B$22,IO!$C$22),0),ROUND(NORMINV(E381,IO!$B$23,IO!$C$23),0)))</f>
        <v>101</v>
      </c>
      <c r="G381" s="24">
        <f ca="1">MIN(F381,IO!$B$4+IO!$B$10)</f>
        <v>101</v>
      </c>
      <c r="H381" s="24">
        <f ca="1">IF(G381-D381&gt;IO!B$4,Model!G381-Model!D381-IO!B$4,0)</f>
        <v>0</v>
      </c>
      <c r="I381" s="24">
        <f>IF($B381=IO!$A$22,IO!$B$6,IF($B381=IO!$A$22,IO!$B$6,IF($B381=IO!$A$22,IO!$B$6,IO!$B$7)))</f>
        <v>25</v>
      </c>
      <c r="J381" s="24">
        <f t="shared" ca="1" si="17"/>
        <v>0</v>
      </c>
      <c r="K381" s="24">
        <f ca="1">IO!$B$5*Model!G381-$J381</f>
        <v>4040</v>
      </c>
    </row>
    <row r="382" spans="1:11" x14ac:dyDescent="0.25">
      <c r="A382" s="28">
        <v>381</v>
      </c>
      <c r="B382" s="26" t="s">
        <v>10</v>
      </c>
      <c r="C382" s="24">
        <f t="shared" ca="1" si="15"/>
        <v>0.17469279030696194</v>
      </c>
      <c r="D382" s="24">
        <f ca="1">VLOOKUP(C382,'Given Data'!$H$33:$I$43,2)</f>
        <v>1</v>
      </c>
      <c r="E382" s="24">
        <f t="shared" ca="1" si="16"/>
        <v>0.77049505471080482</v>
      </c>
      <c r="F382" s="24">
        <f ca="1">IF(B382=IO!$A$21,ROUND(NORMINV(E382,IO!$B$21,IO!$C$21),0),IF(B382=IO!$A$22,ROUND(NORMINV(E382,IO!$B$22,IO!$C$22),0),ROUND(NORMINV(E382,IO!$B$23,IO!$C$23),0)))</f>
        <v>109</v>
      </c>
      <c r="G382" s="24">
        <f ca="1">MIN(F382,IO!$B$4+IO!$B$10)</f>
        <v>102</v>
      </c>
      <c r="H382" s="24">
        <f ca="1">IF(G382-D382&gt;IO!B$4,Model!G382-Model!D382-IO!B$4,0)</f>
        <v>1</v>
      </c>
      <c r="I382" s="24">
        <f>IF($B382=IO!$A$22,IO!$B$6,IF($B382=IO!$A$22,IO!$B$6,IF($B382=IO!$A$22,IO!$B$6,IO!$B$7)))</f>
        <v>200</v>
      </c>
      <c r="J382" s="24">
        <f t="shared" ca="1" si="17"/>
        <v>0</v>
      </c>
      <c r="K382" s="24">
        <f ca="1">IO!$B$5*Model!G382-$J382</f>
        <v>4080</v>
      </c>
    </row>
    <row r="383" spans="1:11" x14ac:dyDescent="0.25">
      <c r="A383" s="28">
        <v>382</v>
      </c>
      <c r="B383" s="26" t="s">
        <v>7</v>
      </c>
      <c r="C383" s="24">
        <f t="shared" ca="1" si="15"/>
        <v>0.74492601902115163</v>
      </c>
      <c r="D383" s="24">
        <f ca="1">VLOOKUP(C383,'Given Data'!$H$33:$I$43,2)</f>
        <v>3</v>
      </c>
      <c r="E383" s="24">
        <f t="shared" ca="1" si="16"/>
        <v>0.54384718276294419</v>
      </c>
      <c r="F383" s="24">
        <f ca="1">IF(B383=IO!$A$21,ROUND(NORMINV(E383,IO!$B$21,IO!$C$21),0),IF(B383=IO!$A$22,ROUND(NORMINV(E383,IO!$B$22,IO!$C$22),0),ROUND(NORMINV(E383,IO!$B$23,IO!$C$23),0)))</f>
        <v>102</v>
      </c>
      <c r="G383" s="24">
        <f ca="1">MIN(F383,IO!$B$4+IO!$B$10)</f>
        <v>102</v>
      </c>
      <c r="H383" s="24">
        <f ca="1">IF(G383-D383&gt;IO!B$4,Model!G383-Model!D383-IO!B$4,0)</f>
        <v>0</v>
      </c>
      <c r="I383" s="24">
        <f>IF($B383=IO!$A$22,IO!$B$6,IF($B383=IO!$A$22,IO!$B$6,IF($B383=IO!$A$22,IO!$B$6,IO!$B$7)))</f>
        <v>200</v>
      </c>
      <c r="J383" s="24">
        <f t="shared" ca="1" si="17"/>
        <v>0</v>
      </c>
      <c r="K383" s="24">
        <f ca="1">IO!$B$5*Model!G383-$J383</f>
        <v>4080</v>
      </c>
    </row>
    <row r="384" spans="1:11" x14ac:dyDescent="0.25">
      <c r="A384" s="28">
        <v>383</v>
      </c>
      <c r="B384" s="26" t="s">
        <v>8</v>
      </c>
      <c r="C384" s="24">
        <f t="shared" ca="1" si="15"/>
        <v>0.37453516119536756</v>
      </c>
      <c r="D384" s="24">
        <f ca="1">VLOOKUP(C384,'Given Data'!$H$33:$I$43,2)</f>
        <v>2</v>
      </c>
      <c r="E384" s="24">
        <f t="shared" ca="1" si="16"/>
        <v>0.19254577736337952</v>
      </c>
      <c r="F384" s="24">
        <f ca="1">IF(B384=IO!$A$21,ROUND(NORMINV(E384,IO!$B$21,IO!$C$21),0),IF(B384=IO!$A$22,ROUND(NORMINV(E384,IO!$B$22,IO!$C$22),0),ROUND(NORMINV(E384,IO!$B$23,IO!$C$23),0)))</f>
        <v>99</v>
      </c>
      <c r="G384" s="24">
        <f ca="1">MIN(F384,IO!$B$4+IO!$B$10)</f>
        <v>99</v>
      </c>
      <c r="H384" s="24">
        <f ca="1">IF(G384-D384&gt;IO!B$4,Model!G384-Model!D384-IO!B$4,0)</f>
        <v>0</v>
      </c>
      <c r="I384" s="24">
        <f>IF($B384=IO!$A$22,IO!$B$6,IF($B384=IO!$A$22,IO!$B$6,IF($B384=IO!$A$22,IO!$B$6,IO!$B$7)))</f>
        <v>25</v>
      </c>
      <c r="J384" s="24">
        <f t="shared" ca="1" si="17"/>
        <v>0</v>
      </c>
      <c r="K384" s="24">
        <f ca="1">IO!$B$5*Model!G384-$J384</f>
        <v>3960</v>
      </c>
    </row>
    <row r="385" spans="1:11" x14ac:dyDescent="0.25">
      <c r="A385" s="28">
        <v>384</v>
      </c>
      <c r="B385" s="26" t="s">
        <v>10</v>
      </c>
      <c r="C385" s="24">
        <f t="shared" ca="1" si="15"/>
        <v>0.77807731941817715</v>
      </c>
      <c r="D385" s="24">
        <f ca="1">VLOOKUP(C385,'Given Data'!$H$33:$I$43,2)</f>
        <v>3</v>
      </c>
      <c r="E385" s="24">
        <f t="shared" ca="1" si="16"/>
        <v>0.69862377679012289</v>
      </c>
      <c r="F385" s="24">
        <f ca="1">IF(B385=IO!$A$21,ROUND(NORMINV(E385,IO!$B$21,IO!$C$21),0),IF(B385=IO!$A$22,ROUND(NORMINV(E385,IO!$B$22,IO!$C$22),0),ROUND(NORMINV(E385,IO!$B$23,IO!$C$23),0)))</f>
        <v>108</v>
      </c>
      <c r="G385" s="24">
        <f ca="1">MIN(F385,IO!$B$4+IO!$B$10)</f>
        <v>102</v>
      </c>
      <c r="H385" s="24">
        <f ca="1">IF(G385-D385&gt;IO!B$4,Model!G385-Model!D385-IO!B$4,0)</f>
        <v>0</v>
      </c>
      <c r="I385" s="24">
        <f>IF($B385=IO!$A$22,IO!$B$6,IF($B385=IO!$A$22,IO!$B$6,IF($B385=IO!$A$22,IO!$B$6,IO!$B$7)))</f>
        <v>200</v>
      </c>
      <c r="J385" s="24">
        <f t="shared" ca="1" si="17"/>
        <v>0</v>
      </c>
      <c r="K385" s="24">
        <f ca="1">IO!$B$5*Model!G385-$J385</f>
        <v>4080</v>
      </c>
    </row>
    <row r="386" spans="1:11" x14ac:dyDescent="0.25">
      <c r="A386" s="28">
        <v>385</v>
      </c>
      <c r="B386" s="26" t="s">
        <v>7</v>
      </c>
      <c r="C386" s="24">
        <f t="shared" ca="1" si="15"/>
        <v>0.73232845382786516</v>
      </c>
      <c r="D386" s="24">
        <f ca="1">VLOOKUP(C386,'Given Data'!$H$33:$I$43,2)</f>
        <v>3</v>
      </c>
      <c r="E386" s="24">
        <f t="shared" ca="1" si="16"/>
        <v>0.41672135437492186</v>
      </c>
      <c r="F386" s="24">
        <f ca="1">IF(B386=IO!$A$21,ROUND(NORMINV(E386,IO!$B$21,IO!$C$21),0),IF(B386=IO!$A$22,ROUND(NORMINV(E386,IO!$B$22,IO!$C$22),0),ROUND(NORMINV(E386,IO!$B$23,IO!$C$23),0)))</f>
        <v>100</v>
      </c>
      <c r="G386" s="24">
        <f ca="1">MIN(F386,IO!$B$4+IO!$B$10)</f>
        <v>100</v>
      </c>
      <c r="H386" s="24">
        <f ca="1">IF(G386-D386&gt;IO!B$4,Model!G386-Model!D386-IO!B$4,0)</f>
        <v>0</v>
      </c>
      <c r="I386" s="24">
        <f>IF($B386=IO!$A$22,IO!$B$6,IF($B386=IO!$A$22,IO!$B$6,IF($B386=IO!$A$22,IO!$B$6,IO!$B$7)))</f>
        <v>200</v>
      </c>
      <c r="J386" s="24">
        <f t="shared" ca="1" si="17"/>
        <v>0</v>
      </c>
      <c r="K386" s="24">
        <f ca="1">IO!$B$5*Model!G386-$J386</f>
        <v>4000</v>
      </c>
    </row>
    <row r="387" spans="1:11" x14ac:dyDescent="0.25">
      <c r="A387" s="28">
        <v>386</v>
      </c>
      <c r="B387" s="26" t="s">
        <v>8</v>
      </c>
      <c r="C387" s="24">
        <f t="shared" ref="C387:C450" ca="1" si="18">RAND()</f>
        <v>0.18446835646467719</v>
      </c>
      <c r="D387" s="24">
        <f ca="1">VLOOKUP(C387,'Given Data'!$H$33:$I$43,2)</f>
        <v>1</v>
      </c>
      <c r="E387" s="24">
        <f t="shared" ref="E387:E450" ca="1" si="19">RAND()</f>
        <v>0.11674668249249764</v>
      </c>
      <c r="F387" s="24">
        <f ca="1">IF(B387=IO!$A$21,ROUND(NORMINV(E387,IO!$B$21,IO!$C$21),0),IF(B387=IO!$A$22,ROUND(NORMINV(E387,IO!$B$22,IO!$C$22),0),ROUND(NORMINV(E387,IO!$B$23,IO!$C$23),0)))</f>
        <v>97</v>
      </c>
      <c r="G387" s="24">
        <f ca="1">MIN(F387,IO!$B$4+IO!$B$10)</f>
        <v>97</v>
      </c>
      <c r="H387" s="24">
        <f ca="1">IF(G387-D387&gt;IO!B$4,Model!G387-Model!D387-IO!B$4,0)</f>
        <v>0</v>
      </c>
      <c r="I387" s="24">
        <f>IF($B387=IO!$A$22,IO!$B$6,IF($B387=IO!$A$22,IO!$B$6,IF($B387=IO!$A$22,IO!$B$6,IO!$B$7)))</f>
        <v>25</v>
      </c>
      <c r="J387" s="24">
        <f t="shared" ref="J387:J450" ca="1" si="20">IF($H389=0,0,$I389*$H389)</f>
        <v>200</v>
      </c>
      <c r="K387" s="24">
        <f ca="1">IO!$B$5*Model!G387-$J387</f>
        <v>3680</v>
      </c>
    </row>
    <row r="388" spans="1:11" x14ac:dyDescent="0.25">
      <c r="A388" s="28">
        <v>387</v>
      </c>
      <c r="B388" s="26" t="s">
        <v>10</v>
      </c>
      <c r="C388" s="24">
        <f t="shared" ca="1" si="18"/>
        <v>0.81705035161129314</v>
      </c>
      <c r="D388" s="24">
        <f ca="1">VLOOKUP(C388,'Given Data'!$H$33:$I$43,2)</f>
        <v>4</v>
      </c>
      <c r="E388" s="24">
        <f t="shared" ca="1" si="19"/>
        <v>1.7506709853743141E-2</v>
      </c>
      <c r="F388" s="24">
        <f ca="1">IF(B388=IO!$A$21,ROUND(NORMINV(E388,IO!$B$21,IO!$C$21),0),IF(B388=IO!$A$22,ROUND(NORMINV(E388,IO!$B$22,IO!$C$22),0),ROUND(NORMINV(E388,IO!$B$23,IO!$C$23),0)))</f>
        <v>94</v>
      </c>
      <c r="G388" s="24">
        <f ca="1">MIN(F388,IO!$B$4+IO!$B$10)</f>
        <v>94</v>
      </c>
      <c r="H388" s="24">
        <f ca="1">IF(G388-D388&gt;IO!B$4,Model!G388-Model!D388-IO!B$4,0)</f>
        <v>0</v>
      </c>
      <c r="I388" s="24">
        <f>IF($B388=IO!$A$22,IO!$B$6,IF($B388=IO!$A$22,IO!$B$6,IF($B388=IO!$A$22,IO!$B$6,IO!$B$7)))</f>
        <v>200</v>
      </c>
      <c r="J388" s="24">
        <f t="shared" ca="1" si="20"/>
        <v>0</v>
      </c>
      <c r="K388" s="24">
        <f ca="1">IO!$B$5*Model!G388-$J388</f>
        <v>3760</v>
      </c>
    </row>
    <row r="389" spans="1:11" x14ac:dyDescent="0.25">
      <c r="A389" s="28">
        <v>388</v>
      </c>
      <c r="B389" s="26" t="s">
        <v>7</v>
      </c>
      <c r="C389" s="24">
        <f t="shared" ca="1" si="18"/>
        <v>0.34573980219093559</v>
      </c>
      <c r="D389" s="24">
        <f ca="1">VLOOKUP(C389,'Given Data'!$H$33:$I$43,2)</f>
        <v>1</v>
      </c>
      <c r="E389" s="24">
        <f t="shared" ca="1" si="19"/>
        <v>0.85166942362079479</v>
      </c>
      <c r="F389" s="24">
        <f ca="1">IF(B389=IO!$A$21,ROUND(NORMINV(E389,IO!$B$21,IO!$C$21),0),IF(B389=IO!$A$22,ROUND(NORMINV(E389,IO!$B$22,IO!$C$22),0),ROUND(NORMINV(E389,IO!$B$23,IO!$C$23),0)))</f>
        <v>107</v>
      </c>
      <c r="G389" s="24">
        <f ca="1">MIN(F389,IO!$B$4+IO!$B$10)</f>
        <v>102</v>
      </c>
      <c r="H389" s="24">
        <f ca="1">IF(G389-D389&gt;IO!B$4,Model!G389-Model!D389-IO!B$4,0)</f>
        <v>1</v>
      </c>
      <c r="I389" s="24">
        <f>IF($B389=IO!$A$22,IO!$B$6,IF($B389=IO!$A$22,IO!$B$6,IF($B389=IO!$A$22,IO!$B$6,IO!$B$7)))</f>
        <v>200</v>
      </c>
      <c r="J389" s="24">
        <f t="shared" ca="1" si="20"/>
        <v>0</v>
      </c>
      <c r="K389" s="24">
        <f ca="1">IO!$B$5*Model!G389-$J389</f>
        <v>4080</v>
      </c>
    </row>
    <row r="390" spans="1:11" x14ac:dyDescent="0.25">
      <c r="A390" s="28">
        <v>389</v>
      </c>
      <c r="B390" s="26" t="s">
        <v>8</v>
      </c>
      <c r="C390" s="24">
        <f t="shared" ca="1" si="18"/>
        <v>0.68124429414764021</v>
      </c>
      <c r="D390" s="24">
        <f ca="1">VLOOKUP(C390,'Given Data'!$H$33:$I$43,2)</f>
        <v>3</v>
      </c>
      <c r="E390" s="24">
        <f t="shared" ca="1" si="19"/>
        <v>0.3053181890080422</v>
      </c>
      <c r="F390" s="24">
        <f ca="1">IF(B390=IO!$A$21,ROUND(NORMINV(E390,IO!$B$21,IO!$C$21),0),IF(B390=IO!$A$22,ROUND(NORMINV(E390,IO!$B$22,IO!$C$22),0),ROUND(NORMINV(E390,IO!$B$23,IO!$C$23),0)))</f>
        <v>100</v>
      </c>
      <c r="G390" s="24">
        <f ca="1">MIN(F390,IO!$B$4+IO!$B$10)</f>
        <v>100</v>
      </c>
      <c r="H390" s="24">
        <f ca="1">IF(G390-D390&gt;IO!B$4,Model!G390-Model!D390-IO!B$4,0)</f>
        <v>0</v>
      </c>
      <c r="I390" s="24">
        <f>IF($B390=IO!$A$22,IO!$B$6,IF($B390=IO!$A$22,IO!$B$6,IF($B390=IO!$A$22,IO!$B$6,IO!$B$7)))</f>
        <v>25</v>
      </c>
      <c r="J390" s="24">
        <f t="shared" ca="1" si="20"/>
        <v>0</v>
      </c>
      <c r="K390" s="24">
        <f ca="1">IO!$B$5*Model!G390-$J390</f>
        <v>4000</v>
      </c>
    </row>
    <row r="391" spans="1:11" x14ac:dyDescent="0.25">
      <c r="A391" s="28">
        <v>390</v>
      </c>
      <c r="B391" s="26" t="s">
        <v>10</v>
      </c>
      <c r="C391" s="24">
        <f t="shared" ca="1" si="18"/>
        <v>0.88033296466346467</v>
      </c>
      <c r="D391" s="24">
        <f ca="1">VLOOKUP(C391,'Given Data'!$H$33:$I$43,2)</f>
        <v>4</v>
      </c>
      <c r="E391" s="24">
        <f t="shared" ca="1" si="19"/>
        <v>4.1909011551248265E-2</v>
      </c>
      <c r="F391" s="24">
        <f ca="1">IF(B391=IO!$A$21,ROUND(NORMINV(E391,IO!$B$21,IO!$C$21),0),IF(B391=IO!$A$22,ROUND(NORMINV(E391,IO!$B$22,IO!$C$22),0),ROUND(NORMINV(E391,IO!$B$23,IO!$C$23),0)))</f>
        <v>96</v>
      </c>
      <c r="G391" s="24">
        <f ca="1">MIN(F391,IO!$B$4+IO!$B$10)</f>
        <v>96</v>
      </c>
      <c r="H391" s="24">
        <f ca="1">IF(G391-D391&gt;IO!B$4,Model!G391-Model!D391-IO!B$4,0)</f>
        <v>0</v>
      </c>
      <c r="I391" s="24">
        <f>IF($B391=IO!$A$22,IO!$B$6,IF($B391=IO!$A$22,IO!$B$6,IF($B391=IO!$A$22,IO!$B$6,IO!$B$7)))</f>
        <v>200</v>
      </c>
      <c r="J391" s="24">
        <f t="shared" ca="1" si="20"/>
        <v>0</v>
      </c>
      <c r="K391" s="24">
        <f ca="1">IO!$B$5*Model!G391-$J391</f>
        <v>3840</v>
      </c>
    </row>
    <row r="392" spans="1:11" x14ac:dyDescent="0.25">
      <c r="A392" s="28">
        <v>391</v>
      </c>
      <c r="B392" s="26" t="s">
        <v>7</v>
      </c>
      <c r="C392" s="24">
        <f t="shared" ca="1" si="18"/>
        <v>0.46532398598194158</v>
      </c>
      <c r="D392" s="24">
        <f ca="1">VLOOKUP(C392,'Given Data'!$H$33:$I$43,2)</f>
        <v>2</v>
      </c>
      <c r="E392" s="24">
        <f t="shared" ca="1" si="19"/>
        <v>0.62778684679749253</v>
      </c>
      <c r="F392" s="24">
        <f ca="1">IF(B392=IO!$A$21,ROUND(NORMINV(E392,IO!$B$21,IO!$C$21),0),IF(B392=IO!$A$22,ROUND(NORMINV(E392,IO!$B$22,IO!$C$22),0),ROUND(NORMINV(E392,IO!$B$23,IO!$C$23),0)))</f>
        <v>103</v>
      </c>
      <c r="G392" s="24">
        <f ca="1">MIN(F392,IO!$B$4+IO!$B$10)</f>
        <v>102</v>
      </c>
      <c r="H392" s="24">
        <f ca="1">IF(G392-D392&gt;IO!B$4,Model!G392-Model!D392-IO!B$4,0)</f>
        <v>0</v>
      </c>
      <c r="I392" s="24">
        <f>IF($B392=IO!$A$22,IO!$B$6,IF($B392=IO!$A$22,IO!$B$6,IF($B392=IO!$A$22,IO!$B$6,IO!$B$7)))</f>
        <v>200</v>
      </c>
      <c r="J392" s="24">
        <f t="shared" ca="1" si="20"/>
        <v>0</v>
      </c>
      <c r="K392" s="24">
        <f ca="1">IO!$B$5*Model!G392-$J392</f>
        <v>4080</v>
      </c>
    </row>
    <row r="393" spans="1:11" x14ac:dyDescent="0.25">
      <c r="A393" s="28">
        <v>392</v>
      </c>
      <c r="B393" s="26" t="s">
        <v>8</v>
      </c>
      <c r="C393" s="24">
        <f t="shared" ca="1" si="18"/>
        <v>0.58013708103935335</v>
      </c>
      <c r="D393" s="24">
        <f ca="1">VLOOKUP(C393,'Given Data'!$H$33:$I$43,2)</f>
        <v>2</v>
      </c>
      <c r="E393" s="24">
        <f t="shared" ca="1" si="19"/>
        <v>0.21759083752416275</v>
      </c>
      <c r="F393" s="24">
        <f ca="1">IF(B393=IO!$A$21,ROUND(NORMINV(E393,IO!$B$21,IO!$C$21),0),IF(B393=IO!$A$22,ROUND(NORMINV(E393,IO!$B$22,IO!$C$22),0),ROUND(NORMINV(E393,IO!$B$23,IO!$C$23),0)))</f>
        <v>99</v>
      </c>
      <c r="G393" s="24">
        <f ca="1">MIN(F393,IO!$B$4+IO!$B$10)</f>
        <v>99</v>
      </c>
      <c r="H393" s="24">
        <f ca="1">IF(G393-D393&gt;IO!B$4,Model!G393-Model!D393-IO!B$4,0)</f>
        <v>0</v>
      </c>
      <c r="I393" s="24">
        <f>IF($B393=IO!$A$22,IO!$B$6,IF($B393=IO!$A$22,IO!$B$6,IF($B393=IO!$A$22,IO!$B$6,IO!$B$7)))</f>
        <v>25</v>
      </c>
      <c r="J393" s="24">
        <f t="shared" ca="1" si="20"/>
        <v>200</v>
      </c>
      <c r="K393" s="24">
        <f ca="1">IO!$B$5*Model!G393-$J393</f>
        <v>3760</v>
      </c>
    </row>
    <row r="394" spans="1:11" x14ac:dyDescent="0.25">
      <c r="A394" s="28">
        <v>393</v>
      </c>
      <c r="B394" s="26" t="s">
        <v>10</v>
      </c>
      <c r="C394" s="24">
        <f t="shared" ca="1" si="18"/>
        <v>0.53160675869364182</v>
      </c>
      <c r="D394" s="24">
        <f ca="1">VLOOKUP(C394,'Given Data'!$H$33:$I$43,2)</f>
        <v>2</v>
      </c>
      <c r="E394" s="24">
        <f t="shared" ca="1" si="19"/>
        <v>7.3656121359494731E-2</v>
      </c>
      <c r="F394" s="24">
        <f ca="1">IF(B394=IO!$A$21,ROUND(NORMINV(E394,IO!$B$21,IO!$C$21),0),IF(B394=IO!$A$22,ROUND(NORMINV(E394,IO!$B$22,IO!$C$22),0),ROUND(NORMINV(E394,IO!$B$23,IO!$C$23),0)))</f>
        <v>98</v>
      </c>
      <c r="G394" s="24">
        <f ca="1">MIN(F394,IO!$B$4+IO!$B$10)</f>
        <v>98</v>
      </c>
      <c r="H394" s="24">
        <f ca="1">IF(G394-D394&gt;IO!B$4,Model!G394-Model!D394-IO!B$4,0)</f>
        <v>0</v>
      </c>
      <c r="I394" s="24">
        <f>IF($B394=IO!$A$22,IO!$B$6,IF($B394=IO!$A$22,IO!$B$6,IF($B394=IO!$A$22,IO!$B$6,IO!$B$7)))</f>
        <v>200</v>
      </c>
      <c r="J394" s="24">
        <f t="shared" ca="1" si="20"/>
        <v>0</v>
      </c>
      <c r="K394" s="24">
        <f ca="1">IO!$B$5*Model!G394-$J394</f>
        <v>3920</v>
      </c>
    </row>
    <row r="395" spans="1:11" x14ac:dyDescent="0.25">
      <c r="A395" s="28">
        <v>394</v>
      </c>
      <c r="B395" s="26" t="s">
        <v>7</v>
      </c>
      <c r="C395" s="24">
        <f t="shared" ca="1" si="18"/>
        <v>0.19667224424837071</v>
      </c>
      <c r="D395" s="24">
        <f ca="1">VLOOKUP(C395,'Given Data'!$H$33:$I$43,2)</f>
        <v>1</v>
      </c>
      <c r="E395" s="24">
        <f t="shared" ca="1" si="19"/>
        <v>0.70979022363637678</v>
      </c>
      <c r="F395" s="24">
        <f ca="1">IF(B395=IO!$A$21,ROUND(NORMINV(E395,IO!$B$21,IO!$C$21),0),IF(B395=IO!$A$22,ROUND(NORMINV(E395,IO!$B$22,IO!$C$22),0),ROUND(NORMINV(E395,IO!$B$23,IO!$C$23),0)))</f>
        <v>104</v>
      </c>
      <c r="G395" s="24">
        <f ca="1">MIN(F395,IO!$B$4+IO!$B$10)</f>
        <v>102</v>
      </c>
      <c r="H395" s="24">
        <f ca="1">IF(G395-D395&gt;IO!B$4,Model!G395-Model!D395-IO!B$4,0)</f>
        <v>1</v>
      </c>
      <c r="I395" s="24">
        <f>IF($B395=IO!$A$22,IO!$B$6,IF($B395=IO!$A$22,IO!$B$6,IF($B395=IO!$A$22,IO!$B$6,IO!$B$7)))</f>
        <v>200</v>
      </c>
      <c r="J395" s="24">
        <f t="shared" ca="1" si="20"/>
        <v>0</v>
      </c>
      <c r="K395" s="24">
        <f ca="1">IO!$B$5*Model!G395-$J395</f>
        <v>4080</v>
      </c>
    </row>
    <row r="396" spans="1:11" x14ac:dyDescent="0.25">
      <c r="A396" s="28">
        <v>395</v>
      </c>
      <c r="B396" s="26" t="s">
        <v>8</v>
      </c>
      <c r="C396" s="24">
        <f t="shared" ca="1" si="18"/>
        <v>0.12397523853665238</v>
      </c>
      <c r="D396" s="24">
        <f ca="1">VLOOKUP(C396,'Given Data'!$H$33:$I$43,2)</f>
        <v>0</v>
      </c>
      <c r="E396" s="24">
        <f t="shared" ca="1" si="19"/>
        <v>0.29206924271471779</v>
      </c>
      <c r="F396" s="24">
        <f ca="1">IF(B396=IO!$A$21,ROUND(NORMINV(E396,IO!$B$21,IO!$C$21),0),IF(B396=IO!$A$22,ROUND(NORMINV(E396,IO!$B$22,IO!$C$22),0),ROUND(NORMINV(E396,IO!$B$23,IO!$C$23),0)))</f>
        <v>100</v>
      </c>
      <c r="G396" s="24">
        <f ca="1">MIN(F396,IO!$B$4+IO!$B$10)</f>
        <v>100</v>
      </c>
      <c r="H396" s="24">
        <f ca="1">IF(G396-D396&gt;IO!B$4,Model!G396-Model!D396-IO!B$4,0)</f>
        <v>0</v>
      </c>
      <c r="I396" s="24">
        <f>IF($B396=IO!$A$22,IO!$B$6,IF($B396=IO!$A$22,IO!$B$6,IF($B396=IO!$A$22,IO!$B$6,IO!$B$7)))</f>
        <v>25</v>
      </c>
      <c r="J396" s="24">
        <f t="shared" ca="1" si="20"/>
        <v>0</v>
      </c>
      <c r="K396" s="24">
        <f ca="1">IO!$B$5*Model!G396-$J396</f>
        <v>4000</v>
      </c>
    </row>
    <row r="397" spans="1:11" x14ac:dyDescent="0.25">
      <c r="A397" s="28">
        <v>396</v>
      </c>
      <c r="B397" s="26" t="s">
        <v>10</v>
      </c>
      <c r="C397" s="24">
        <f t="shared" ca="1" si="18"/>
        <v>0.49682383313281353</v>
      </c>
      <c r="D397" s="24">
        <f ca="1">VLOOKUP(C397,'Given Data'!$H$33:$I$43,2)</f>
        <v>2</v>
      </c>
      <c r="E397" s="24">
        <f t="shared" ca="1" si="19"/>
        <v>0.29569892365648986</v>
      </c>
      <c r="F397" s="24">
        <f ca="1">IF(B397=IO!$A$21,ROUND(NORMINV(E397,IO!$B$21,IO!$C$21),0),IF(B397=IO!$A$22,ROUND(NORMINV(E397,IO!$B$22,IO!$C$22),0),ROUND(NORMINV(E397,IO!$B$23,IO!$C$23),0)))</f>
        <v>102</v>
      </c>
      <c r="G397" s="24">
        <f ca="1">MIN(F397,IO!$B$4+IO!$B$10)</f>
        <v>102</v>
      </c>
      <c r="H397" s="24">
        <f ca="1">IF(G397-D397&gt;IO!B$4,Model!G397-Model!D397-IO!B$4,0)</f>
        <v>0</v>
      </c>
      <c r="I397" s="24">
        <f>IF($B397=IO!$A$22,IO!$B$6,IF($B397=IO!$A$22,IO!$B$6,IF($B397=IO!$A$22,IO!$B$6,IO!$B$7)))</f>
        <v>200</v>
      </c>
      <c r="J397" s="24">
        <f t="shared" ca="1" si="20"/>
        <v>0</v>
      </c>
      <c r="K397" s="24">
        <f ca="1">IO!$B$5*Model!G397-$J397</f>
        <v>4080</v>
      </c>
    </row>
    <row r="398" spans="1:11" x14ac:dyDescent="0.25">
      <c r="A398" s="28">
        <v>397</v>
      </c>
      <c r="B398" s="26" t="s">
        <v>7</v>
      </c>
      <c r="C398" s="24">
        <f t="shared" ca="1" si="18"/>
        <v>0.58463273632516466</v>
      </c>
      <c r="D398" s="24">
        <f ca="1">VLOOKUP(C398,'Given Data'!$H$33:$I$43,2)</f>
        <v>2</v>
      </c>
      <c r="E398" s="24">
        <f t="shared" ca="1" si="19"/>
        <v>0.27808687848383118</v>
      </c>
      <c r="F398" s="24">
        <f ca="1">IF(B398=IO!$A$21,ROUND(NORMINV(E398,IO!$B$21,IO!$C$21),0),IF(B398=IO!$A$22,ROUND(NORMINV(E398,IO!$B$22,IO!$C$22),0),ROUND(NORMINV(E398,IO!$B$23,IO!$C$23),0)))</f>
        <v>97</v>
      </c>
      <c r="G398" s="24">
        <f ca="1">MIN(F398,IO!$B$4+IO!$B$10)</f>
        <v>97</v>
      </c>
      <c r="H398" s="24">
        <f ca="1">IF(G398-D398&gt;IO!B$4,Model!G398-Model!D398-IO!B$4,0)</f>
        <v>0</v>
      </c>
      <c r="I398" s="24">
        <f>IF($B398=IO!$A$22,IO!$B$6,IF($B398=IO!$A$22,IO!$B$6,IF($B398=IO!$A$22,IO!$B$6,IO!$B$7)))</f>
        <v>200</v>
      </c>
      <c r="J398" s="24">
        <f t="shared" ca="1" si="20"/>
        <v>0</v>
      </c>
      <c r="K398" s="24">
        <f ca="1">IO!$B$5*Model!G398-$J398</f>
        <v>3880</v>
      </c>
    </row>
    <row r="399" spans="1:11" x14ac:dyDescent="0.25">
      <c r="A399" s="28">
        <v>398</v>
      </c>
      <c r="B399" s="26" t="s">
        <v>8</v>
      </c>
      <c r="C399" s="24">
        <f t="shared" ca="1" si="18"/>
        <v>0.14617144648422831</v>
      </c>
      <c r="D399" s="24">
        <f ca="1">VLOOKUP(C399,'Given Data'!$H$33:$I$43,2)</f>
        <v>0</v>
      </c>
      <c r="E399" s="24">
        <f t="shared" ca="1" si="19"/>
        <v>0.20153818035033122</v>
      </c>
      <c r="F399" s="24">
        <f ca="1">IF(B399=IO!$A$21,ROUND(NORMINV(E399,IO!$B$21,IO!$C$21),0),IF(B399=IO!$A$22,ROUND(NORMINV(E399,IO!$B$22,IO!$C$22),0),ROUND(NORMINV(E399,IO!$B$23,IO!$C$23),0)))</f>
        <v>99</v>
      </c>
      <c r="G399" s="24">
        <f ca="1">MIN(F399,IO!$B$4+IO!$B$10)</f>
        <v>99</v>
      </c>
      <c r="H399" s="24">
        <f ca="1">IF(G399-D399&gt;IO!B$4,Model!G399-Model!D399-IO!B$4,0)</f>
        <v>0</v>
      </c>
      <c r="I399" s="24">
        <f>IF($B399=IO!$A$22,IO!$B$6,IF($B399=IO!$A$22,IO!$B$6,IF($B399=IO!$A$22,IO!$B$6,IO!$B$7)))</f>
        <v>25</v>
      </c>
      <c r="J399" s="24">
        <f t="shared" ca="1" si="20"/>
        <v>0</v>
      </c>
      <c r="K399" s="24">
        <f ca="1">IO!$B$5*Model!G399-$J399</f>
        <v>3960</v>
      </c>
    </row>
    <row r="400" spans="1:11" x14ac:dyDescent="0.25">
      <c r="A400" s="28">
        <v>399</v>
      </c>
      <c r="B400" s="26" t="s">
        <v>10</v>
      </c>
      <c r="C400" s="24">
        <f t="shared" ca="1" si="18"/>
        <v>0.79523538223177292</v>
      </c>
      <c r="D400" s="24">
        <f ca="1">VLOOKUP(C400,'Given Data'!$H$33:$I$43,2)</f>
        <v>4</v>
      </c>
      <c r="E400" s="24">
        <f t="shared" ca="1" si="19"/>
        <v>0.81832384272488468</v>
      </c>
      <c r="F400" s="24">
        <f ca="1">IF(B400=IO!$A$21,ROUND(NORMINV(E400,IO!$B$21,IO!$C$21),0),IF(B400=IO!$A$22,ROUND(NORMINV(E400,IO!$B$22,IO!$C$22),0),ROUND(NORMINV(E400,IO!$B$23,IO!$C$23),0)))</f>
        <v>110</v>
      </c>
      <c r="G400" s="24">
        <f ca="1">MIN(F400,IO!$B$4+IO!$B$10)</f>
        <v>102</v>
      </c>
      <c r="H400" s="24">
        <f ca="1">IF(G400-D400&gt;IO!B$4,Model!G400-Model!D400-IO!B$4,0)</f>
        <v>0</v>
      </c>
      <c r="I400" s="24">
        <f>IF($B400=IO!$A$22,IO!$B$6,IF($B400=IO!$A$22,IO!$B$6,IF($B400=IO!$A$22,IO!$B$6,IO!$B$7)))</f>
        <v>200</v>
      </c>
      <c r="J400" s="24">
        <f t="shared" ca="1" si="20"/>
        <v>0</v>
      </c>
      <c r="K400" s="24">
        <f ca="1">IO!$B$5*Model!G400-$J400</f>
        <v>4080</v>
      </c>
    </row>
    <row r="401" spans="1:11" x14ac:dyDescent="0.25">
      <c r="A401" s="28">
        <v>400</v>
      </c>
      <c r="B401" s="26" t="s">
        <v>7</v>
      </c>
      <c r="C401" s="24">
        <f t="shared" ca="1" si="18"/>
        <v>0.17729914689909065</v>
      </c>
      <c r="D401" s="24">
        <f ca="1">VLOOKUP(C401,'Given Data'!$H$33:$I$43,2)</f>
        <v>1</v>
      </c>
      <c r="E401" s="24">
        <f t="shared" ca="1" si="19"/>
        <v>0.37242507621799981</v>
      </c>
      <c r="F401" s="24">
        <f ca="1">IF(B401=IO!$A$21,ROUND(NORMINV(E401,IO!$B$21,IO!$C$21),0),IF(B401=IO!$A$22,ROUND(NORMINV(E401,IO!$B$22,IO!$C$22),0),ROUND(NORMINV(E401,IO!$B$23,IO!$C$23),0)))</f>
        <v>99</v>
      </c>
      <c r="G401" s="24">
        <f ca="1">MIN(F401,IO!$B$4+IO!$B$10)</f>
        <v>99</v>
      </c>
      <c r="H401" s="24">
        <f ca="1">IF(G401-D401&gt;IO!B$4,Model!G401-Model!D401-IO!B$4,0)</f>
        <v>0</v>
      </c>
      <c r="I401" s="24">
        <f>IF($B401=IO!$A$22,IO!$B$6,IF($B401=IO!$A$22,IO!$B$6,IF($B401=IO!$A$22,IO!$B$6,IO!$B$7)))</f>
        <v>200</v>
      </c>
      <c r="J401" s="24">
        <f t="shared" ca="1" si="20"/>
        <v>0</v>
      </c>
      <c r="K401" s="24">
        <f ca="1">IO!$B$5*Model!G401-$J401</f>
        <v>3960</v>
      </c>
    </row>
    <row r="402" spans="1:11" x14ac:dyDescent="0.25">
      <c r="A402" s="28">
        <v>401</v>
      </c>
      <c r="B402" s="26" t="s">
        <v>8</v>
      </c>
      <c r="C402" s="24">
        <f t="shared" ca="1" si="18"/>
        <v>0.12394503650449962</v>
      </c>
      <c r="D402" s="24">
        <f ca="1">VLOOKUP(C402,'Given Data'!$H$33:$I$43,2)</f>
        <v>0</v>
      </c>
      <c r="E402" s="24">
        <f t="shared" ca="1" si="19"/>
        <v>1.4017941021773339E-3</v>
      </c>
      <c r="F402" s="24">
        <f ca="1">IF(B402=IO!$A$21,ROUND(NORMINV(E402,IO!$B$21,IO!$C$21),0),IF(B402=IO!$A$22,ROUND(NORMINV(E402,IO!$B$22,IO!$C$22),0),ROUND(NORMINV(E402,IO!$B$23,IO!$C$23),0)))</f>
        <v>88</v>
      </c>
      <c r="G402" s="24">
        <f ca="1">MIN(F402,IO!$B$4+IO!$B$10)</f>
        <v>88</v>
      </c>
      <c r="H402" s="24">
        <f ca="1">IF(G402-D402&gt;IO!B$4,Model!G402-Model!D402-IO!B$4,0)</f>
        <v>0</v>
      </c>
      <c r="I402" s="24">
        <f>IF($B402=IO!$A$22,IO!$B$6,IF($B402=IO!$A$22,IO!$B$6,IF($B402=IO!$A$22,IO!$B$6,IO!$B$7)))</f>
        <v>25</v>
      </c>
      <c r="J402" s="24">
        <f t="shared" ca="1" si="20"/>
        <v>0</v>
      </c>
      <c r="K402" s="24">
        <f ca="1">IO!$B$5*Model!G402-$J402</f>
        <v>3520</v>
      </c>
    </row>
    <row r="403" spans="1:11" x14ac:dyDescent="0.25">
      <c r="A403" s="28">
        <v>402</v>
      </c>
      <c r="B403" s="26" t="s">
        <v>10</v>
      </c>
      <c r="C403" s="24">
        <f t="shared" ca="1" si="18"/>
        <v>0.94030788281382105</v>
      </c>
      <c r="D403" s="24">
        <f ca="1">VLOOKUP(C403,'Given Data'!$H$33:$I$43,2)</f>
        <v>6</v>
      </c>
      <c r="E403" s="24">
        <f t="shared" ca="1" si="19"/>
        <v>0.49704212716985663</v>
      </c>
      <c r="F403" s="24">
        <f ca="1">IF(B403=IO!$A$21,ROUND(NORMINV(E403,IO!$B$21,IO!$C$21),0),IF(B403=IO!$A$22,ROUND(NORMINV(E403,IO!$B$22,IO!$C$22),0),ROUND(NORMINV(E403,IO!$B$23,IO!$C$23),0)))</f>
        <v>105</v>
      </c>
      <c r="G403" s="24">
        <f ca="1">MIN(F403,IO!$B$4+IO!$B$10)</f>
        <v>102</v>
      </c>
      <c r="H403" s="24">
        <f ca="1">IF(G403-D403&gt;IO!B$4,Model!G403-Model!D403-IO!B$4,0)</f>
        <v>0</v>
      </c>
      <c r="I403" s="24">
        <f>IF($B403=IO!$A$22,IO!$B$6,IF($B403=IO!$A$22,IO!$B$6,IF($B403=IO!$A$22,IO!$B$6,IO!$B$7)))</f>
        <v>200</v>
      </c>
      <c r="J403" s="24">
        <f t="shared" ca="1" si="20"/>
        <v>0</v>
      </c>
      <c r="K403" s="24">
        <f ca="1">IO!$B$5*Model!G403-$J403</f>
        <v>4080</v>
      </c>
    </row>
    <row r="404" spans="1:11" x14ac:dyDescent="0.25">
      <c r="A404" s="28">
        <v>403</v>
      </c>
      <c r="B404" s="26" t="s">
        <v>7</v>
      </c>
      <c r="C404" s="24">
        <f t="shared" ca="1" si="18"/>
        <v>0.37745627793667458</v>
      </c>
      <c r="D404" s="24">
        <f ca="1">VLOOKUP(C404,'Given Data'!$H$33:$I$43,2)</f>
        <v>2</v>
      </c>
      <c r="E404" s="24">
        <f t="shared" ca="1" si="19"/>
        <v>0.83846957589989035</v>
      </c>
      <c r="F404" s="24">
        <f ca="1">IF(B404=IO!$A$21,ROUND(NORMINV(E404,IO!$B$21,IO!$C$21),0),IF(B404=IO!$A$22,ROUND(NORMINV(E404,IO!$B$22,IO!$C$22),0),ROUND(NORMINV(E404,IO!$B$23,IO!$C$23),0)))</f>
        <v>107</v>
      </c>
      <c r="G404" s="24">
        <f ca="1">MIN(F404,IO!$B$4+IO!$B$10)</f>
        <v>102</v>
      </c>
      <c r="H404" s="24">
        <f ca="1">IF(G404-D404&gt;IO!B$4,Model!G404-Model!D404-IO!B$4,0)</f>
        <v>0</v>
      </c>
      <c r="I404" s="24">
        <f>IF($B404=IO!$A$22,IO!$B$6,IF($B404=IO!$A$22,IO!$B$6,IF($B404=IO!$A$22,IO!$B$6,IO!$B$7)))</f>
        <v>200</v>
      </c>
      <c r="J404" s="24">
        <f t="shared" ca="1" si="20"/>
        <v>0</v>
      </c>
      <c r="K404" s="24">
        <f ca="1">IO!$B$5*Model!G404-$J404</f>
        <v>4080</v>
      </c>
    </row>
    <row r="405" spans="1:11" x14ac:dyDescent="0.25">
      <c r="A405" s="28">
        <v>404</v>
      </c>
      <c r="B405" s="26" t="s">
        <v>8</v>
      </c>
      <c r="C405" s="24">
        <f t="shared" ca="1" si="18"/>
        <v>9.7315344516016089E-2</v>
      </c>
      <c r="D405" s="24">
        <f ca="1">VLOOKUP(C405,'Given Data'!$H$33:$I$43,2)</f>
        <v>0</v>
      </c>
      <c r="E405" s="24">
        <f t="shared" ca="1" si="19"/>
        <v>0.28851935362803027</v>
      </c>
      <c r="F405" s="24">
        <f ca="1">IF(B405=IO!$A$21,ROUND(NORMINV(E405,IO!$B$21,IO!$C$21),0),IF(B405=IO!$A$22,ROUND(NORMINV(E405,IO!$B$22,IO!$C$22),0),ROUND(NORMINV(E405,IO!$B$23,IO!$C$23),0)))</f>
        <v>100</v>
      </c>
      <c r="G405" s="24">
        <f ca="1">MIN(F405,IO!$B$4+IO!$B$10)</f>
        <v>100</v>
      </c>
      <c r="H405" s="24">
        <f ca="1">IF(G405-D405&gt;IO!B$4,Model!G405-Model!D405-IO!B$4,0)</f>
        <v>0</v>
      </c>
      <c r="I405" s="24">
        <f>IF($B405=IO!$A$22,IO!$B$6,IF($B405=IO!$A$22,IO!$B$6,IF($B405=IO!$A$22,IO!$B$6,IO!$B$7)))</f>
        <v>25</v>
      </c>
      <c r="J405" s="24">
        <f t="shared" ca="1" si="20"/>
        <v>0</v>
      </c>
      <c r="K405" s="24">
        <f ca="1">IO!$B$5*Model!G405-$J405</f>
        <v>4000</v>
      </c>
    </row>
    <row r="406" spans="1:11" x14ac:dyDescent="0.25">
      <c r="A406" s="28">
        <v>405</v>
      </c>
      <c r="B406" s="26" t="s">
        <v>10</v>
      </c>
      <c r="C406" s="24">
        <f t="shared" ca="1" si="18"/>
        <v>0.63148534936738687</v>
      </c>
      <c r="D406" s="24">
        <f ca="1">VLOOKUP(C406,'Given Data'!$H$33:$I$43,2)</f>
        <v>3</v>
      </c>
      <c r="E406" s="24">
        <f t="shared" ca="1" si="19"/>
        <v>0.25747223754350657</v>
      </c>
      <c r="F406" s="24">
        <f ca="1">IF(B406=IO!$A$21,ROUND(NORMINV(E406,IO!$B$21,IO!$C$21),0),IF(B406=IO!$A$22,ROUND(NORMINV(E406,IO!$B$22,IO!$C$22),0),ROUND(NORMINV(E406,IO!$B$23,IO!$C$23),0)))</f>
        <v>102</v>
      </c>
      <c r="G406" s="24">
        <f ca="1">MIN(F406,IO!$B$4+IO!$B$10)</f>
        <v>102</v>
      </c>
      <c r="H406" s="24">
        <f ca="1">IF(G406-D406&gt;IO!B$4,Model!G406-Model!D406-IO!B$4,0)</f>
        <v>0</v>
      </c>
      <c r="I406" s="24">
        <f>IF($B406=IO!$A$22,IO!$B$6,IF($B406=IO!$A$22,IO!$B$6,IF($B406=IO!$A$22,IO!$B$6,IO!$B$7)))</f>
        <v>200</v>
      </c>
      <c r="J406" s="24">
        <f t="shared" ca="1" si="20"/>
        <v>0</v>
      </c>
      <c r="K406" s="24">
        <f ca="1">IO!$B$5*Model!G406-$J406</f>
        <v>4080</v>
      </c>
    </row>
    <row r="407" spans="1:11" x14ac:dyDescent="0.25">
      <c r="A407" s="28">
        <v>406</v>
      </c>
      <c r="B407" s="26" t="s">
        <v>7</v>
      </c>
      <c r="C407" s="24">
        <f t="shared" ca="1" si="18"/>
        <v>0.55181504936145775</v>
      </c>
      <c r="D407" s="24">
        <f ca="1">VLOOKUP(C407,'Given Data'!$H$33:$I$43,2)</f>
        <v>2</v>
      </c>
      <c r="E407" s="24">
        <f t="shared" ca="1" si="19"/>
        <v>0.57406419718298896</v>
      </c>
      <c r="F407" s="24">
        <f ca="1">IF(B407=IO!$A$21,ROUND(NORMINV(E407,IO!$B$21,IO!$C$21),0),IF(B407=IO!$A$22,ROUND(NORMINV(E407,IO!$B$22,IO!$C$22),0),ROUND(NORMINV(E407,IO!$B$23,IO!$C$23),0)))</f>
        <v>102</v>
      </c>
      <c r="G407" s="24">
        <f ca="1">MIN(F407,IO!$B$4+IO!$B$10)</f>
        <v>102</v>
      </c>
      <c r="H407" s="24">
        <f ca="1">IF(G407-D407&gt;IO!B$4,Model!G407-Model!D407-IO!B$4,0)</f>
        <v>0</v>
      </c>
      <c r="I407" s="24">
        <f>IF($B407=IO!$A$22,IO!$B$6,IF($B407=IO!$A$22,IO!$B$6,IF($B407=IO!$A$22,IO!$B$6,IO!$B$7)))</f>
        <v>200</v>
      </c>
      <c r="J407" s="24">
        <f t="shared" ca="1" si="20"/>
        <v>400</v>
      </c>
      <c r="K407" s="24">
        <f ca="1">IO!$B$5*Model!G407-$J407</f>
        <v>3680</v>
      </c>
    </row>
    <row r="408" spans="1:11" x14ac:dyDescent="0.25">
      <c r="A408" s="28">
        <v>407</v>
      </c>
      <c r="B408" s="26" t="s">
        <v>8</v>
      </c>
      <c r="C408" s="24">
        <f t="shared" ca="1" si="18"/>
        <v>0.29017944778125226</v>
      </c>
      <c r="D408" s="24">
        <f ca="1">VLOOKUP(C408,'Given Data'!$H$33:$I$43,2)</f>
        <v>1</v>
      </c>
      <c r="E408" s="24">
        <f t="shared" ca="1" si="19"/>
        <v>0.2444915341907683</v>
      </c>
      <c r="F408" s="24">
        <f ca="1">IF(B408=IO!$A$21,ROUND(NORMINV(E408,IO!$B$21,IO!$C$21),0),IF(B408=IO!$A$22,ROUND(NORMINV(E408,IO!$B$22,IO!$C$22),0),ROUND(NORMINV(E408,IO!$B$23,IO!$C$23),0)))</f>
        <v>100</v>
      </c>
      <c r="G408" s="24">
        <f ca="1">MIN(F408,IO!$B$4+IO!$B$10)</f>
        <v>100</v>
      </c>
      <c r="H408" s="24">
        <f ca="1">IF(G408-D408&gt;IO!B$4,Model!G408-Model!D408-IO!B$4,0)</f>
        <v>0</v>
      </c>
      <c r="I408" s="24">
        <f>IF($B408=IO!$A$22,IO!$B$6,IF($B408=IO!$A$22,IO!$B$6,IF($B408=IO!$A$22,IO!$B$6,IO!$B$7)))</f>
        <v>25</v>
      </c>
      <c r="J408" s="24">
        <f t="shared" ca="1" si="20"/>
        <v>0</v>
      </c>
      <c r="K408" s="24">
        <f ca="1">IO!$B$5*Model!G408-$J408</f>
        <v>4000</v>
      </c>
    </row>
    <row r="409" spans="1:11" x14ac:dyDescent="0.25">
      <c r="A409" s="28">
        <v>408</v>
      </c>
      <c r="B409" s="26" t="s">
        <v>10</v>
      </c>
      <c r="C409" s="24">
        <f t="shared" ca="1" si="18"/>
        <v>0.10905200725685738</v>
      </c>
      <c r="D409" s="24">
        <f ca="1">VLOOKUP(C409,'Given Data'!$H$33:$I$43,2)</f>
        <v>0</v>
      </c>
      <c r="E409" s="24">
        <f t="shared" ca="1" si="19"/>
        <v>0.40025897998769755</v>
      </c>
      <c r="F409" s="24">
        <f ca="1">IF(B409=IO!$A$21,ROUND(NORMINV(E409,IO!$B$21,IO!$C$21),0),IF(B409=IO!$A$22,ROUND(NORMINV(E409,IO!$B$22,IO!$C$22),0),ROUND(NORMINV(E409,IO!$B$23,IO!$C$23),0)))</f>
        <v>104</v>
      </c>
      <c r="G409" s="24">
        <f ca="1">MIN(F409,IO!$B$4+IO!$B$10)</f>
        <v>102</v>
      </c>
      <c r="H409" s="24">
        <f ca="1">IF(G409-D409&gt;IO!B$4,Model!G409-Model!D409-IO!B$4,0)</f>
        <v>2</v>
      </c>
      <c r="I409" s="24">
        <f>IF($B409=IO!$A$22,IO!$B$6,IF($B409=IO!$A$22,IO!$B$6,IF($B409=IO!$A$22,IO!$B$6,IO!$B$7)))</f>
        <v>200</v>
      </c>
      <c r="J409" s="24">
        <f t="shared" ca="1" si="20"/>
        <v>25</v>
      </c>
      <c r="K409" s="24">
        <f ca="1">IO!$B$5*Model!G409-$J409</f>
        <v>4055</v>
      </c>
    </row>
    <row r="410" spans="1:11" x14ac:dyDescent="0.25">
      <c r="A410" s="28">
        <v>409</v>
      </c>
      <c r="B410" s="26" t="s">
        <v>7</v>
      </c>
      <c r="C410" s="24">
        <f t="shared" ca="1" si="18"/>
        <v>0.47383515517738828</v>
      </c>
      <c r="D410" s="24">
        <f ca="1">VLOOKUP(C410,'Given Data'!$H$33:$I$43,2)</f>
        <v>2</v>
      </c>
      <c r="E410" s="24">
        <f t="shared" ca="1" si="19"/>
        <v>0.89211400774152072</v>
      </c>
      <c r="F410" s="24">
        <f ca="1">IF(B410=IO!$A$21,ROUND(NORMINV(E410,IO!$B$21,IO!$C$21),0),IF(B410=IO!$A$22,ROUND(NORMINV(E410,IO!$B$22,IO!$C$22),0),ROUND(NORMINV(E410,IO!$B$23,IO!$C$23),0)))</f>
        <v>108</v>
      </c>
      <c r="G410" s="24">
        <f ca="1">MIN(F410,IO!$B$4+IO!$B$10)</f>
        <v>102</v>
      </c>
      <c r="H410" s="24">
        <f ca="1">IF(G410-D410&gt;IO!B$4,Model!G410-Model!D410-IO!B$4,0)</f>
        <v>0</v>
      </c>
      <c r="I410" s="24">
        <f>IF($B410=IO!$A$22,IO!$B$6,IF($B410=IO!$A$22,IO!$B$6,IF($B410=IO!$A$22,IO!$B$6,IO!$B$7)))</f>
        <v>200</v>
      </c>
      <c r="J410" s="24">
        <f t="shared" ca="1" si="20"/>
        <v>0</v>
      </c>
      <c r="K410" s="24">
        <f ca="1">IO!$B$5*Model!G410-$J410</f>
        <v>4080</v>
      </c>
    </row>
    <row r="411" spans="1:11" x14ac:dyDescent="0.25">
      <c r="A411" s="28">
        <v>410</v>
      </c>
      <c r="B411" s="26" t="s">
        <v>8</v>
      </c>
      <c r="C411" s="24">
        <f t="shared" ca="1" si="18"/>
        <v>0.22807512464853685</v>
      </c>
      <c r="D411" s="24">
        <f ca="1">VLOOKUP(C411,'Given Data'!$H$33:$I$43,2)</f>
        <v>1</v>
      </c>
      <c r="E411" s="24">
        <f t="shared" ca="1" si="19"/>
        <v>0.83461719689469038</v>
      </c>
      <c r="F411" s="24">
        <f ca="1">IF(B411=IO!$A$21,ROUND(NORMINV(E411,IO!$B$21,IO!$C$21),0),IF(B411=IO!$A$22,ROUND(NORMINV(E411,IO!$B$22,IO!$C$22),0),ROUND(NORMINV(E411,IO!$B$23,IO!$C$23),0)))</f>
        <v>108</v>
      </c>
      <c r="G411" s="24">
        <f ca="1">MIN(F411,IO!$B$4+IO!$B$10)</f>
        <v>102</v>
      </c>
      <c r="H411" s="24">
        <f ca="1">IF(G411-D411&gt;IO!B$4,Model!G411-Model!D411-IO!B$4,0)</f>
        <v>1</v>
      </c>
      <c r="I411" s="24">
        <f>IF($B411=IO!$A$22,IO!$B$6,IF($B411=IO!$A$22,IO!$B$6,IF($B411=IO!$A$22,IO!$B$6,IO!$B$7)))</f>
        <v>25</v>
      </c>
      <c r="J411" s="24">
        <f t="shared" ca="1" si="20"/>
        <v>0</v>
      </c>
      <c r="K411" s="24">
        <f ca="1">IO!$B$5*Model!G411-$J411</f>
        <v>4080</v>
      </c>
    </row>
    <row r="412" spans="1:11" x14ac:dyDescent="0.25">
      <c r="A412" s="28">
        <v>411</v>
      </c>
      <c r="B412" s="26" t="s">
        <v>10</v>
      </c>
      <c r="C412" s="24">
        <f t="shared" ca="1" si="18"/>
        <v>0.56711447934540182</v>
      </c>
      <c r="D412" s="24">
        <f ca="1">VLOOKUP(C412,'Given Data'!$H$33:$I$43,2)</f>
        <v>2</v>
      </c>
      <c r="E412" s="24">
        <f t="shared" ca="1" si="19"/>
        <v>0.79577618309895148</v>
      </c>
      <c r="F412" s="24">
        <f ca="1">IF(B412=IO!$A$21,ROUND(NORMINV(E412,IO!$B$21,IO!$C$21),0),IF(B412=IO!$A$22,ROUND(NORMINV(E412,IO!$B$22,IO!$C$22),0),ROUND(NORMINV(E412,IO!$B$23,IO!$C$23),0)))</f>
        <v>109</v>
      </c>
      <c r="G412" s="24">
        <f ca="1">MIN(F412,IO!$B$4+IO!$B$10)</f>
        <v>102</v>
      </c>
      <c r="H412" s="24">
        <f ca="1">IF(G412-D412&gt;IO!B$4,Model!G412-Model!D412-IO!B$4,0)</f>
        <v>0</v>
      </c>
      <c r="I412" s="24">
        <f>IF($B412=IO!$A$22,IO!$B$6,IF($B412=IO!$A$22,IO!$B$6,IF($B412=IO!$A$22,IO!$B$6,IO!$B$7)))</f>
        <v>200</v>
      </c>
      <c r="J412" s="24">
        <f t="shared" ca="1" si="20"/>
        <v>0</v>
      </c>
      <c r="K412" s="24">
        <f ca="1">IO!$B$5*Model!G412-$J412</f>
        <v>4080</v>
      </c>
    </row>
    <row r="413" spans="1:11" x14ac:dyDescent="0.25">
      <c r="A413" s="28">
        <v>412</v>
      </c>
      <c r="B413" s="26" t="s">
        <v>7</v>
      </c>
      <c r="C413" s="24">
        <f t="shared" ca="1" si="18"/>
        <v>0.51843337541547985</v>
      </c>
      <c r="D413" s="24">
        <f ca="1">VLOOKUP(C413,'Given Data'!$H$33:$I$43,2)</f>
        <v>2</v>
      </c>
      <c r="E413" s="24">
        <f t="shared" ca="1" si="19"/>
        <v>0.59536814086145207</v>
      </c>
      <c r="F413" s="24">
        <f ca="1">IF(B413=IO!$A$21,ROUND(NORMINV(E413,IO!$B$21,IO!$C$21),0),IF(B413=IO!$A$22,ROUND(NORMINV(E413,IO!$B$22,IO!$C$22),0),ROUND(NORMINV(E413,IO!$B$23,IO!$C$23),0)))</f>
        <v>102</v>
      </c>
      <c r="G413" s="24">
        <f ca="1">MIN(F413,IO!$B$4+IO!$B$10)</f>
        <v>102</v>
      </c>
      <c r="H413" s="24">
        <f ca="1">IF(G413-D413&gt;IO!B$4,Model!G413-Model!D413-IO!B$4,0)</f>
        <v>0</v>
      </c>
      <c r="I413" s="24">
        <f>IF($B413=IO!$A$22,IO!$B$6,IF($B413=IO!$A$22,IO!$B$6,IF($B413=IO!$A$22,IO!$B$6,IO!$B$7)))</f>
        <v>200</v>
      </c>
      <c r="J413" s="24">
        <f t="shared" ca="1" si="20"/>
        <v>0</v>
      </c>
      <c r="K413" s="24">
        <f ca="1">IO!$B$5*Model!G413-$J413</f>
        <v>4080</v>
      </c>
    </row>
    <row r="414" spans="1:11" x14ac:dyDescent="0.25">
      <c r="A414" s="28">
        <v>413</v>
      </c>
      <c r="B414" s="26" t="s">
        <v>8</v>
      </c>
      <c r="C414" s="24">
        <f t="shared" ca="1" si="18"/>
        <v>0.81720851993405752</v>
      </c>
      <c r="D414" s="24">
        <f ca="1">VLOOKUP(C414,'Given Data'!$H$33:$I$43,2)</f>
        <v>4</v>
      </c>
      <c r="E414" s="24">
        <f t="shared" ca="1" si="19"/>
        <v>0.88502531997930667</v>
      </c>
      <c r="F414" s="24">
        <f ca="1">IF(B414=IO!$A$21,ROUND(NORMINV(E414,IO!$B$21,IO!$C$21),0),IF(B414=IO!$A$22,ROUND(NORMINV(E414,IO!$B$22,IO!$C$22),0),ROUND(NORMINV(E414,IO!$B$23,IO!$C$23),0)))</f>
        <v>109</v>
      </c>
      <c r="G414" s="24">
        <f ca="1">MIN(F414,IO!$B$4+IO!$B$10)</f>
        <v>102</v>
      </c>
      <c r="H414" s="24">
        <f ca="1">IF(G414-D414&gt;IO!B$4,Model!G414-Model!D414-IO!B$4,0)</f>
        <v>0</v>
      </c>
      <c r="I414" s="24">
        <f>IF($B414=IO!$A$22,IO!$B$6,IF($B414=IO!$A$22,IO!$B$6,IF($B414=IO!$A$22,IO!$B$6,IO!$B$7)))</f>
        <v>25</v>
      </c>
      <c r="J414" s="24">
        <f t="shared" ca="1" si="20"/>
        <v>0</v>
      </c>
      <c r="K414" s="24">
        <f ca="1">IO!$B$5*Model!G414-$J414</f>
        <v>4080</v>
      </c>
    </row>
    <row r="415" spans="1:11" x14ac:dyDescent="0.25">
      <c r="A415" s="28">
        <v>414</v>
      </c>
      <c r="B415" s="26" t="s">
        <v>10</v>
      </c>
      <c r="C415" s="24">
        <f t="shared" ca="1" si="18"/>
        <v>0.4598768292136356</v>
      </c>
      <c r="D415" s="24">
        <f ca="1">VLOOKUP(C415,'Given Data'!$H$33:$I$43,2)</f>
        <v>2</v>
      </c>
      <c r="E415" s="24">
        <f t="shared" ca="1" si="19"/>
        <v>0.4937223026739207</v>
      </c>
      <c r="F415" s="24">
        <f ca="1">IF(B415=IO!$A$21,ROUND(NORMINV(E415,IO!$B$21,IO!$C$21),0),IF(B415=IO!$A$22,ROUND(NORMINV(E415,IO!$B$22,IO!$C$22),0),ROUND(NORMINV(E415,IO!$B$23,IO!$C$23),0)))</f>
        <v>105</v>
      </c>
      <c r="G415" s="24">
        <f ca="1">MIN(F415,IO!$B$4+IO!$B$10)</f>
        <v>102</v>
      </c>
      <c r="H415" s="24">
        <f ca="1">IF(G415-D415&gt;IO!B$4,Model!G415-Model!D415-IO!B$4,0)</f>
        <v>0</v>
      </c>
      <c r="I415" s="24">
        <f>IF($B415=IO!$A$22,IO!$B$6,IF($B415=IO!$A$22,IO!$B$6,IF($B415=IO!$A$22,IO!$B$6,IO!$B$7)))</f>
        <v>200</v>
      </c>
      <c r="J415" s="24">
        <f t="shared" ca="1" si="20"/>
        <v>25</v>
      </c>
      <c r="K415" s="24">
        <f ca="1">IO!$B$5*Model!G415-$J415</f>
        <v>4055</v>
      </c>
    </row>
    <row r="416" spans="1:11" x14ac:dyDescent="0.25">
      <c r="A416" s="28">
        <v>415</v>
      </c>
      <c r="B416" s="26" t="s">
        <v>7</v>
      </c>
      <c r="C416" s="24">
        <f t="shared" ca="1" si="18"/>
        <v>0.68271612869806064</v>
      </c>
      <c r="D416" s="24">
        <f ca="1">VLOOKUP(C416,'Given Data'!$H$33:$I$43,2)</f>
        <v>3</v>
      </c>
      <c r="E416" s="24">
        <f t="shared" ca="1" si="19"/>
        <v>0.75106332198110759</v>
      </c>
      <c r="F416" s="24">
        <f ca="1">IF(B416=IO!$A$21,ROUND(NORMINV(E416,IO!$B$21,IO!$C$21),0),IF(B416=IO!$A$22,ROUND(NORMINV(E416,IO!$B$22,IO!$C$22),0),ROUND(NORMINV(E416,IO!$B$23,IO!$C$23),0)))</f>
        <v>105</v>
      </c>
      <c r="G416" s="24">
        <f ca="1">MIN(F416,IO!$B$4+IO!$B$10)</f>
        <v>102</v>
      </c>
      <c r="H416" s="24">
        <f ca="1">IF(G416-D416&gt;IO!B$4,Model!G416-Model!D416-IO!B$4,0)</f>
        <v>0</v>
      </c>
      <c r="I416" s="24">
        <f>IF($B416=IO!$A$22,IO!$B$6,IF($B416=IO!$A$22,IO!$B$6,IF($B416=IO!$A$22,IO!$B$6,IO!$B$7)))</f>
        <v>200</v>
      </c>
      <c r="J416" s="24">
        <f t="shared" ca="1" si="20"/>
        <v>0</v>
      </c>
      <c r="K416" s="24">
        <f ca="1">IO!$B$5*Model!G416-$J416</f>
        <v>4080</v>
      </c>
    </row>
    <row r="417" spans="1:11" x14ac:dyDescent="0.25">
      <c r="A417" s="28">
        <v>416</v>
      </c>
      <c r="B417" s="26" t="s">
        <v>8</v>
      </c>
      <c r="C417" s="24">
        <f t="shared" ca="1" si="18"/>
        <v>0.21353055103747842</v>
      </c>
      <c r="D417" s="24">
        <f ca="1">VLOOKUP(C417,'Given Data'!$H$33:$I$43,2)</f>
        <v>1</v>
      </c>
      <c r="E417" s="24">
        <f t="shared" ca="1" si="19"/>
        <v>0.47121798859922637</v>
      </c>
      <c r="F417" s="24">
        <f ca="1">IF(B417=IO!$A$21,ROUND(NORMINV(E417,IO!$B$21,IO!$C$21),0),IF(B417=IO!$A$22,ROUND(NORMINV(E417,IO!$B$22,IO!$C$22),0),ROUND(NORMINV(E417,IO!$B$23,IO!$C$23),0)))</f>
        <v>103</v>
      </c>
      <c r="G417" s="24">
        <f ca="1">MIN(F417,IO!$B$4+IO!$B$10)</f>
        <v>102</v>
      </c>
      <c r="H417" s="24">
        <f ca="1">IF(G417-D417&gt;IO!B$4,Model!G417-Model!D417-IO!B$4,0)</f>
        <v>1</v>
      </c>
      <c r="I417" s="24">
        <f>IF($B417=IO!$A$22,IO!$B$6,IF($B417=IO!$A$22,IO!$B$6,IF($B417=IO!$A$22,IO!$B$6,IO!$B$7)))</f>
        <v>25</v>
      </c>
      <c r="J417" s="24">
        <f t="shared" ca="1" si="20"/>
        <v>200</v>
      </c>
      <c r="K417" s="24">
        <f ca="1">IO!$B$5*Model!G417-$J417</f>
        <v>3880</v>
      </c>
    </row>
    <row r="418" spans="1:11" x14ac:dyDescent="0.25">
      <c r="A418" s="28">
        <v>417</v>
      </c>
      <c r="B418" s="26" t="s">
        <v>10</v>
      </c>
      <c r="C418" s="24">
        <f t="shared" ca="1" si="18"/>
        <v>0.87019312730552001</v>
      </c>
      <c r="D418" s="24">
        <f ca="1">VLOOKUP(C418,'Given Data'!$H$33:$I$43,2)</f>
        <v>4</v>
      </c>
      <c r="E418" s="24">
        <f t="shared" ca="1" si="19"/>
        <v>0.96432525184755347</v>
      </c>
      <c r="F418" s="24">
        <f ca="1">IF(B418=IO!$A$21,ROUND(NORMINV(E418,IO!$B$21,IO!$C$21),0),IF(B418=IO!$A$22,ROUND(NORMINV(E418,IO!$B$22,IO!$C$22),0),ROUND(NORMINV(E418,IO!$B$23,IO!$C$23),0)))</f>
        <v>114</v>
      </c>
      <c r="G418" s="24">
        <f ca="1">MIN(F418,IO!$B$4+IO!$B$10)</f>
        <v>102</v>
      </c>
      <c r="H418" s="24">
        <f ca="1">IF(G418-D418&gt;IO!B$4,Model!G418-Model!D418-IO!B$4,0)</f>
        <v>0</v>
      </c>
      <c r="I418" s="24">
        <f>IF($B418=IO!$A$22,IO!$B$6,IF($B418=IO!$A$22,IO!$B$6,IF($B418=IO!$A$22,IO!$B$6,IO!$B$7)))</f>
        <v>200</v>
      </c>
      <c r="J418" s="24">
        <f t="shared" ca="1" si="20"/>
        <v>0</v>
      </c>
      <c r="K418" s="24">
        <f ca="1">IO!$B$5*Model!G418-$J418</f>
        <v>4080</v>
      </c>
    </row>
    <row r="419" spans="1:11" x14ac:dyDescent="0.25">
      <c r="A419" s="28">
        <v>418</v>
      </c>
      <c r="B419" s="26" t="s">
        <v>7</v>
      </c>
      <c r="C419" s="24">
        <f t="shared" ca="1" si="18"/>
        <v>0.28774193903907097</v>
      </c>
      <c r="D419" s="24">
        <f ca="1">VLOOKUP(C419,'Given Data'!$H$33:$I$43,2)</f>
        <v>1</v>
      </c>
      <c r="E419" s="24">
        <f t="shared" ca="1" si="19"/>
        <v>0.63653564724999812</v>
      </c>
      <c r="F419" s="24">
        <f ca="1">IF(B419=IO!$A$21,ROUND(NORMINV(E419,IO!$B$21,IO!$C$21),0),IF(B419=IO!$A$22,ROUND(NORMINV(E419,IO!$B$22,IO!$C$22),0),ROUND(NORMINV(E419,IO!$B$23,IO!$C$23),0)))</f>
        <v>103</v>
      </c>
      <c r="G419" s="24">
        <f ca="1">MIN(F419,IO!$B$4+IO!$B$10)</f>
        <v>102</v>
      </c>
      <c r="H419" s="24">
        <f ca="1">IF(G419-D419&gt;IO!B$4,Model!G419-Model!D419-IO!B$4,0)</f>
        <v>1</v>
      </c>
      <c r="I419" s="24">
        <f>IF($B419=IO!$A$22,IO!$B$6,IF($B419=IO!$A$22,IO!$B$6,IF($B419=IO!$A$22,IO!$B$6,IO!$B$7)))</f>
        <v>200</v>
      </c>
      <c r="J419" s="24">
        <f t="shared" ca="1" si="20"/>
        <v>0</v>
      </c>
      <c r="K419" s="24">
        <f ca="1">IO!$B$5*Model!G419-$J419</f>
        <v>4080</v>
      </c>
    </row>
    <row r="420" spans="1:11" x14ac:dyDescent="0.25">
      <c r="A420" s="28">
        <v>419</v>
      </c>
      <c r="B420" s="26" t="s">
        <v>8</v>
      </c>
      <c r="C420" s="24">
        <f t="shared" ca="1" si="18"/>
        <v>0.9474413665244984</v>
      </c>
      <c r="D420" s="24">
        <f ca="1">VLOOKUP(C420,'Given Data'!$H$33:$I$43,2)</f>
        <v>6</v>
      </c>
      <c r="E420" s="24">
        <f t="shared" ca="1" si="19"/>
        <v>0.64755813626070591</v>
      </c>
      <c r="F420" s="24">
        <f ca="1">IF(B420=IO!$A$21,ROUND(NORMINV(E420,IO!$B$21,IO!$C$21),0),IF(B420=IO!$A$22,ROUND(NORMINV(E420,IO!$B$22,IO!$C$22),0),ROUND(NORMINV(E420,IO!$B$23,IO!$C$23),0)))</f>
        <v>105</v>
      </c>
      <c r="G420" s="24">
        <f ca="1">MIN(F420,IO!$B$4+IO!$B$10)</f>
        <v>102</v>
      </c>
      <c r="H420" s="24">
        <f ca="1">IF(G420-D420&gt;IO!B$4,Model!G420-Model!D420-IO!B$4,0)</f>
        <v>0</v>
      </c>
      <c r="I420" s="24">
        <f>IF($B420=IO!$A$22,IO!$B$6,IF($B420=IO!$A$22,IO!$B$6,IF($B420=IO!$A$22,IO!$B$6,IO!$B$7)))</f>
        <v>25</v>
      </c>
      <c r="J420" s="24">
        <f t="shared" ca="1" si="20"/>
        <v>0</v>
      </c>
      <c r="K420" s="24">
        <f ca="1">IO!$B$5*Model!G420-$J420</f>
        <v>4080</v>
      </c>
    </row>
    <row r="421" spans="1:11" x14ac:dyDescent="0.25">
      <c r="A421" s="28">
        <v>420</v>
      </c>
      <c r="B421" s="26" t="s">
        <v>10</v>
      </c>
      <c r="C421" s="24">
        <f t="shared" ca="1" si="18"/>
        <v>0.42707357958103065</v>
      </c>
      <c r="D421" s="24">
        <f ca="1">VLOOKUP(C421,'Given Data'!$H$33:$I$43,2)</f>
        <v>2</v>
      </c>
      <c r="E421" s="24">
        <f t="shared" ca="1" si="19"/>
        <v>4.0247994261001341E-2</v>
      </c>
      <c r="F421" s="24">
        <f ca="1">IF(B421=IO!$A$21,ROUND(NORMINV(E421,IO!$B$21,IO!$C$21),0),IF(B421=IO!$A$22,ROUND(NORMINV(E421,IO!$B$22,IO!$C$22),0),ROUND(NORMINV(E421,IO!$B$23,IO!$C$23),0)))</f>
        <v>96</v>
      </c>
      <c r="G421" s="24">
        <f ca="1">MIN(F421,IO!$B$4+IO!$B$10)</f>
        <v>96</v>
      </c>
      <c r="H421" s="24">
        <f ca="1">IF(G421-D421&gt;IO!B$4,Model!G421-Model!D421-IO!B$4,0)</f>
        <v>0</v>
      </c>
      <c r="I421" s="24">
        <f>IF($B421=IO!$A$22,IO!$B$6,IF($B421=IO!$A$22,IO!$B$6,IF($B421=IO!$A$22,IO!$B$6,IO!$B$7)))</f>
        <v>200</v>
      </c>
      <c r="J421" s="24">
        <f t="shared" ca="1" si="20"/>
        <v>0</v>
      </c>
      <c r="K421" s="24">
        <f ca="1">IO!$B$5*Model!G421-$J421</f>
        <v>3840</v>
      </c>
    </row>
    <row r="422" spans="1:11" x14ac:dyDescent="0.25">
      <c r="A422" s="28">
        <v>421</v>
      </c>
      <c r="B422" s="26" t="s">
        <v>7</v>
      </c>
      <c r="C422" s="24">
        <f t="shared" ca="1" si="18"/>
        <v>0.56688951969072343</v>
      </c>
      <c r="D422" s="24">
        <f ca="1">VLOOKUP(C422,'Given Data'!$H$33:$I$43,2)</f>
        <v>2</v>
      </c>
      <c r="E422" s="24">
        <f t="shared" ca="1" si="19"/>
        <v>0.45031480441346083</v>
      </c>
      <c r="F422" s="24">
        <f ca="1">IF(B422=IO!$A$21,ROUND(NORMINV(E422,IO!$B$21,IO!$C$21),0),IF(B422=IO!$A$22,ROUND(NORMINV(E422,IO!$B$22,IO!$C$22),0),ROUND(NORMINV(E422,IO!$B$23,IO!$C$23),0)))</f>
        <v>100</v>
      </c>
      <c r="G422" s="24">
        <f ca="1">MIN(F422,IO!$B$4+IO!$B$10)</f>
        <v>100</v>
      </c>
      <c r="H422" s="24">
        <f ca="1">IF(G422-D422&gt;IO!B$4,Model!G422-Model!D422-IO!B$4,0)</f>
        <v>0</v>
      </c>
      <c r="I422" s="24">
        <f>IF($B422=IO!$A$22,IO!$B$6,IF($B422=IO!$A$22,IO!$B$6,IF($B422=IO!$A$22,IO!$B$6,IO!$B$7)))</f>
        <v>200</v>
      </c>
      <c r="J422" s="24">
        <f t="shared" ca="1" si="20"/>
        <v>0</v>
      </c>
      <c r="K422" s="24">
        <f ca="1">IO!$B$5*Model!G422-$J422</f>
        <v>4000</v>
      </c>
    </row>
    <row r="423" spans="1:11" x14ac:dyDescent="0.25">
      <c r="A423" s="28">
        <v>422</v>
      </c>
      <c r="B423" s="26" t="s">
        <v>8</v>
      </c>
      <c r="C423" s="24">
        <f t="shared" ca="1" si="18"/>
        <v>0.63387235127301889</v>
      </c>
      <c r="D423" s="24">
        <f ca="1">VLOOKUP(C423,'Given Data'!$H$33:$I$43,2)</f>
        <v>3</v>
      </c>
      <c r="E423" s="24">
        <f t="shared" ca="1" si="19"/>
        <v>0.84996094251865495</v>
      </c>
      <c r="F423" s="24">
        <f ca="1">IF(B423=IO!$A$21,ROUND(NORMINV(E423,IO!$B$21,IO!$C$21),0),IF(B423=IO!$A$22,ROUND(NORMINV(E423,IO!$B$22,IO!$C$22),0),ROUND(NORMINV(E423,IO!$B$23,IO!$C$23),0)))</f>
        <v>108</v>
      </c>
      <c r="G423" s="24">
        <f ca="1">MIN(F423,IO!$B$4+IO!$B$10)</f>
        <v>102</v>
      </c>
      <c r="H423" s="24">
        <f ca="1">IF(G423-D423&gt;IO!B$4,Model!G423-Model!D423-IO!B$4,0)</f>
        <v>0</v>
      </c>
      <c r="I423" s="24">
        <f>IF($B423=IO!$A$22,IO!$B$6,IF($B423=IO!$A$22,IO!$B$6,IF($B423=IO!$A$22,IO!$B$6,IO!$B$7)))</f>
        <v>25</v>
      </c>
      <c r="J423" s="24">
        <f t="shared" ca="1" si="20"/>
        <v>0</v>
      </c>
      <c r="K423" s="24">
        <f ca="1">IO!$B$5*Model!G423-$J423</f>
        <v>4080</v>
      </c>
    </row>
    <row r="424" spans="1:11" x14ac:dyDescent="0.25">
      <c r="A424" s="28">
        <v>423</v>
      </c>
      <c r="B424" s="26" t="s">
        <v>10</v>
      </c>
      <c r="C424" s="24">
        <f t="shared" ca="1" si="18"/>
        <v>0.68450897232234298</v>
      </c>
      <c r="D424" s="24">
        <f ca="1">VLOOKUP(C424,'Given Data'!$H$33:$I$43,2)</f>
        <v>3</v>
      </c>
      <c r="E424" s="24">
        <f t="shared" ca="1" si="19"/>
        <v>0.26656746834501444</v>
      </c>
      <c r="F424" s="24">
        <f ca="1">IF(B424=IO!$A$21,ROUND(NORMINV(E424,IO!$B$21,IO!$C$21),0),IF(B424=IO!$A$22,ROUND(NORMINV(E424,IO!$B$22,IO!$C$22),0),ROUND(NORMINV(E424,IO!$B$23,IO!$C$23),0)))</f>
        <v>102</v>
      </c>
      <c r="G424" s="24">
        <f ca="1">MIN(F424,IO!$B$4+IO!$B$10)</f>
        <v>102</v>
      </c>
      <c r="H424" s="24">
        <f ca="1">IF(G424-D424&gt;IO!B$4,Model!G424-Model!D424-IO!B$4,0)</f>
        <v>0</v>
      </c>
      <c r="I424" s="24">
        <f>IF($B424=IO!$A$22,IO!$B$6,IF($B424=IO!$A$22,IO!$B$6,IF($B424=IO!$A$22,IO!$B$6,IO!$B$7)))</f>
        <v>200</v>
      </c>
      <c r="J424" s="24">
        <f t="shared" ca="1" si="20"/>
        <v>50</v>
      </c>
      <c r="K424" s="24">
        <f ca="1">IO!$B$5*Model!G424-$J424</f>
        <v>4030</v>
      </c>
    </row>
    <row r="425" spans="1:11" x14ac:dyDescent="0.25">
      <c r="A425" s="28">
        <v>424</v>
      </c>
      <c r="B425" s="26" t="s">
        <v>7</v>
      </c>
      <c r="C425" s="24">
        <f t="shared" ca="1" si="18"/>
        <v>0.61145220797076427</v>
      </c>
      <c r="D425" s="24">
        <f ca="1">VLOOKUP(C425,'Given Data'!$H$33:$I$43,2)</f>
        <v>3</v>
      </c>
      <c r="E425" s="24">
        <f t="shared" ca="1" si="19"/>
        <v>0.6437213521826004</v>
      </c>
      <c r="F425" s="24">
        <f ca="1">IF(B425=IO!$A$21,ROUND(NORMINV(E425,IO!$B$21,IO!$C$21),0),IF(B425=IO!$A$22,ROUND(NORMINV(E425,IO!$B$22,IO!$C$22),0),ROUND(NORMINV(E425,IO!$B$23,IO!$C$23),0)))</f>
        <v>103</v>
      </c>
      <c r="G425" s="24">
        <f ca="1">MIN(F425,IO!$B$4+IO!$B$10)</f>
        <v>102</v>
      </c>
      <c r="H425" s="24">
        <f ca="1">IF(G425-D425&gt;IO!B$4,Model!G425-Model!D425-IO!B$4,0)</f>
        <v>0</v>
      </c>
      <c r="I425" s="24">
        <f>IF($B425=IO!$A$22,IO!$B$6,IF($B425=IO!$A$22,IO!$B$6,IF($B425=IO!$A$22,IO!$B$6,IO!$B$7)))</f>
        <v>200</v>
      </c>
      <c r="J425" s="24">
        <f t="shared" ca="1" si="20"/>
        <v>400</v>
      </c>
      <c r="K425" s="24">
        <f ca="1">IO!$B$5*Model!G425-$J425</f>
        <v>3680</v>
      </c>
    </row>
    <row r="426" spans="1:11" x14ac:dyDescent="0.25">
      <c r="A426" s="28">
        <v>425</v>
      </c>
      <c r="B426" s="26" t="s">
        <v>8</v>
      </c>
      <c r="C426" s="24">
        <f t="shared" ca="1" si="18"/>
        <v>8.0299580243650248E-2</v>
      </c>
      <c r="D426" s="24">
        <f ca="1">VLOOKUP(C426,'Given Data'!$H$33:$I$43,2)</f>
        <v>0</v>
      </c>
      <c r="E426" s="24">
        <f t="shared" ca="1" si="19"/>
        <v>0.78001846182579004</v>
      </c>
      <c r="F426" s="24">
        <f ca="1">IF(B426=IO!$A$21,ROUND(NORMINV(E426,IO!$B$21,IO!$C$21),0),IF(B426=IO!$A$22,ROUND(NORMINV(E426,IO!$B$22,IO!$C$22),0),ROUND(NORMINV(E426,IO!$B$23,IO!$C$23),0)))</f>
        <v>107</v>
      </c>
      <c r="G426" s="24">
        <f ca="1">MIN(F426,IO!$B$4+IO!$B$10)</f>
        <v>102</v>
      </c>
      <c r="H426" s="24">
        <f ca="1">IF(G426-D426&gt;IO!B$4,Model!G426-Model!D426-IO!B$4,0)</f>
        <v>2</v>
      </c>
      <c r="I426" s="24">
        <f>IF($B426=IO!$A$22,IO!$B$6,IF($B426=IO!$A$22,IO!$B$6,IF($B426=IO!$A$22,IO!$B$6,IO!$B$7)))</f>
        <v>25</v>
      </c>
      <c r="J426" s="24">
        <f t="shared" ca="1" si="20"/>
        <v>0</v>
      </c>
      <c r="K426" s="24">
        <f ca="1">IO!$B$5*Model!G426-$J426</f>
        <v>4080</v>
      </c>
    </row>
    <row r="427" spans="1:11" x14ac:dyDescent="0.25">
      <c r="A427" s="28">
        <v>426</v>
      </c>
      <c r="B427" s="26" t="s">
        <v>10</v>
      </c>
      <c r="C427" s="24">
        <f t="shared" ca="1" si="18"/>
        <v>8.8540063483478093E-2</v>
      </c>
      <c r="D427" s="24">
        <f ca="1">VLOOKUP(C427,'Given Data'!$H$33:$I$43,2)</f>
        <v>0</v>
      </c>
      <c r="E427" s="24">
        <f t="shared" ca="1" si="19"/>
        <v>0.34552179855654763</v>
      </c>
      <c r="F427" s="24">
        <f ca="1">IF(B427=IO!$A$21,ROUND(NORMINV(E427,IO!$B$21,IO!$C$21),0),IF(B427=IO!$A$22,ROUND(NORMINV(E427,IO!$B$22,IO!$C$22),0),ROUND(NORMINV(E427,IO!$B$23,IO!$C$23),0)))</f>
        <v>103</v>
      </c>
      <c r="G427" s="24">
        <f ca="1">MIN(F427,IO!$B$4+IO!$B$10)</f>
        <v>102</v>
      </c>
      <c r="H427" s="24">
        <f ca="1">IF(G427-D427&gt;IO!B$4,Model!G427-Model!D427-IO!B$4,0)</f>
        <v>2</v>
      </c>
      <c r="I427" s="24">
        <f>IF($B427=IO!$A$22,IO!$B$6,IF($B427=IO!$A$22,IO!$B$6,IF($B427=IO!$A$22,IO!$B$6,IO!$B$7)))</f>
        <v>200</v>
      </c>
      <c r="J427" s="24">
        <f t="shared" ca="1" si="20"/>
        <v>0</v>
      </c>
      <c r="K427" s="24">
        <f ca="1">IO!$B$5*Model!G427-$J427</f>
        <v>4080</v>
      </c>
    </row>
    <row r="428" spans="1:11" x14ac:dyDescent="0.25">
      <c r="A428" s="28">
        <v>427</v>
      </c>
      <c r="B428" s="26" t="s">
        <v>7</v>
      </c>
      <c r="C428" s="24">
        <f t="shared" ca="1" si="18"/>
        <v>0.98749480971282566</v>
      </c>
      <c r="D428" s="24">
        <f ca="1">VLOOKUP(C428,'Given Data'!$H$33:$I$43,2)</f>
        <v>7</v>
      </c>
      <c r="E428" s="24">
        <f t="shared" ca="1" si="19"/>
        <v>0.47075594579696389</v>
      </c>
      <c r="F428" s="24">
        <f ca="1">IF(B428=IO!$A$21,ROUND(NORMINV(E428,IO!$B$21,IO!$C$21),0),IF(B428=IO!$A$22,ROUND(NORMINV(E428,IO!$B$22,IO!$C$22),0),ROUND(NORMINV(E428,IO!$B$23,IO!$C$23),0)))</f>
        <v>101</v>
      </c>
      <c r="G428" s="24">
        <f ca="1">MIN(F428,IO!$B$4+IO!$B$10)</f>
        <v>101</v>
      </c>
      <c r="H428" s="24">
        <f ca="1">IF(G428-D428&gt;IO!B$4,Model!G428-Model!D428-IO!B$4,0)</f>
        <v>0</v>
      </c>
      <c r="I428" s="24">
        <f>IF($B428=IO!$A$22,IO!$B$6,IF($B428=IO!$A$22,IO!$B$6,IF($B428=IO!$A$22,IO!$B$6,IO!$B$7)))</f>
        <v>200</v>
      </c>
      <c r="J428" s="24">
        <f t="shared" ca="1" si="20"/>
        <v>0</v>
      </c>
      <c r="K428" s="24">
        <f ca="1">IO!$B$5*Model!G428-$J428</f>
        <v>4040</v>
      </c>
    </row>
    <row r="429" spans="1:11" x14ac:dyDescent="0.25">
      <c r="A429" s="28">
        <v>428</v>
      </c>
      <c r="B429" s="26" t="s">
        <v>8</v>
      </c>
      <c r="C429" s="24">
        <f t="shared" ca="1" si="18"/>
        <v>0.82120351921517776</v>
      </c>
      <c r="D429" s="24">
        <f ca="1">VLOOKUP(C429,'Given Data'!$H$33:$I$43,2)</f>
        <v>4</v>
      </c>
      <c r="E429" s="24">
        <f t="shared" ca="1" si="19"/>
        <v>0.9484754122694451</v>
      </c>
      <c r="F429" s="24">
        <f ca="1">IF(B429=IO!$A$21,ROUND(NORMINV(E429,IO!$B$21,IO!$C$21),0),IF(B429=IO!$A$22,ROUND(NORMINV(E429,IO!$B$22,IO!$C$22),0),ROUND(NORMINV(E429,IO!$B$23,IO!$C$23),0)))</f>
        <v>111</v>
      </c>
      <c r="G429" s="24">
        <f ca="1">MIN(F429,IO!$B$4+IO!$B$10)</f>
        <v>102</v>
      </c>
      <c r="H429" s="24">
        <f ca="1">IF(G429-D429&gt;IO!B$4,Model!G429-Model!D429-IO!B$4,0)</f>
        <v>0</v>
      </c>
      <c r="I429" s="24">
        <f>IF($B429=IO!$A$22,IO!$B$6,IF($B429=IO!$A$22,IO!$B$6,IF($B429=IO!$A$22,IO!$B$6,IO!$B$7)))</f>
        <v>25</v>
      </c>
      <c r="J429" s="24">
        <f t="shared" ca="1" si="20"/>
        <v>0</v>
      </c>
      <c r="K429" s="24">
        <f ca="1">IO!$B$5*Model!G429-$J429</f>
        <v>4080</v>
      </c>
    </row>
    <row r="430" spans="1:11" x14ac:dyDescent="0.25">
      <c r="A430" s="28">
        <v>429</v>
      </c>
      <c r="B430" s="26" t="s">
        <v>10</v>
      </c>
      <c r="C430" s="24">
        <f t="shared" ca="1" si="18"/>
        <v>0.77576408493917703</v>
      </c>
      <c r="D430" s="24">
        <f ca="1">VLOOKUP(C430,'Given Data'!$H$33:$I$43,2)</f>
        <v>3</v>
      </c>
      <c r="E430" s="24">
        <f t="shared" ca="1" si="19"/>
        <v>9.8495869201698283E-2</v>
      </c>
      <c r="F430" s="24">
        <f ca="1">IF(B430=IO!$A$21,ROUND(NORMINV(E430,IO!$B$21,IO!$C$21),0),IF(B430=IO!$A$22,ROUND(NORMINV(E430,IO!$B$22,IO!$C$22),0),ROUND(NORMINV(E430,IO!$B$23,IO!$C$23),0)))</f>
        <v>99</v>
      </c>
      <c r="G430" s="24">
        <f ca="1">MIN(F430,IO!$B$4+IO!$B$10)</f>
        <v>99</v>
      </c>
      <c r="H430" s="24">
        <f ca="1">IF(G430-D430&gt;IO!B$4,Model!G430-Model!D430-IO!B$4,0)</f>
        <v>0</v>
      </c>
      <c r="I430" s="24">
        <f>IF($B430=IO!$A$22,IO!$B$6,IF($B430=IO!$A$22,IO!$B$6,IF($B430=IO!$A$22,IO!$B$6,IO!$B$7)))</f>
        <v>200</v>
      </c>
      <c r="J430" s="24">
        <f t="shared" ca="1" si="20"/>
        <v>0</v>
      </c>
      <c r="K430" s="24">
        <f ca="1">IO!$B$5*Model!G430-$J430</f>
        <v>3960</v>
      </c>
    </row>
    <row r="431" spans="1:11" x14ac:dyDescent="0.25">
      <c r="A431" s="28">
        <v>430</v>
      </c>
      <c r="B431" s="26" t="s">
        <v>7</v>
      </c>
      <c r="C431" s="24">
        <f t="shared" ca="1" si="18"/>
        <v>0.65550209086553213</v>
      </c>
      <c r="D431" s="24">
        <f ca="1">VLOOKUP(C431,'Given Data'!$H$33:$I$43,2)</f>
        <v>3</v>
      </c>
      <c r="E431" s="24">
        <f t="shared" ca="1" si="19"/>
        <v>0.51056329196421713</v>
      </c>
      <c r="F431" s="24">
        <f ca="1">IF(B431=IO!$A$21,ROUND(NORMINV(E431,IO!$B$21,IO!$C$21),0),IF(B431=IO!$A$22,ROUND(NORMINV(E431,IO!$B$22,IO!$C$22),0),ROUND(NORMINV(E431,IO!$B$23,IO!$C$23),0)))</f>
        <v>101</v>
      </c>
      <c r="G431" s="24">
        <f ca="1">MIN(F431,IO!$B$4+IO!$B$10)</f>
        <v>101</v>
      </c>
      <c r="H431" s="24">
        <f ca="1">IF(G431-D431&gt;IO!B$4,Model!G431-Model!D431-IO!B$4,0)</f>
        <v>0</v>
      </c>
      <c r="I431" s="24">
        <f>IF($B431=IO!$A$22,IO!$B$6,IF($B431=IO!$A$22,IO!$B$6,IF($B431=IO!$A$22,IO!$B$6,IO!$B$7)))</f>
        <v>200</v>
      </c>
      <c r="J431" s="24">
        <f t="shared" ca="1" si="20"/>
        <v>0</v>
      </c>
      <c r="K431" s="24">
        <f ca="1">IO!$B$5*Model!G431-$J431</f>
        <v>4040</v>
      </c>
    </row>
    <row r="432" spans="1:11" x14ac:dyDescent="0.25">
      <c r="A432" s="28">
        <v>431</v>
      </c>
      <c r="B432" s="26" t="s">
        <v>8</v>
      </c>
      <c r="C432" s="24">
        <f t="shared" ca="1" si="18"/>
        <v>0.35720582059750783</v>
      </c>
      <c r="D432" s="24">
        <f ca="1">VLOOKUP(C432,'Given Data'!$H$33:$I$43,2)</f>
        <v>1</v>
      </c>
      <c r="E432" s="24">
        <f t="shared" ca="1" si="19"/>
        <v>0.22161799068467902</v>
      </c>
      <c r="F432" s="24">
        <f ca="1">IF(B432=IO!$A$21,ROUND(NORMINV(E432,IO!$B$21,IO!$C$21),0),IF(B432=IO!$A$22,ROUND(NORMINV(E432,IO!$B$22,IO!$C$22),0),ROUND(NORMINV(E432,IO!$B$23,IO!$C$23),0)))</f>
        <v>99</v>
      </c>
      <c r="G432" s="24">
        <f ca="1">MIN(F432,IO!$B$4+IO!$B$10)</f>
        <v>99</v>
      </c>
      <c r="H432" s="24">
        <f ca="1">IF(G432-D432&gt;IO!B$4,Model!G432-Model!D432-IO!B$4,0)</f>
        <v>0</v>
      </c>
      <c r="I432" s="24">
        <f>IF($B432=IO!$A$22,IO!$B$6,IF($B432=IO!$A$22,IO!$B$6,IF($B432=IO!$A$22,IO!$B$6,IO!$B$7)))</f>
        <v>25</v>
      </c>
      <c r="J432" s="24">
        <f t="shared" ca="1" si="20"/>
        <v>0</v>
      </c>
      <c r="K432" s="24">
        <f ca="1">IO!$B$5*Model!G432-$J432</f>
        <v>3960</v>
      </c>
    </row>
    <row r="433" spans="1:11" x14ac:dyDescent="0.25">
      <c r="A433" s="28">
        <v>432</v>
      </c>
      <c r="B433" s="26" t="s">
        <v>10</v>
      </c>
      <c r="C433" s="24">
        <f t="shared" ca="1" si="18"/>
        <v>0.41922006152963487</v>
      </c>
      <c r="D433" s="24">
        <f ca="1">VLOOKUP(C433,'Given Data'!$H$33:$I$43,2)</f>
        <v>2</v>
      </c>
      <c r="E433" s="24">
        <f t="shared" ca="1" si="19"/>
        <v>0.94788327425086294</v>
      </c>
      <c r="F433" s="24">
        <f ca="1">IF(B433=IO!$A$21,ROUND(NORMINV(E433,IO!$B$21,IO!$C$21),0),IF(B433=IO!$A$22,ROUND(NORMINV(E433,IO!$B$22,IO!$C$22),0),ROUND(NORMINV(E433,IO!$B$23,IO!$C$23),0)))</f>
        <v>113</v>
      </c>
      <c r="G433" s="24">
        <f ca="1">MIN(F433,IO!$B$4+IO!$B$10)</f>
        <v>102</v>
      </c>
      <c r="H433" s="24">
        <f ca="1">IF(G433-D433&gt;IO!B$4,Model!G433-Model!D433-IO!B$4,0)</f>
        <v>0</v>
      </c>
      <c r="I433" s="24">
        <f>IF($B433=IO!$A$22,IO!$B$6,IF($B433=IO!$A$22,IO!$B$6,IF($B433=IO!$A$22,IO!$B$6,IO!$B$7)))</f>
        <v>200</v>
      </c>
      <c r="J433" s="24">
        <f t="shared" ca="1" si="20"/>
        <v>0</v>
      </c>
      <c r="K433" s="24">
        <f ca="1">IO!$B$5*Model!G433-$J433</f>
        <v>4080</v>
      </c>
    </row>
    <row r="434" spans="1:11" x14ac:dyDescent="0.25">
      <c r="A434" s="28">
        <v>433</v>
      </c>
      <c r="B434" s="26" t="s">
        <v>7</v>
      </c>
      <c r="C434" s="24">
        <f t="shared" ca="1" si="18"/>
        <v>0.60858180993571398</v>
      </c>
      <c r="D434" s="24">
        <f ca="1">VLOOKUP(C434,'Given Data'!$H$33:$I$43,2)</f>
        <v>3</v>
      </c>
      <c r="E434" s="24">
        <f t="shared" ca="1" si="19"/>
        <v>0.54882458805940115</v>
      </c>
      <c r="F434" s="24">
        <f ca="1">IF(B434=IO!$A$21,ROUND(NORMINV(E434,IO!$B$21,IO!$C$21),0),IF(B434=IO!$A$22,ROUND(NORMINV(E434,IO!$B$22,IO!$C$22),0),ROUND(NORMINV(E434,IO!$B$23,IO!$C$23),0)))</f>
        <v>102</v>
      </c>
      <c r="G434" s="24">
        <f ca="1">MIN(F434,IO!$B$4+IO!$B$10)</f>
        <v>102</v>
      </c>
      <c r="H434" s="24">
        <f ca="1">IF(G434-D434&gt;IO!B$4,Model!G434-Model!D434-IO!B$4,0)</f>
        <v>0</v>
      </c>
      <c r="I434" s="24">
        <f>IF($B434=IO!$A$22,IO!$B$6,IF($B434=IO!$A$22,IO!$B$6,IF($B434=IO!$A$22,IO!$B$6,IO!$B$7)))</f>
        <v>200</v>
      </c>
      <c r="J434" s="24">
        <f t="shared" ca="1" si="20"/>
        <v>0</v>
      </c>
      <c r="K434" s="24">
        <f ca="1">IO!$B$5*Model!G434-$J434</f>
        <v>4080</v>
      </c>
    </row>
    <row r="435" spans="1:11" x14ac:dyDescent="0.25">
      <c r="A435" s="28">
        <v>434</v>
      </c>
      <c r="B435" s="26" t="s">
        <v>8</v>
      </c>
      <c r="C435" s="24">
        <f t="shared" ca="1" si="18"/>
        <v>0.92647379807382801</v>
      </c>
      <c r="D435" s="24">
        <f ca="1">VLOOKUP(C435,'Given Data'!$H$33:$I$43,2)</f>
        <v>5</v>
      </c>
      <c r="E435" s="24">
        <f t="shared" ca="1" si="19"/>
        <v>0.83387972025819301</v>
      </c>
      <c r="F435" s="24">
        <f ca="1">IF(B435=IO!$A$21,ROUND(NORMINV(E435,IO!$B$21,IO!$C$21),0),IF(B435=IO!$A$22,ROUND(NORMINV(E435,IO!$B$22,IO!$C$22),0),ROUND(NORMINV(E435,IO!$B$23,IO!$C$23),0)))</f>
        <v>108</v>
      </c>
      <c r="G435" s="24">
        <f ca="1">MIN(F435,IO!$B$4+IO!$B$10)</f>
        <v>102</v>
      </c>
      <c r="H435" s="24">
        <f ca="1">IF(G435-D435&gt;IO!B$4,Model!G435-Model!D435-IO!B$4,0)</f>
        <v>0</v>
      </c>
      <c r="I435" s="24">
        <f>IF($B435=IO!$A$22,IO!$B$6,IF($B435=IO!$A$22,IO!$B$6,IF($B435=IO!$A$22,IO!$B$6,IO!$B$7)))</f>
        <v>25</v>
      </c>
      <c r="J435" s="24">
        <f t="shared" ca="1" si="20"/>
        <v>0</v>
      </c>
      <c r="K435" s="24">
        <f ca="1">IO!$B$5*Model!G435-$J435</f>
        <v>4080</v>
      </c>
    </row>
    <row r="436" spans="1:11" x14ac:dyDescent="0.25">
      <c r="A436" s="28">
        <v>435</v>
      </c>
      <c r="B436" s="26" t="s">
        <v>10</v>
      </c>
      <c r="C436" s="24">
        <f t="shared" ca="1" si="18"/>
        <v>0.44596018218937172</v>
      </c>
      <c r="D436" s="24">
        <f ca="1">VLOOKUP(C436,'Given Data'!$H$33:$I$43,2)</f>
        <v>2</v>
      </c>
      <c r="E436" s="24">
        <f t="shared" ca="1" si="19"/>
        <v>0.5659114316333439</v>
      </c>
      <c r="F436" s="24">
        <f ca="1">IF(B436=IO!$A$21,ROUND(NORMINV(E436,IO!$B$21,IO!$C$21),0),IF(B436=IO!$A$22,ROUND(NORMINV(E436,IO!$B$22,IO!$C$22),0),ROUND(NORMINV(E436,IO!$B$23,IO!$C$23),0)))</f>
        <v>106</v>
      </c>
      <c r="G436" s="24">
        <f ca="1">MIN(F436,IO!$B$4+IO!$B$10)</f>
        <v>102</v>
      </c>
      <c r="H436" s="24">
        <f ca="1">IF(G436-D436&gt;IO!B$4,Model!G436-Model!D436-IO!B$4,0)</f>
        <v>0</v>
      </c>
      <c r="I436" s="24">
        <f>IF($B436=IO!$A$22,IO!$B$6,IF($B436=IO!$A$22,IO!$B$6,IF($B436=IO!$A$22,IO!$B$6,IO!$B$7)))</f>
        <v>200</v>
      </c>
      <c r="J436" s="24">
        <f t="shared" ca="1" si="20"/>
        <v>25</v>
      </c>
      <c r="K436" s="24">
        <f ca="1">IO!$B$5*Model!G436-$J436</f>
        <v>4055</v>
      </c>
    </row>
    <row r="437" spans="1:11" x14ac:dyDescent="0.25">
      <c r="A437" s="28">
        <v>436</v>
      </c>
      <c r="B437" s="26" t="s">
        <v>7</v>
      </c>
      <c r="C437" s="24">
        <f t="shared" ca="1" si="18"/>
        <v>0.75183292100475041</v>
      </c>
      <c r="D437" s="24">
        <f ca="1">VLOOKUP(C437,'Given Data'!$H$33:$I$43,2)</f>
        <v>3</v>
      </c>
      <c r="E437" s="24">
        <f t="shared" ca="1" si="19"/>
        <v>0.30455127765977796</v>
      </c>
      <c r="F437" s="24">
        <f ca="1">IF(B437=IO!$A$21,ROUND(NORMINV(E437,IO!$B$21,IO!$C$21),0),IF(B437=IO!$A$22,ROUND(NORMINV(E437,IO!$B$22,IO!$C$22),0),ROUND(NORMINV(E437,IO!$B$23,IO!$C$23),0)))</f>
        <v>98</v>
      </c>
      <c r="G437" s="24">
        <f ca="1">MIN(F437,IO!$B$4+IO!$B$10)</f>
        <v>98</v>
      </c>
      <c r="H437" s="24">
        <f ca="1">IF(G437-D437&gt;IO!B$4,Model!G437-Model!D437-IO!B$4,0)</f>
        <v>0</v>
      </c>
      <c r="I437" s="24">
        <f>IF($B437=IO!$A$22,IO!$B$6,IF($B437=IO!$A$22,IO!$B$6,IF($B437=IO!$A$22,IO!$B$6,IO!$B$7)))</f>
        <v>200</v>
      </c>
      <c r="J437" s="24">
        <f t="shared" ca="1" si="20"/>
        <v>0</v>
      </c>
      <c r="K437" s="24">
        <f ca="1">IO!$B$5*Model!G437-$J437</f>
        <v>3920</v>
      </c>
    </row>
    <row r="438" spans="1:11" x14ac:dyDescent="0.25">
      <c r="A438" s="28">
        <v>437</v>
      </c>
      <c r="B438" s="26" t="s">
        <v>8</v>
      </c>
      <c r="C438" s="24">
        <f t="shared" ca="1" si="18"/>
        <v>0.30137205367034825</v>
      </c>
      <c r="D438" s="24">
        <f ca="1">VLOOKUP(C438,'Given Data'!$H$33:$I$43,2)</f>
        <v>1</v>
      </c>
      <c r="E438" s="24">
        <f t="shared" ca="1" si="19"/>
        <v>0.79607674694664476</v>
      </c>
      <c r="F438" s="24">
        <f ca="1">IF(B438=IO!$A$21,ROUND(NORMINV(E438,IO!$B$21,IO!$C$21),0),IF(B438=IO!$A$22,ROUND(NORMINV(E438,IO!$B$22,IO!$C$22),0),ROUND(NORMINV(E438,IO!$B$23,IO!$C$23),0)))</f>
        <v>107</v>
      </c>
      <c r="G438" s="24">
        <f ca="1">MIN(F438,IO!$B$4+IO!$B$10)</f>
        <v>102</v>
      </c>
      <c r="H438" s="24">
        <f ca="1">IF(G438-D438&gt;IO!B$4,Model!G438-Model!D438-IO!B$4,0)</f>
        <v>1</v>
      </c>
      <c r="I438" s="24">
        <f>IF($B438=IO!$A$22,IO!$B$6,IF($B438=IO!$A$22,IO!$B$6,IF($B438=IO!$A$22,IO!$B$6,IO!$B$7)))</f>
        <v>25</v>
      </c>
      <c r="J438" s="24">
        <f t="shared" ca="1" si="20"/>
        <v>0</v>
      </c>
      <c r="K438" s="24">
        <f ca="1">IO!$B$5*Model!G438-$J438</f>
        <v>4080</v>
      </c>
    </row>
    <row r="439" spans="1:11" x14ac:dyDescent="0.25">
      <c r="A439" s="28">
        <v>438</v>
      </c>
      <c r="B439" s="26" t="s">
        <v>10</v>
      </c>
      <c r="C439" s="24">
        <f t="shared" ca="1" si="18"/>
        <v>0.88713841662483806</v>
      </c>
      <c r="D439" s="24">
        <f ca="1">VLOOKUP(C439,'Given Data'!$H$33:$I$43,2)</f>
        <v>5</v>
      </c>
      <c r="E439" s="24">
        <f t="shared" ca="1" si="19"/>
        <v>0.9531576643041475</v>
      </c>
      <c r="F439" s="24">
        <f ca="1">IF(B439=IO!$A$21,ROUND(NORMINV(E439,IO!$B$21,IO!$C$21),0),IF(B439=IO!$A$22,ROUND(NORMINV(E439,IO!$B$22,IO!$C$22),0),ROUND(NORMINV(E439,IO!$B$23,IO!$C$23),0)))</f>
        <v>113</v>
      </c>
      <c r="G439" s="24">
        <f ca="1">MIN(F439,IO!$B$4+IO!$B$10)</f>
        <v>102</v>
      </c>
      <c r="H439" s="24">
        <f ca="1">IF(G439-D439&gt;IO!B$4,Model!G439-Model!D439-IO!B$4,0)</f>
        <v>0</v>
      </c>
      <c r="I439" s="24">
        <f>IF($B439=IO!$A$22,IO!$B$6,IF($B439=IO!$A$22,IO!$B$6,IF($B439=IO!$A$22,IO!$B$6,IO!$B$7)))</f>
        <v>200</v>
      </c>
      <c r="J439" s="24">
        <f t="shared" ca="1" si="20"/>
        <v>0</v>
      </c>
      <c r="K439" s="24">
        <f ca="1">IO!$B$5*Model!G439-$J439</f>
        <v>4080</v>
      </c>
    </row>
    <row r="440" spans="1:11" x14ac:dyDescent="0.25">
      <c r="A440" s="28">
        <v>439</v>
      </c>
      <c r="B440" s="26" t="s">
        <v>7</v>
      </c>
      <c r="C440" s="24">
        <f t="shared" ca="1" si="18"/>
        <v>0.62004378197586707</v>
      </c>
      <c r="D440" s="24">
        <f ca="1">VLOOKUP(C440,'Given Data'!$H$33:$I$43,2)</f>
        <v>3</v>
      </c>
      <c r="E440" s="24">
        <f t="shared" ca="1" si="19"/>
        <v>0.53854074843768518</v>
      </c>
      <c r="F440" s="24">
        <f ca="1">IF(B440=IO!$A$21,ROUND(NORMINV(E440,IO!$B$21,IO!$C$21),0),IF(B440=IO!$A$22,ROUND(NORMINV(E440,IO!$B$22,IO!$C$22),0),ROUND(NORMINV(E440,IO!$B$23,IO!$C$23),0)))</f>
        <v>102</v>
      </c>
      <c r="G440" s="24">
        <f ca="1">MIN(F440,IO!$B$4+IO!$B$10)</f>
        <v>102</v>
      </c>
      <c r="H440" s="24">
        <f ca="1">IF(G440-D440&gt;IO!B$4,Model!G440-Model!D440-IO!B$4,0)</f>
        <v>0</v>
      </c>
      <c r="I440" s="24">
        <f>IF($B440=IO!$A$22,IO!$B$6,IF($B440=IO!$A$22,IO!$B$6,IF($B440=IO!$A$22,IO!$B$6,IO!$B$7)))</f>
        <v>200</v>
      </c>
      <c r="J440" s="24">
        <f t="shared" ca="1" si="20"/>
        <v>0</v>
      </c>
      <c r="K440" s="24">
        <f ca="1">IO!$B$5*Model!G440-$J440</f>
        <v>4080</v>
      </c>
    </row>
    <row r="441" spans="1:11" x14ac:dyDescent="0.25">
      <c r="A441" s="28">
        <v>440</v>
      </c>
      <c r="B441" s="26" t="s">
        <v>8</v>
      </c>
      <c r="C441" s="24">
        <f t="shared" ca="1" si="18"/>
        <v>0.83864026278400816</v>
      </c>
      <c r="D441" s="24">
        <f ca="1">VLOOKUP(C441,'Given Data'!$H$33:$I$43,2)</f>
        <v>4</v>
      </c>
      <c r="E441" s="24">
        <f t="shared" ca="1" si="19"/>
        <v>0.27831409366660709</v>
      </c>
      <c r="F441" s="24">
        <f ca="1">IF(B441=IO!$A$21,ROUND(NORMINV(E441,IO!$B$21,IO!$C$21),0),IF(B441=IO!$A$22,ROUND(NORMINV(E441,IO!$B$22,IO!$C$22),0),ROUND(NORMINV(E441,IO!$B$23,IO!$C$23),0)))</f>
        <v>100</v>
      </c>
      <c r="G441" s="24">
        <f ca="1">MIN(F441,IO!$B$4+IO!$B$10)</f>
        <v>100</v>
      </c>
      <c r="H441" s="24">
        <f ca="1">IF(G441-D441&gt;IO!B$4,Model!G441-Model!D441-IO!B$4,0)</f>
        <v>0</v>
      </c>
      <c r="I441" s="24">
        <f>IF($B441=IO!$A$22,IO!$B$6,IF($B441=IO!$A$22,IO!$B$6,IF($B441=IO!$A$22,IO!$B$6,IO!$B$7)))</f>
        <v>25</v>
      </c>
      <c r="J441" s="24">
        <f t="shared" ca="1" si="20"/>
        <v>0</v>
      </c>
      <c r="K441" s="24">
        <f ca="1">IO!$B$5*Model!G441-$J441</f>
        <v>4000</v>
      </c>
    </row>
    <row r="442" spans="1:11" x14ac:dyDescent="0.25">
      <c r="A442" s="28">
        <v>441</v>
      </c>
      <c r="B442" s="26" t="s">
        <v>10</v>
      </c>
      <c r="C442" s="24">
        <f t="shared" ca="1" si="18"/>
        <v>0.28889740503392203</v>
      </c>
      <c r="D442" s="24">
        <f ca="1">VLOOKUP(C442,'Given Data'!$H$33:$I$43,2)</f>
        <v>1</v>
      </c>
      <c r="E442" s="24">
        <f t="shared" ca="1" si="19"/>
        <v>0.13063224414466834</v>
      </c>
      <c r="F442" s="24">
        <f ca="1">IF(B442=IO!$A$21,ROUND(NORMINV(E442,IO!$B$21,IO!$C$21),0),IF(B442=IO!$A$22,ROUND(NORMINV(E442,IO!$B$22,IO!$C$22),0),ROUND(NORMINV(E442,IO!$B$23,IO!$C$23),0)))</f>
        <v>99</v>
      </c>
      <c r="G442" s="24">
        <f ca="1">MIN(F442,IO!$B$4+IO!$B$10)</f>
        <v>99</v>
      </c>
      <c r="H442" s="24">
        <f ca="1">IF(G442-D442&gt;IO!B$4,Model!G442-Model!D442-IO!B$4,0)</f>
        <v>0</v>
      </c>
      <c r="I442" s="24">
        <f>IF($B442=IO!$A$22,IO!$B$6,IF($B442=IO!$A$22,IO!$B$6,IF($B442=IO!$A$22,IO!$B$6,IO!$B$7)))</f>
        <v>200</v>
      </c>
      <c r="J442" s="24">
        <f t="shared" ca="1" si="20"/>
        <v>50</v>
      </c>
      <c r="K442" s="24">
        <f ca="1">IO!$B$5*Model!G442-$J442</f>
        <v>3910</v>
      </c>
    </row>
    <row r="443" spans="1:11" x14ac:dyDescent="0.25">
      <c r="A443" s="28">
        <v>442</v>
      </c>
      <c r="B443" s="26" t="s">
        <v>7</v>
      </c>
      <c r="C443" s="24">
        <f t="shared" ca="1" si="18"/>
        <v>0.39553735367898235</v>
      </c>
      <c r="D443" s="24">
        <f ca="1">VLOOKUP(C443,'Given Data'!$H$33:$I$43,2)</f>
        <v>2</v>
      </c>
      <c r="E443" s="24">
        <f t="shared" ca="1" si="19"/>
        <v>0.53531562042176284</v>
      </c>
      <c r="F443" s="24">
        <f ca="1">IF(B443=IO!$A$21,ROUND(NORMINV(E443,IO!$B$21,IO!$C$21),0),IF(B443=IO!$A$22,ROUND(NORMINV(E443,IO!$B$22,IO!$C$22),0),ROUND(NORMINV(E443,IO!$B$23,IO!$C$23),0)))</f>
        <v>102</v>
      </c>
      <c r="G443" s="24">
        <f ca="1">MIN(F443,IO!$B$4+IO!$B$10)</f>
        <v>102</v>
      </c>
      <c r="H443" s="24">
        <f ca="1">IF(G443-D443&gt;IO!B$4,Model!G443-Model!D443-IO!B$4,0)</f>
        <v>0</v>
      </c>
      <c r="I443" s="24">
        <f>IF($B443=IO!$A$22,IO!$B$6,IF($B443=IO!$A$22,IO!$B$6,IF($B443=IO!$A$22,IO!$B$6,IO!$B$7)))</f>
        <v>200</v>
      </c>
      <c r="J443" s="24">
        <f t="shared" ca="1" si="20"/>
        <v>400</v>
      </c>
      <c r="K443" s="24">
        <f ca="1">IO!$B$5*Model!G443-$J443</f>
        <v>3680</v>
      </c>
    </row>
    <row r="444" spans="1:11" x14ac:dyDescent="0.25">
      <c r="A444" s="28">
        <v>443</v>
      </c>
      <c r="B444" s="26" t="s">
        <v>8</v>
      </c>
      <c r="C444" s="24">
        <f t="shared" ca="1" si="18"/>
        <v>3.8724931877449298E-2</v>
      </c>
      <c r="D444" s="24">
        <f ca="1">VLOOKUP(C444,'Given Data'!$H$33:$I$43,2)</f>
        <v>0</v>
      </c>
      <c r="E444" s="24">
        <f t="shared" ca="1" si="19"/>
        <v>0.48873668365255629</v>
      </c>
      <c r="F444" s="24">
        <f ca="1">IF(B444=IO!$A$21,ROUND(NORMINV(E444,IO!$B$21,IO!$C$21),0),IF(B444=IO!$A$22,ROUND(NORMINV(E444,IO!$B$22,IO!$C$22),0),ROUND(NORMINV(E444,IO!$B$23,IO!$C$23),0)))</f>
        <v>103</v>
      </c>
      <c r="G444" s="24">
        <f ca="1">MIN(F444,IO!$B$4+IO!$B$10)</f>
        <v>102</v>
      </c>
      <c r="H444" s="24">
        <f ca="1">IF(G444-D444&gt;IO!B$4,Model!G444-Model!D444-IO!B$4,0)</f>
        <v>2</v>
      </c>
      <c r="I444" s="24">
        <f>IF($B444=IO!$A$22,IO!$B$6,IF($B444=IO!$A$22,IO!$B$6,IF($B444=IO!$A$22,IO!$B$6,IO!$B$7)))</f>
        <v>25</v>
      </c>
      <c r="J444" s="24">
        <f t="shared" ca="1" si="20"/>
        <v>0</v>
      </c>
      <c r="K444" s="24">
        <f ca="1">IO!$B$5*Model!G444-$J444</f>
        <v>4080</v>
      </c>
    </row>
    <row r="445" spans="1:11" x14ac:dyDescent="0.25">
      <c r="A445" s="28">
        <v>444</v>
      </c>
      <c r="B445" s="26" t="s">
        <v>10</v>
      </c>
      <c r="C445" s="24">
        <f t="shared" ca="1" si="18"/>
        <v>0.11329362571799828</v>
      </c>
      <c r="D445" s="24">
        <f ca="1">VLOOKUP(C445,'Given Data'!$H$33:$I$43,2)</f>
        <v>0</v>
      </c>
      <c r="E445" s="24">
        <f t="shared" ca="1" si="19"/>
        <v>0.85703537601563895</v>
      </c>
      <c r="F445" s="24">
        <f ca="1">IF(B445=IO!$A$21,ROUND(NORMINV(E445,IO!$B$21,IO!$C$21),0),IF(B445=IO!$A$22,ROUND(NORMINV(E445,IO!$B$22,IO!$C$22),0),ROUND(NORMINV(E445,IO!$B$23,IO!$C$23),0)))</f>
        <v>110</v>
      </c>
      <c r="G445" s="24">
        <f ca="1">MIN(F445,IO!$B$4+IO!$B$10)</f>
        <v>102</v>
      </c>
      <c r="H445" s="24">
        <f ca="1">IF(G445-D445&gt;IO!B$4,Model!G445-Model!D445-IO!B$4,0)</f>
        <v>2</v>
      </c>
      <c r="I445" s="24">
        <f>IF($B445=IO!$A$22,IO!$B$6,IF($B445=IO!$A$22,IO!$B$6,IF($B445=IO!$A$22,IO!$B$6,IO!$B$7)))</f>
        <v>200</v>
      </c>
      <c r="J445" s="24">
        <f t="shared" ca="1" si="20"/>
        <v>0</v>
      </c>
      <c r="K445" s="24">
        <f ca="1">IO!$B$5*Model!G445-$J445</f>
        <v>4080</v>
      </c>
    </row>
    <row r="446" spans="1:11" x14ac:dyDescent="0.25">
      <c r="A446" s="28">
        <v>445</v>
      </c>
      <c r="B446" s="26" t="s">
        <v>7</v>
      </c>
      <c r="C446" s="24">
        <f t="shared" ca="1" si="18"/>
        <v>0.50282680197303331</v>
      </c>
      <c r="D446" s="24">
        <f ca="1">VLOOKUP(C446,'Given Data'!$H$33:$I$43,2)</f>
        <v>2</v>
      </c>
      <c r="E446" s="24">
        <f t="shared" ca="1" si="19"/>
        <v>0.70944971793688227</v>
      </c>
      <c r="F446" s="24">
        <f ca="1">IF(B446=IO!$A$21,ROUND(NORMINV(E446,IO!$B$21,IO!$C$21),0),IF(B446=IO!$A$22,ROUND(NORMINV(E446,IO!$B$22,IO!$C$22),0),ROUND(NORMINV(E446,IO!$B$23,IO!$C$23),0)))</f>
        <v>104</v>
      </c>
      <c r="G446" s="24">
        <f ca="1">MIN(F446,IO!$B$4+IO!$B$10)</f>
        <v>102</v>
      </c>
      <c r="H446" s="24">
        <f ca="1">IF(G446-D446&gt;IO!B$4,Model!G446-Model!D446-IO!B$4,0)</f>
        <v>0</v>
      </c>
      <c r="I446" s="24">
        <f>IF($B446=IO!$A$22,IO!$B$6,IF($B446=IO!$A$22,IO!$B$6,IF($B446=IO!$A$22,IO!$B$6,IO!$B$7)))</f>
        <v>200</v>
      </c>
      <c r="J446" s="24">
        <f t="shared" ca="1" si="20"/>
        <v>0</v>
      </c>
      <c r="K446" s="24">
        <f ca="1">IO!$B$5*Model!G446-$J446</f>
        <v>4080</v>
      </c>
    </row>
    <row r="447" spans="1:11" x14ac:dyDescent="0.25">
      <c r="A447" s="28">
        <v>446</v>
      </c>
      <c r="B447" s="26" t="s">
        <v>8</v>
      </c>
      <c r="C447" s="24">
        <f t="shared" ca="1" si="18"/>
        <v>0.98149589565523698</v>
      </c>
      <c r="D447" s="24">
        <f ca="1">VLOOKUP(C447,'Given Data'!$H$33:$I$43,2)</f>
        <v>7</v>
      </c>
      <c r="E447" s="24">
        <f t="shared" ca="1" si="19"/>
        <v>0.86940540425148238</v>
      </c>
      <c r="F447" s="24">
        <f ca="1">IF(B447=IO!$A$21,ROUND(NORMINV(E447,IO!$B$21,IO!$C$21),0),IF(B447=IO!$A$22,ROUND(NORMINV(E447,IO!$B$22,IO!$C$22),0),ROUND(NORMINV(E447,IO!$B$23,IO!$C$23),0)))</f>
        <v>109</v>
      </c>
      <c r="G447" s="24">
        <f ca="1">MIN(F447,IO!$B$4+IO!$B$10)</f>
        <v>102</v>
      </c>
      <c r="H447" s="24">
        <f ca="1">IF(G447-D447&gt;IO!B$4,Model!G447-Model!D447-IO!B$4,0)</f>
        <v>0</v>
      </c>
      <c r="I447" s="24">
        <f>IF($B447=IO!$A$22,IO!$B$6,IF($B447=IO!$A$22,IO!$B$6,IF($B447=IO!$A$22,IO!$B$6,IO!$B$7)))</f>
        <v>25</v>
      </c>
      <c r="J447" s="24">
        <f t="shared" ca="1" si="20"/>
        <v>0</v>
      </c>
      <c r="K447" s="24">
        <f ca="1">IO!$B$5*Model!G447-$J447</f>
        <v>4080</v>
      </c>
    </row>
    <row r="448" spans="1:11" x14ac:dyDescent="0.25">
      <c r="A448" s="28">
        <v>447</v>
      </c>
      <c r="B448" s="26" t="s">
        <v>10</v>
      </c>
      <c r="C448" s="24">
        <f t="shared" ca="1" si="18"/>
        <v>0.77219382946320858</v>
      </c>
      <c r="D448" s="24">
        <f ca="1">VLOOKUP(C448,'Given Data'!$H$33:$I$43,2)</f>
        <v>3</v>
      </c>
      <c r="E448" s="24">
        <f t="shared" ca="1" si="19"/>
        <v>0.87893030972414699</v>
      </c>
      <c r="F448" s="24">
        <f ca="1">IF(B448=IO!$A$21,ROUND(NORMINV(E448,IO!$B$21,IO!$C$21),0),IF(B448=IO!$A$22,ROUND(NORMINV(E448,IO!$B$22,IO!$C$22),0),ROUND(NORMINV(E448,IO!$B$23,IO!$C$23),0)))</f>
        <v>111</v>
      </c>
      <c r="G448" s="24">
        <f ca="1">MIN(F448,IO!$B$4+IO!$B$10)</f>
        <v>102</v>
      </c>
      <c r="H448" s="24">
        <f ca="1">IF(G448-D448&gt;IO!B$4,Model!G448-Model!D448-IO!B$4,0)</f>
        <v>0</v>
      </c>
      <c r="I448" s="24">
        <f>IF($B448=IO!$A$22,IO!$B$6,IF($B448=IO!$A$22,IO!$B$6,IF($B448=IO!$A$22,IO!$B$6,IO!$B$7)))</f>
        <v>200</v>
      </c>
      <c r="J448" s="24">
        <f t="shared" ca="1" si="20"/>
        <v>0</v>
      </c>
      <c r="K448" s="24">
        <f ca="1">IO!$B$5*Model!G448-$J448</f>
        <v>4080</v>
      </c>
    </row>
    <row r="449" spans="1:11" x14ac:dyDescent="0.25">
      <c r="A449" s="28">
        <v>448</v>
      </c>
      <c r="B449" s="26" t="s">
        <v>7</v>
      </c>
      <c r="C449" s="24">
        <f t="shared" ca="1" si="18"/>
        <v>0.4403734475618527</v>
      </c>
      <c r="D449" s="24">
        <f ca="1">VLOOKUP(C449,'Given Data'!$H$33:$I$43,2)</f>
        <v>2</v>
      </c>
      <c r="E449" s="24">
        <f t="shared" ca="1" si="19"/>
        <v>0.56154492844984993</v>
      </c>
      <c r="F449" s="24">
        <f ca="1">IF(B449=IO!$A$21,ROUND(NORMINV(E449,IO!$B$21,IO!$C$21),0),IF(B449=IO!$A$22,ROUND(NORMINV(E449,IO!$B$22,IO!$C$22),0),ROUND(NORMINV(E449,IO!$B$23,IO!$C$23),0)))</f>
        <v>102</v>
      </c>
      <c r="G449" s="24">
        <f ca="1">MIN(F449,IO!$B$4+IO!$B$10)</f>
        <v>102</v>
      </c>
      <c r="H449" s="24">
        <f ca="1">IF(G449-D449&gt;IO!B$4,Model!G449-Model!D449-IO!B$4,0)</f>
        <v>0</v>
      </c>
      <c r="I449" s="24">
        <f>IF($B449=IO!$A$22,IO!$B$6,IF($B449=IO!$A$22,IO!$B$6,IF($B449=IO!$A$22,IO!$B$6,IO!$B$7)))</f>
        <v>200</v>
      </c>
      <c r="J449" s="24">
        <f t="shared" ca="1" si="20"/>
        <v>0</v>
      </c>
      <c r="K449" s="24">
        <f ca="1">IO!$B$5*Model!G449-$J449</f>
        <v>4080</v>
      </c>
    </row>
    <row r="450" spans="1:11" x14ac:dyDescent="0.25">
      <c r="A450" s="28">
        <v>449</v>
      </c>
      <c r="B450" s="26" t="s">
        <v>8</v>
      </c>
      <c r="C450" s="24">
        <f t="shared" ca="1" si="18"/>
        <v>0.328910917169981</v>
      </c>
      <c r="D450" s="24">
        <f ca="1">VLOOKUP(C450,'Given Data'!$H$33:$I$43,2)</f>
        <v>1</v>
      </c>
      <c r="E450" s="24">
        <f t="shared" ca="1" si="19"/>
        <v>6.8657413622391417E-2</v>
      </c>
      <c r="F450" s="24">
        <f ca="1">IF(B450=IO!$A$21,ROUND(NORMINV(E450,IO!$B$21,IO!$C$21),0),IF(B450=IO!$A$22,ROUND(NORMINV(E450,IO!$B$22,IO!$C$22),0),ROUND(NORMINV(E450,IO!$B$23,IO!$C$23),0)))</f>
        <v>96</v>
      </c>
      <c r="G450" s="24">
        <f ca="1">MIN(F450,IO!$B$4+IO!$B$10)</f>
        <v>96</v>
      </c>
      <c r="H450" s="24">
        <f ca="1">IF(G450-D450&gt;IO!B$4,Model!G450-Model!D450-IO!B$4,0)</f>
        <v>0</v>
      </c>
      <c r="I450" s="24">
        <f>IF($B450=IO!$A$22,IO!$B$6,IF($B450=IO!$A$22,IO!$B$6,IF($B450=IO!$A$22,IO!$B$6,IO!$B$7)))</f>
        <v>25</v>
      </c>
      <c r="J450" s="24">
        <f t="shared" ca="1" si="20"/>
        <v>0</v>
      </c>
      <c r="K450" s="24">
        <f ca="1">IO!$B$5*Model!G450-$J450</f>
        <v>3840</v>
      </c>
    </row>
    <row r="451" spans="1:11" x14ac:dyDescent="0.25">
      <c r="A451" s="28">
        <v>450</v>
      </c>
      <c r="B451" s="26" t="s">
        <v>10</v>
      </c>
      <c r="C451" s="24">
        <f t="shared" ref="C451:C514" ca="1" si="21">RAND()</f>
        <v>0.4359871227407095</v>
      </c>
      <c r="D451" s="24">
        <f ca="1">VLOOKUP(C451,'Given Data'!$H$33:$I$43,2)</f>
        <v>2</v>
      </c>
      <c r="E451" s="24">
        <f t="shared" ref="E451:E514" ca="1" si="22">RAND()</f>
        <v>6.3032425608092635E-2</v>
      </c>
      <c r="F451" s="24">
        <f ca="1">IF(B451=IO!$A$21,ROUND(NORMINV(E451,IO!$B$21,IO!$C$21),0),IF(B451=IO!$A$22,ROUND(NORMINV(E451,IO!$B$22,IO!$C$22),0),ROUND(NORMINV(E451,IO!$B$23,IO!$C$23),0)))</f>
        <v>97</v>
      </c>
      <c r="G451" s="24">
        <f ca="1">MIN(F451,IO!$B$4+IO!$B$10)</f>
        <v>97</v>
      </c>
      <c r="H451" s="24">
        <f ca="1">IF(G451-D451&gt;IO!B$4,Model!G451-Model!D451-IO!B$4,0)</f>
        <v>0</v>
      </c>
      <c r="I451" s="24">
        <f>IF($B451=IO!$A$22,IO!$B$6,IF($B451=IO!$A$22,IO!$B$6,IF($B451=IO!$A$22,IO!$B$6,IO!$B$7)))</f>
        <v>200</v>
      </c>
      <c r="J451" s="24">
        <f t="shared" ref="J451:J514" ca="1" si="23">IF($H453=0,0,$I453*$H453)</f>
        <v>0</v>
      </c>
      <c r="K451" s="24">
        <f ca="1">IO!$B$5*Model!G451-$J451</f>
        <v>3880</v>
      </c>
    </row>
    <row r="452" spans="1:11" x14ac:dyDescent="0.25">
      <c r="A452" s="28">
        <v>451</v>
      </c>
      <c r="B452" s="26" t="s">
        <v>7</v>
      </c>
      <c r="C452" s="24">
        <f t="shared" ca="1" si="21"/>
        <v>0.51853689201421249</v>
      </c>
      <c r="D452" s="24">
        <f ca="1">VLOOKUP(C452,'Given Data'!$H$33:$I$43,2)</f>
        <v>2</v>
      </c>
      <c r="E452" s="24">
        <f t="shared" ca="1" si="22"/>
        <v>0.65524090933753931</v>
      </c>
      <c r="F452" s="24">
        <f ca="1">IF(B452=IO!$A$21,ROUND(NORMINV(E452,IO!$B$21,IO!$C$21),0),IF(B452=IO!$A$22,ROUND(NORMINV(E452,IO!$B$22,IO!$C$22),0),ROUND(NORMINV(E452,IO!$B$23,IO!$C$23),0)))</f>
        <v>103</v>
      </c>
      <c r="G452" s="24">
        <f ca="1">MIN(F452,IO!$B$4+IO!$B$10)</f>
        <v>102</v>
      </c>
      <c r="H452" s="24">
        <f ca="1">IF(G452-D452&gt;IO!B$4,Model!G452-Model!D452-IO!B$4,0)</f>
        <v>0</v>
      </c>
      <c r="I452" s="24">
        <f>IF($B452=IO!$A$22,IO!$B$6,IF($B452=IO!$A$22,IO!$B$6,IF($B452=IO!$A$22,IO!$B$6,IO!$B$7)))</f>
        <v>200</v>
      </c>
      <c r="J452" s="24">
        <f t="shared" ca="1" si="23"/>
        <v>0</v>
      </c>
      <c r="K452" s="24">
        <f ca="1">IO!$B$5*Model!G452-$J452</f>
        <v>4080</v>
      </c>
    </row>
    <row r="453" spans="1:11" x14ac:dyDescent="0.25">
      <c r="A453" s="28">
        <v>452</v>
      </c>
      <c r="B453" s="26" t="s">
        <v>8</v>
      </c>
      <c r="C453" s="24">
        <f t="shared" ca="1" si="21"/>
        <v>8.1785096255933665E-2</v>
      </c>
      <c r="D453" s="24">
        <f ca="1">VLOOKUP(C453,'Given Data'!$H$33:$I$43,2)</f>
        <v>0</v>
      </c>
      <c r="E453" s="24">
        <f t="shared" ca="1" si="22"/>
        <v>0.11653245528769185</v>
      </c>
      <c r="F453" s="24">
        <f ca="1">IF(B453=IO!$A$21,ROUND(NORMINV(E453,IO!$B$21,IO!$C$21),0),IF(B453=IO!$A$22,ROUND(NORMINV(E453,IO!$B$22,IO!$C$22),0),ROUND(NORMINV(E453,IO!$B$23,IO!$C$23),0)))</f>
        <v>97</v>
      </c>
      <c r="G453" s="24">
        <f ca="1">MIN(F453,IO!$B$4+IO!$B$10)</f>
        <v>97</v>
      </c>
      <c r="H453" s="24">
        <f ca="1">IF(G453-D453&gt;IO!B$4,Model!G453-Model!D453-IO!B$4,0)</f>
        <v>0</v>
      </c>
      <c r="I453" s="24">
        <f>IF($B453=IO!$A$22,IO!$B$6,IF($B453=IO!$A$22,IO!$B$6,IF($B453=IO!$A$22,IO!$B$6,IO!$B$7)))</f>
        <v>25</v>
      </c>
      <c r="J453" s="24">
        <f t="shared" ca="1" si="23"/>
        <v>0</v>
      </c>
      <c r="K453" s="24">
        <f ca="1">IO!$B$5*Model!G453-$J453</f>
        <v>3880</v>
      </c>
    </row>
    <row r="454" spans="1:11" x14ac:dyDescent="0.25">
      <c r="A454" s="28">
        <v>453</v>
      </c>
      <c r="B454" s="26" t="s">
        <v>10</v>
      </c>
      <c r="C454" s="24">
        <f t="shared" ca="1" si="21"/>
        <v>0.12889652912185856</v>
      </c>
      <c r="D454" s="24">
        <f ca="1">VLOOKUP(C454,'Given Data'!$H$33:$I$43,2)</f>
        <v>0</v>
      </c>
      <c r="E454" s="24">
        <f t="shared" ca="1" si="22"/>
        <v>7.6330158174794049E-2</v>
      </c>
      <c r="F454" s="24">
        <f ca="1">IF(B454=IO!$A$21,ROUND(NORMINV(E454,IO!$B$21,IO!$C$21),0),IF(B454=IO!$A$22,ROUND(NORMINV(E454,IO!$B$22,IO!$C$22),0),ROUND(NORMINV(E454,IO!$B$23,IO!$C$23),0)))</f>
        <v>98</v>
      </c>
      <c r="G454" s="24">
        <f ca="1">MIN(F454,IO!$B$4+IO!$B$10)</f>
        <v>98</v>
      </c>
      <c r="H454" s="24">
        <f ca="1">IF(G454-D454&gt;IO!B$4,Model!G454-Model!D454-IO!B$4,0)</f>
        <v>0</v>
      </c>
      <c r="I454" s="24">
        <f>IF($B454=IO!$A$22,IO!$B$6,IF($B454=IO!$A$22,IO!$B$6,IF($B454=IO!$A$22,IO!$B$6,IO!$B$7)))</f>
        <v>200</v>
      </c>
      <c r="J454" s="24">
        <f t="shared" ca="1" si="23"/>
        <v>0</v>
      </c>
      <c r="K454" s="24">
        <f ca="1">IO!$B$5*Model!G454-$J454</f>
        <v>3920</v>
      </c>
    </row>
    <row r="455" spans="1:11" x14ac:dyDescent="0.25">
      <c r="A455" s="28">
        <v>454</v>
      </c>
      <c r="B455" s="26" t="s">
        <v>7</v>
      </c>
      <c r="C455" s="24">
        <f t="shared" ca="1" si="21"/>
        <v>0.85158689152098643</v>
      </c>
      <c r="D455" s="24">
        <f ca="1">VLOOKUP(C455,'Given Data'!$H$33:$I$43,2)</f>
        <v>4</v>
      </c>
      <c r="E455" s="24">
        <f t="shared" ca="1" si="22"/>
        <v>0.93065011087551253</v>
      </c>
      <c r="F455" s="24">
        <f ca="1">IF(B455=IO!$A$21,ROUND(NORMINV(E455,IO!$B$21,IO!$C$21),0),IF(B455=IO!$A$22,ROUND(NORMINV(E455,IO!$B$22,IO!$C$22),0),ROUND(NORMINV(E455,IO!$B$23,IO!$C$23),0)))</f>
        <v>110</v>
      </c>
      <c r="G455" s="24">
        <f ca="1">MIN(F455,IO!$B$4+IO!$B$10)</f>
        <v>102</v>
      </c>
      <c r="H455" s="24">
        <f ca="1">IF(G455-D455&gt;IO!B$4,Model!G455-Model!D455-IO!B$4,0)</f>
        <v>0</v>
      </c>
      <c r="I455" s="24">
        <f>IF($B455=IO!$A$22,IO!$B$6,IF($B455=IO!$A$22,IO!$B$6,IF($B455=IO!$A$22,IO!$B$6,IO!$B$7)))</f>
        <v>200</v>
      </c>
      <c r="J455" s="24">
        <f t="shared" ca="1" si="23"/>
        <v>0</v>
      </c>
      <c r="K455" s="24">
        <f ca="1">IO!$B$5*Model!G455-$J455</f>
        <v>4080</v>
      </c>
    </row>
    <row r="456" spans="1:11" x14ac:dyDescent="0.25">
      <c r="A456" s="28">
        <v>455</v>
      </c>
      <c r="B456" s="26" t="s">
        <v>8</v>
      </c>
      <c r="C456" s="24">
        <f t="shared" ca="1" si="21"/>
        <v>0.37755245851258323</v>
      </c>
      <c r="D456" s="24">
        <f ca="1">VLOOKUP(C456,'Given Data'!$H$33:$I$43,2)</f>
        <v>2</v>
      </c>
      <c r="E456" s="24">
        <f t="shared" ca="1" si="22"/>
        <v>0.63732397431441712</v>
      </c>
      <c r="F456" s="24">
        <f ca="1">IF(B456=IO!$A$21,ROUND(NORMINV(E456,IO!$B$21,IO!$C$21),0),IF(B456=IO!$A$22,ROUND(NORMINV(E456,IO!$B$22,IO!$C$22),0),ROUND(NORMINV(E456,IO!$B$23,IO!$C$23),0)))</f>
        <v>105</v>
      </c>
      <c r="G456" s="24">
        <f ca="1">MIN(F456,IO!$B$4+IO!$B$10)</f>
        <v>102</v>
      </c>
      <c r="H456" s="24">
        <f ca="1">IF(G456-D456&gt;IO!B$4,Model!G456-Model!D456-IO!B$4,0)</f>
        <v>0</v>
      </c>
      <c r="I456" s="24">
        <f>IF($B456=IO!$A$22,IO!$B$6,IF($B456=IO!$A$22,IO!$B$6,IF($B456=IO!$A$22,IO!$B$6,IO!$B$7)))</f>
        <v>25</v>
      </c>
      <c r="J456" s="24">
        <f t="shared" ca="1" si="23"/>
        <v>0</v>
      </c>
      <c r="K456" s="24">
        <f ca="1">IO!$B$5*Model!G456-$J456</f>
        <v>4080</v>
      </c>
    </row>
    <row r="457" spans="1:11" x14ac:dyDescent="0.25">
      <c r="A457" s="28">
        <v>456</v>
      </c>
      <c r="B457" s="26" t="s">
        <v>10</v>
      </c>
      <c r="C457" s="24">
        <f t="shared" ca="1" si="21"/>
        <v>0.61951689985090097</v>
      </c>
      <c r="D457" s="24">
        <f ca="1">VLOOKUP(C457,'Given Data'!$H$33:$I$43,2)</f>
        <v>3</v>
      </c>
      <c r="E457" s="24">
        <f t="shared" ca="1" si="22"/>
        <v>0.35366744117527871</v>
      </c>
      <c r="F457" s="24">
        <f ca="1">IF(B457=IO!$A$21,ROUND(NORMINV(E457,IO!$B$21,IO!$C$21),0),IF(B457=IO!$A$22,ROUND(NORMINV(E457,IO!$B$22,IO!$C$22),0),ROUND(NORMINV(E457,IO!$B$23,IO!$C$23),0)))</f>
        <v>103</v>
      </c>
      <c r="G457" s="24">
        <f ca="1">MIN(F457,IO!$B$4+IO!$B$10)</f>
        <v>102</v>
      </c>
      <c r="H457" s="24">
        <f ca="1">IF(G457-D457&gt;IO!B$4,Model!G457-Model!D457-IO!B$4,0)</f>
        <v>0</v>
      </c>
      <c r="I457" s="24">
        <f>IF($B457=IO!$A$22,IO!$B$6,IF($B457=IO!$A$22,IO!$B$6,IF($B457=IO!$A$22,IO!$B$6,IO!$B$7)))</f>
        <v>200</v>
      </c>
      <c r="J457" s="24">
        <f t="shared" ca="1" si="23"/>
        <v>0</v>
      </c>
      <c r="K457" s="24">
        <f ca="1">IO!$B$5*Model!G457-$J457</f>
        <v>4080</v>
      </c>
    </row>
    <row r="458" spans="1:11" x14ac:dyDescent="0.25">
      <c r="A458" s="28">
        <v>457</v>
      </c>
      <c r="B458" s="26" t="s">
        <v>7</v>
      </c>
      <c r="C458" s="24">
        <f t="shared" ca="1" si="21"/>
        <v>1.6230090870429148E-2</v>
      </c>
      <c r="D458" s="24">
        <f ca="1">VLOOKUP(C458,'Given Data'!$H$33:$I$43,2)</f>
        <v>0</v>
      </c>
      <c r="E458" s="24">
        <f t="shared" ca="1" si="22"/>
        <v>0.32458332002309709</v>
      </c>
      <c r="F458" s="24">
        <f ca="1">IF(B458=IO!$A$21,ROUND(NORMINV(E458,IO!$B$21,IO!$C$21),0),IF(B458=IO!$A$22,ROUND(NORMINV(E458,IO!$B$22,IO!$C$22),0),ROUND(NORMINV(E458,IO!$B$23,IO!$C$23),0)))</f>
        <v>98</v>
      </c>
      <c r="G458" s="24">
        <f ca="1">MIN(F458,IO!$B$4+IO!$B$10)</f>
        <v>98</v>
      </c>
      <c r="H458" s="24">
        <f ca="1">IF(G458-D458&gt;IO!B$4,Model!G458-Model!D458-IO!B$4,0)</f>
        <v>0</v>
      </c>
      <c r="I458" s="24">
        <f>IF($B458=IO!$A$22,IO!$B$6,IF($B458=IO!$A$22,IO!$B$6,IF($B458=IO!$A$22,IO!$B$6,IO!$B$7)))</f>
        <v>200</v>
      </c>
      <c r="J458" s="24">
        <f t="shared" ca="1" si="23"/>
        <v>400</v>
      </c>
      <c r="K458" s="24">
        <f ca="1">IO!$B$5*Model!G458-$J458</f>
        <v>3520</v>
      </c>
    </row>
    <row r="459" spans="1:11" x14ac:dyDescent="0.25">
      <c r="A459" s="28">
        <v>458</v>
      </c>
      <c r="B459" s="26" t="s">
        <v>8</v>
      </c>
      <c r="C459" s="24">
        <f t="shared" ca="1" si="21"/>
        <v>0.47324561606542037</v>
      </c>
      <c r="D459" s="24">
        <f ca="1">VLOOKUP(C459,'Given Data'!$H$33:$I$43,2)</f>
        <v>2</v>
      </c>
      <c r="E459" s="24">
        <f t="shared" ca="1" si="22"/>
        <v>0.11077381872788772</v>
      </c>
      <c r="F459" s="24">
        <f ca="1">IF(B459=IO!$A$21,ROUND(NORMINV(E459,IO!$B$21,IO!$C$21),0),IF(B459=IO!$A$22,ROUND(NORMINV(E459,IO!$B$22,IO!$C$22),0),ROUND(NORMINV(E459,IO!$B$23,IO!$C$23),0)))</f>
        <v>97</v>
      </c>
      <c r="G459" s="24">
        <f ca="1">MIN(F459,IO!$B$4+IO!$B$10)</f>
        <v>97</v>
      </c>
      <c r="H459" s="24">
        <f ca="1">IF(G459-D459&gt;IO!B$4,Model!G459-Model!D459-IO!B$4,0)</f>
        <v>0</v>
      </c>
      <c r="I459" s="24">
        <f>IF($B459=IO!$A$22,IO!$B$6,IF($B459=IO!$A$22,IO!$B$6,IF($B459=IO!$A$22,IO!$B$6,IO!$B$7)))</f>
        <v>25</v>
      </c>
      <c r="J459" s="24">
        <f t="shared" ca="1" si="23"/>
        <v>0</v>
      </c>
      <c r="K459" s="24">
        <f ca="1">IO!$B$5*Model!G459-$J459</f>
        <v>3880</v>
      </c>
    </row>
    <row r="460" spans="1:11" x14ac:dyDescent="0.25">
      <c r="A460" s="28">
        <v>459</v>
      </c>
      <c r="B460" s="26" t="s">
        <v>10</v>
      </c>
      <c r="C460" s="24">
        <f t="shared" ca="1" si="21"/>
        <v>4.267217565828707E-4</v>
      </c>
      <c r="D460" s="24">
        <f ca="1">VLOOKUP(C460,'Given Data'!$H$33:$I$43,2)</f>
        <v>0</v>
      </c>
      <c r="E460" s="24">
        <f t="shared" ca="1" si="22"/>
        <v>0.27327611693397846</v>
      </c>
      <c r="F460" s="24">
        <f ca="1">IF(B460=IO!$A$21,ROUND(NORMINV(E460,IO!$B$21,IO!$C$21),0),IF(B460=IO!$A$22,ROUND(NORMINV(E460,IO!$B$22,IO!$C$22),0),ROUND(NORMINV(E460,IO!$B$23,IO!$C$23),0)))</f>
        <v>102</v>
      </c>
      <c r="G460" s="24">
        <f ca="1">MIN(F460,IO!$B$4+IO!$B$10)</f>
        <v>102</v>
      </c>
      <c r="H460" s="24">
        <f ca="1">IF(G460-D460&gt;IO!B$4,Model!G460-Model!D460-IO!B$4,0)</f>
        <v>2</v>
      </c>
      <c r="I460" s="24">
        <f>IF($B460=IO!$A$22,IO!$B$6,IF($B460=IO!$A$22,IO!$B$6,IF($B460=IO!$A$22,IO!$B$6,IO!$B$7)))</f>
        <v>200</v>
      </c>
      <c r="J460" s="24">
        <f t="shared" ca="1" si="23"/>
        <v>0</v>
      </c>
      <c r="K460" s="24">
        <f ca="1">IO!$B$5*Model!G460-$J460</f>
        <v>4080</v>
      </c>
    </row>
    <row r="461" spans="1:11" x14ac:dyDescent="0.25">
      <c r="A461" s="28">
        <v>460</v>
      </c>
      <c r="B461" s="26" t="s">
        <v>7</v>
      </c>
      <c r="C461" s="24">
        <f t="shared" ca="1" si="21"/>
        <v>0.22007974945148778</v>
      </c>
      <c r="D461" s="24">
        <f ca="1">VLOOKUP(C461,'Given Data'!$H$33:$I$43,2)</f>
        <v>1</v>
      </c>
      <c r="E461" s="24">
        <f t="shared" ca="1" si="22"/>
        <v>0.22452266971762336</v>
      </c>
      <c r="F461" s="24">
        <f ca="1">IF(B461=IO!$A$21,ROUND(NORMINV(E461,IO!$B$21,IO!$C$21),0),IF(B461=IO!$A$22,ROUND(NORMINV(E461,IO!$B$22,IO!$C$22),0),ROUND(NORMINV(E461,IO!$B$23,IO!$C$23),0)))</f>
        <v>96</v>
      </c>
      <c r="G461" s="24">
        <f ca="1">MIN(F461,IO!$B$4+IO!$B$10)</f>
        <v>96</v>
      </c>
      <c r="H461" s="24">
        <f ca="1">IF(G461-D461&gt;IO!B$4,Model!G461-Model!D461-IO!B$4,0)</f>
        <v>0</v>
      </c>
      <c r="I461" s="24">
        <f>IF($B461=IO!$A$22,IO!$B$6,IF($B461=IO!$A$22,IO!$B$6,IF($B461=IO!$A$22,IO!$B$6,IO!$B$7)))</f>
        <v>200</v>
      </c>
      <c r="J461" s="24">
        <f t="shared" ca="1" si="23"/>
        <v>0</v>
      </c>
      <c r="K461" s="24">
        <f ca="1">IO!$B$5*Model!G461-$J461</f>
        <v>3840</v>
      </c>
    </row>
    <row r="462" spans="1:11" x14ac:dyDescent="0.25">
      <c r="A462" s="28">
        <v>461</v>
      </c>
      <c r="B462" s="26" t="s">
        <v>8</v>
      </c>
      <c r="C462" s="24">
        <f t="shared" ca="1" si="21"/>
        <v>3.9842671063203938E-2</v>
      </c>
      <c r="D462" s="24">
        <f ca="1">VLOOKUP(C462,'Given Data'!$H$33:$I$43,2)</f>
        <v>0</v>
      </c>
      <c r="E462" s="24">
        <f t="shared" ca="1" si="22"/>
        <v>9.0860325899365657E-2</v>
      </c>
      <c r="F462" s="24">
        <f ca="1">IF(B462=IO!$A$21,ROUND(NORMINV(E462,IO!$B$21,IO!$C$21),0),IF(B462=IO!$A$22,ROUND(NORMINV(E462,IO!$B$22,IO!$C$22),0),ROUND(NORMINV(E462,IO!$B$23,IO!$C$23),0)))</f>
        <v>96</v>
      </c>
      <c r="G462" s="24">
        <f ca="1">MIN(F462,IO!$B$4+IO!$B$10)</f>
        <v>96</v>
      </c>
      <c r="H462" s="24">
        <f ca="1">IF(G462-D462&gt;IO!B$4,Model!G462-Model!D462-IO!B$4,0)</f>
        <v>0</v>
      </c>
      <c r="I462" s="24">
        <f>IF($B462=IO!$A$22,IO!$B$6,IF($B462=IO!$A$22,IO!$B$6,IF($B462=IO!$A$22,IO!$B$6,IO!$B$7)))</f>
        <v>25</v>
      </c>
      <c r="J462" s="24">
        <f t="shared" ca="1" si="23"/>
        <v>0</v>
      </c>
      <c r="K462" s="24">
        <f ca="1">IO!$B$5*Model!G462-$J462</f>
        <v>3840</v>
      </c>
    </row>
    <row r="463" spans="1:11" x14ac:dyDescent="0.25">
      <c r="A463" s="28">
        <v>462</v>
      </c>
      <c r="B463" s="26" t="s">
        <v>10</v>
      </c>
      <c r="C463" s="24">
        <f t="shared" ca="1" si="21"/>
        <v>0.40971556767778816</v>
      </c>
      <c r="D463" s="24">
        <f ca="1">VLOOKUP(C463,'Given Data'!$H$33:$I$43,2)</f>
        <v>2</v>
      </c>
      <c r="E463" s="24">
        <f t="shared" ca="1" si="22"/>
        <v>0.44454308172422308</v>
      </c>
      <c r="F463" s="24">
        <f ca="1">IF(B463=IO!$A$21,ROUND(NORMINV(E463,IO!$B$21,IO!$C$21),0),IF(B463=IO!$A$22,ROUND(NORMINV(E463,IO!$B$22,IO!$C$22),0),ROUND(NORMINV(E463,IO!$B$23,IO!$C$23),0)))</f>
        <v>104</v>
      </c>
      <c r="G463" s="24">
        <f ca="1">MIN(F463,IO!$B$4+IO!$B$10)</f>
        <v>102</v>
      </c>
      <c r="H463" s="24">
        <f ca="1">IF(G463-D463&gt;IO!B$4,Model!G463-Model!D463-IO!B$4,0)</f>
        <v>0</v>
      </c>
      <c r="I463" s="24">
        <f>IF($B463=IO!$A$22,IO!$B$6,IF($B463=IO!$A$22,IO!$B$6,IF($B463=IO!$A$22,IO!$B$6,IO!$B$7)))</f>
        <v>200</v>
      </c>
      <c r="J463" s="24">
        <f t="shared" ca="1" si="23"/>
        <v>0</v>
      </c>
      <c r="K463" s="24">
        <f ca="1">IO!$B$5*Model!G463-$J463</f>
        <v>4080</v>
      </c>
    </row>
    <row r="464" spans="1:11" x14ac:dyDescent="0.25">
      <c r="A464" s="28">
        <v>463</v>
      </c>
      <c r="B464" s="26" t="s">
        <v>7</v>
      </c>
      <c r="C464" s="24">
        <f t="shared" ca="1" si="21"/>
        <v>0.22600435039664579</v>
      </c>
      <c r="D464" s="24">
        <f ca="1">VLOOKUP(C464,'Given Data'!$H$33:$I$43,2)</f>
        <v>1</v>
      </c>
      <c r="E464" s="24">
        <f t="shared" ca="1" si="22"/>
        <v>9.2808082652828805E-2</v>
      </c>
      <c r="F464" s="24">
        <f ca="1">IF(B464=IO!$A$21,ROUND(NORMINV(E464,IO!$B$21,IO!$C$21),0),IF(B464=IO!$A$22,ROUND(NORMINV(E464,IO!$B$22,IO!$C$22),0),ROUND(NORMINV(E464,IO!$B$23,IO!$C$23),0)))</f>
        <v>93</v>
      </c>
      <c r="G464" s="24">
        <f ca="1">MIN(F464,IO!$B$4+IO!$B$10)</f>
        <v>93</v>
      </c>
      <c r="H464" s="24">
        <f ca="1">IF(G464-D464&gt;IO!B$4,Model!G464-Model!D464-IO!B$4,0)</f>
        <v>0</v>
      </c>
      <c r="I464" s="24">
        <f>IF($B464=IO!$A$22,IO!$B$6,IF($B464=IO!$A$22,IO!$B$6,IF($B464=IO!$A$22,IO!$B$6,IO!$B$7)))</f>
        <v>200</v>
      </c>
      <c r="J464" s="24">
        <f t="shared" ca="1" si="23"/>
        <v>0</v>
      </c>
      <c r="K464" s="24">
        <f ca="1">IO!$B$5*Model!G464-$J464</f>
        <v>3720</v>
      </c>
    </row>
    <row r="465" spans="1:11" x14ac:dyDescent="0.25">
      <c r="A465" s="28">
        <v>464</v>
      </c>
      <c r="B465" s="26" t="s">
        <v>8</v>
      </c>
      <c r="C465" s="24">
        <f t="shared" ca="1" si="21"/>
        <v>0.74065828399057343</v>
      </c>
      <c r="D465" s="24">
        <f ca="1">VLOOKUP(C465,'Given Data'!$H$33:$I$43,2)</f>
        <v>3</v>
      </c>
      <c r="E465" s="24">
        <f t="shared" ca="1" si="22"/>
        <v>0.56443852231257863</v>
      </c>
      <c r="F465" s="24">
        <f ca="1">IF(B465=IO!$A$21,ROUND(NORMINV(E465,IO!$B$21,IO!$C$21),0),IF(B465=IO!$A$22,ROUND(NORMINV(E465,IO!$B$22,IO!$C$22),0),ROUND(NORMINV(E465,IO!$B$23,IO!$C$23),0)))</f>
        <v>104</v>
      </c>
      <c r="G465" s="24">
        <f ca="1">MIN(F465,IO!$B$4+IO!$B$10)</f>
        <v>102</v>
      </c>
      <c r="H465" s="24">
        <f ca="1">IF(G465-D465&gt;IO!B$4,Model!G465-Model!D465-IO!B$4,0)</f>
        <v>0</v>
      </c>
      <c r="I465" s="24">
        <f>IF($B465=IO!$A$22,IO!$B$6,IF($B465=IO!$A$22,IO!$B$6,IF($B465=IO!$A$22,IO!$B$6,IO!$B$7)))</f>
        <v>25</v>
      </c>
      <c r="J465" s="24">
        <f t="shared" ca="1" si="23"/>
        <v>0</v>
      </c>
      <c r="K465" s="24">
        <f ca="1">IO!$B$5*Model!G465-$J465</f>
        <v>4080</v>
      </c>
    </row>
    <row r="466" spans="1:11" x14ac:dyDescent="0.25">
      <c r="A466" s="28">
        <v>465</v>
      </c>
      <c r="B466" s="26" t="s">
        <v>10</v>
      </c>
      <c r="C466" s="24">
        <f t="shared" ca="1" si="21"/>
        <v>0.94367500743977739</v>
      </c>
      <c r="D466" s="24">
        <f ca="1">VLOOKUP(C466,'Given Data'!$H$33:$I$43,2)</f>
        <v>6</v>
      </c>
      <c r="E466" s="24">
        <f t="shared" ca="1" si="22"/>
        <v>0.62375276667176871</v>
      </c>
      <c r="F466" s="24">
        <f ca="1">IF(B466=IO!$A$21,ROUND(NORMINV(E466,IO!$B$21,IO!$C$21),0),IF(B466=IO!$A$22,ROUND(NORMINV(E466,IO!$B$22,IO!$C$22),0),ROUND(NORMINV(E466,IO!$B$23,IO!$C$23),0)))</f>
        <v>107</v>
      </c>
      <c r="G466" s="24">
        <f ca="1">MIN(F466,IO!$B$4+IO!$B$10)</f>
        <v>102</v>
      </c>
      <c r="H466" s="24">
        <f ca="1">IF(G466-D466&gt;IO!B$4,Model!G466-Model!D466-IO!B$4,0)</f>
        <v>0</v>
      </c>
      <c r="I466" s="24">
        <f>IF($B466=IO!$A$22,IO!$B$6,IF($B466=IO!$A$22,IO!$B$6,IF($B466=IO!$A$22,IO!$B$6,IO!$B$7)))</f>
        <v>200</v>
      </c>
      <c r="J466" s="24">
        <f t="shared" ca="1" si="23"/>
        <v>0</v>
      </c>
      <c r="K466" s="24">
        <f ca="1">IO!$B$5*Model!G466-$J466</f>
        <v>4080</v>
      </c>
    </row>
    <row r="467" spans="1:11" x14ac:dyDescent="0.25">
      <c r="A467" s="28">
        <v>466</v>
      </c>
      <c r="B467" s="26" t="s">
        <v>7</v>
      </c>
      <c r="C467" s="24">
        <f t="shared" ca="1" si="21"/>
        <v>0.39931764320897312</v>
      </c>
      <c r="D467" s="24">
        <f ca="1">VLOOKUP(C467,'Given Data'!$H$33:$I$43,2)</f>
        <v>2</v>
      </c>
      <c r="E467" s="24">
        <f t="shared" ca="1" si="22"/>
        <v>6.4825975668188707E-2</v>
      </c>
      <c r="F467" s="24">
        <f ca="1">IF(B467=IO!$A$21,ROUND(NORMINV(E467,IO!$B$21,IO!$C$21),0),IF(B467=IO!$A$22,ROUND(NORMINV(E467,IO!$B$22,IO!$C$22),0),ROUND(NORMINV(E467,IO!$B$23,IO!$C$23),0)))</f>
        <v>92</v>
      </c>
      <c r="G467" s="24">
        <f ca="1">MIN(F467,IO!$B$4+IO!$B$10)</f>
        <v>92</v>
      </c>
      <c r="H467" s="24">
        <f ca="1">IF(G467-D467&gt;IO!B$4,Model!G467-Model!D467-IO!B$4,0)</f>
        <v>0</v>
      </c>
      <c r="I467" s="24">
        <f>IF($B467=IO!$A$22,IO!$B$6,IF($B467=IO!$A$22,IO!$B$6,IF($B467=IO!$A$22,IO!$B$6,IO!$B$7)))</f>
        <v>200</v>
      </c>
      <c r="J467" s="24">
        <f t="shared" ca="1" si="23"/>
        <v>0</v>
      </c>
      <c r="K467" s="24">
        <f ca="1">IO!$B$5*Model!G467-$J467</f>
        <v>3680</v>
      </c>
    </row>
    <row r="468" spans="1:11" x14ac:dyDescent="0.25">
      <c r="A468" s="28">
        <v>467</v>
      </c>
      <c r="B468" s="26" t="s">
        <v>8</v>
      </c>
      <c r="C468" s="24">
        <f t="shared" ca="1" si="21"/>
        <v>0.37990259840320006</v>
      </c>
      <c r="D468" s="24">
        <f ca="1">VLOOKUP(C468,'Given Data'!$H$33:$I$43,2)</f>
        <v>2</v>
      </c>
      <c r="E468" s="24">
        <f t="shared" ca="1" si="22"/>
        <v>0.60633803603579528</v>
      </c>
      <c r="F468" s="24">
        <f ca="1">IF(B468=IO!$A$21,ROUND(NORMINV(E468,IO!$B$21,IO!$C$21),0),IF(B468=IO!$A$22,ROUND(NORMINV(E468,IO!$B$22,IO!$C$22),0),ROUND(NORMINV(E468,IO!$B$23,IO!$C$23),0)))</f>
        <v>104</v>
      </c>
      <c r="G468" s="24">
        <f ca="1">MIN(F468,IO!$B$4+IO!$B$10)</f>
        <v>102</v>
      </c>
      <c r="H468" s="24">
        <f ca="1">IF(G468-D468&gt;IO!B$4,Model!G468-Model!D468-IO!B$4,0)</f>
        <v>0</v>
      </c>
      <c r="I468" s="24">
        <f>IF($B468=IO!$A$22,IO!$B$6,IF($B468=IO!$A$22,IO!$B$6,IF($B468=IO!$A$22,IO!$B$6,IO!$B$7)))</f>
        <v>25</v>
      </c>
      <c r="J468" s="24">
        <f t="shared" ca="1" si="23"/>
        <v>0</v>
      </c>
      <c r="K468" s="24">
        <f ca="1">IO!$B$5*Model!G468-$J468</f>
        <v>4080</v>
      </c>
    </row>
    <row r="469" spans="1:11" x14ac:dyDescent="0.25">
      <c r="A469" s="28">
        <v>468</v>
      </c>
      <c r="B469" s="26" t="s">
        <v>10</v>
      </c>
      <c r="C469" s="24">
        <f t="shared" ca="1" si="21"/>
        <v>0.52848773915063085</v>
      </c>
      <c r="D469" s="24">
        <f ca="1">VLOOKUP(C469,'Given Data'!$H$33:$I$43,2)</f>
        <v>2</v>
      </c>
      <c r="E469" s="24">
        <f t="shared" ca="1" si="22"/>
        <v>0.95464289835727567</v>
      </c>
      <c r="F469" s="24">
        <f ca="1">IF(B469=IO!$A$21,ROUND(NORMINV(E469,IO!$B$21,IO!$C$21),0),IF(B469=IO!$A$22,ROUND(NORMINV(E469,IO!$B$22,IO!$C$22),0),ROUND(NORMINV(E469,IO!$B$23,IO!$C$23),0)))</f>
        <v>113</v>
      </c>
      <c r="G469" s="24">
        <f ca="1">MIN(F469,IO!$B$4+IO!$B$10)</f>
        <v>102</v>
      </c>
      <c r="H469" s="24">
        <f ca="1">IF(G469-D469&gt;IO!B$4,Model!G469-Model!D469-IO!B$4,0)</f>
        <v>0</v>
      </c>
      <c r="I469" s="24">
        <f>IF($B469=IO!$A$22,IO!$B$6,IF($B469=IO!$A$22,IO!$B$6,IF($B469=IO!$A$22,IO!$B$6,IO!$B$7)))</f>
        <v>200</v>
      </c>
      <c r="J469" s="24">
        <f t="shared" ca="1" si="23"/>
        <v>0</v>
      </c>
      <c r="K469" s="24">
        <f ca="1">IO!$B$5*Model!G469-$J469</f>
        <v>4080</v>
      </c>
    </row>
    <row r="470" spans="1:11" x14ac:dyDescent="0.25">
      <c r="A470" s="28">
        <v>469</v>
      </c>
      <c r="B470" s="26" t="s">
        <v>7</v>
      </c>
      <c r="C470" s="24">
        <f t="shared" ca="1" si="21"/>
        <v>3.8380759143491372E-2</v>
      </c>
      <c r="D470" s="24">
        <f ca="1">VLOOKUP(C470,'Given Data'!$H$33:$I$43,2)</f>
        <v>0</v>
      </c>
      <c r="E470" s="24">
        <f t="shared" ca="1" si="22"/>
        <v>0.19223347414499259</v>
      </c>
      <c r="F470" s="24">
        <f ca="1">IF(B470=IO!$A$21,ROUND(NORMINV(E470,IO!$B$21,IO!$C$21),0),IF(B470=IO!$A$22,ROUND(NORMINV(E470,IO!$B$22,IO!$C$22),0),ROUND(NORMINV(E470,IO!$B$23,IO!$C$23),0)))</f>
        <v>96</v>
      </c>
      <c r="G470" s="24">
        <f ca="1">MIN(F470,IO!$B$4+IO!$B$10)</f>
        <v>96</v>
      </c>
      <c r="H470" s="24">
        <f ca="1">IF(G470-D470&gt;IO!B$4,Model!G470-Model!D470-IO!B$4,0)</f>
        <v>0</v>
      </c>
      <c r="I470" s="24">
        <f>IF($B470=IO!$A$22,IO!$B$6,IF($B470=IO!$A$22,IO!$B$6,IF($B470=IO!$A$22,IO!$B$6,IO!$B$7)))</f>
        <v>200</v>
      </c>
      <c r="J470" s="24">
        <f t="shared" ca="1" si="23"/>
        <v>0</v>
      </c>
      <c r="K470" s="24">
        <f ca="1">IO!$B$5*Model!G470-$J470</f>
        <v>3840</v>
      </c>
    </row>
    <row r="471" spans="1:11" x14ac:dyDescent="0.25">
      <c r="A471" s="28">
        <v>470</v>
      </c>
      <c r="B471" s="26" t="s">
        <v>8</v>
      </c>
      <c r="C471" s="24">
        <f t="shared" ca="1" si="21"/>
        <v>0.82767600152695087</v>
      </c>
      <c r="D471" s="24">
        <f ca="1">VLOOKUP(C471,'Given Data'!$H$33:$I$43,2)</f>
        <v>4</v>
      </c>
      <c r="E471" s="24">
        <f t="shared" ca="1" si="22"/>
        <v>3.2066332278694265E-2</v>
      </c>
      <c r="F471" s="24">
        <f ca="1">IF(B471=IO!$A$21,ROUND(NORMINV(E471,IO!$B$21,IO!$C$21),0),IF(B471=IO!$A$22,ROUND(NORMINV(E471,IO!$B$22,IO!$C$22),0),ROUND(NORMINV(E471,IO!$B$23,IO!$C$23),0)))</f>
        <v>94</v>
      </c>
      <c r="G471" s="24">
        <f ca="1">MIN(F471,IO!$B$4+IO!$B$10)</f>
        <v>94</v>
      </c>
      <c r="H471" s="24">
        <f ca="1">IF(G471-D471&gt;IO!B$4,Model!G471-Model!D471-IO!B$4,0)</f>
        <v>0</v>
      </c>
      <c r="I471" s="24">
        <f>IF($B471=IO!$A$22,IO!$B$6,IF($B471=IO!$A$22,IO!$B$6,IF($B471=IO!$A$22,IO!$B$6,IO!$B$7)))</f>
        <v>25</v>
      </c>
      <c r="J471" s="24">
        <f t="shared" ca="1" si="23"/>
        <v>200</v>
      </c>
      <c r="K471" s="24">
        <f ca="1">IO!$B$5*Model!G471-$J471</f>
        <v>3560</v>
      </c>
    </row>
    <row r="472" spans="1:11" x14ac:dyDescent="0.25">
      <c r="A472" s="28">
        <v>471</v>
      </c>
      <c r="B472" s="26" t="s">
        <v>10</v>
      </c>
      <c r="C472" s="24">
        <f t="shared" ca="1" si="21"/>
        <v>0.82726766730768397</v>
      </c>
      <c r="D472" s="24">
        <f ca="1">VLOOKUP(C472,'Given Data'!$H$33:$I$43,2)</f>
        <v>4</v>
      </c>
      <c r="E472" s="24">
        <f t="shared" ca="1" si="22"/>
        <v>0.27531215692877653</v>
      </c>
      <c r="F472" s="24">
        <f ca="1">IF(B472=IO!$A$21,ROUND(NORMINV(E472,IO!$B$21,IO!$C$21),0),IF(B472=IO!$A$22,ROUND(NORMINV(E472,IO!$B$22,IO!$C$22),0),ROUND(NORMINV(E472,IO!$B$23,IO!$C$23),0)))</f>
        <v>102</v>
      </c>
      <c r="G472" s="24">
        <f ca="1">MIN(F472,IO!$B$4+IO!$B$10)</f>
        <v>102</v>
      </c>
      <c r="H472" s="24">
        <f ca="1">IF(G472-D472&gt;IO!B$4,Model!G472-Model!D472-IO!B$4,0)</f>
        <v>0</v>
      </c>
      <c r="I472" s="24">
        <f>IF($B472=IO!$A$22,IO!$B$6,IF($B472=IO!$A$22,IO!$B$6,IF($B472=IO!$A$22,IO!$B$6,IO!$B$7)))</f>
        <v>200</v>
      </c>
      <c r="J472" s="24">
        <f t="shared" ca="1" si="23"/>
        <v>0</v>
      </c>
      <c r="K472" s="24">
        <f ca="1">IO!$B$5*Model!G472-$J472</f>
        <v>4080</v>
      </c>
    </row>
    <row r="473" spans="1:11" x14ac:dyDescent="0.25">
      <c r="A473" s="28">
        <v>472</v>
      </c>
      <c r="B473" s="26" t="s">
        <v>7</v>
      </c>
      <c r="C473" s="24">
        <f t="shared" ca="1" si="21"/>
        <v>0.35292906403871893</v>
      </c>
      <c r="D473" s="24">
        <f ca="1">VLOOKUP(C473,'Given Data'!$H$33:$I$43,2)</f>
        <v>1</v>
      </c>
      <c r="E473" s="24">
        <f t="shared" ca="1" si="22"/>
        <v>0.90405152355041296</v>
      </c>
      <c r="F473" s="24">
        <f ca="1">IF(B473=IO!$A$21,ROUND(NORMINV(E473,IO!$B$21,IO!$C$21),0),IF(B473=IO!$A$22,ROUND(NORMINV(E473,IO!$B$22,IO!$C$22),0),ROUND(NORMINV(E473,IO!$B$23,IO!$C$23),0)))</f>
        <v>109</v>
      </c>
      <c r="G473" s="24">
        <f ca="1">MIN(F473,IO!$B$4+IO!$B$10)</f>
        <v>102</v>
      </c>
      <c r="H473" s="24">
        <f ca="1">IF(G473-D473&gt;IO!B$4,Model!G473-Model!D473-IO!B$4,0)</f>
        <v>1</v>
      </c>
      <c r="I473" s="24">
        <f>IF($B473=IO!$A$22,IO!$B$6,IF($B473=IO!$A$22,IO!$B$6,IF($B473=IO!$A$22,IO!$B$6,IO!$B$7)))</f>
        <v>200</v>
      </c>
      <c r="J473" s="24">
        <f t="shared" ca="1" si="23"/>
        <v>0</v>
      </c>
      <c r="K473" s="24">
        <f ca="1">IO!$B$5*Model!G473-$J473</f>
        <v>4080</v>
      </c>
    </row>
    <row r="474" spans="1:11" x14ac:dyDescent="0.25">
      <c r="A474" s="28">
        <v>473</v>
      </c>
      <c r="B474" s="26" t="s">
        <v>8</v>
      </c>
      <c r="C474" s="24">
        <f t="shared" ca="1" si="21"/>
        <v>0.44854039511126187</v>
      </c>
      <c r="D474" s="24">
        <f ca="1">VLOOKUP(C474,'Given Data'!$H$33:$I$43,2)</f>
        <v>2</v>
      </c>
      <c r="E474" s="24">
        <f t="shared" ca="1" si="22"/>
        <v>0.50788946796649825</v>
      </c>
      <c r="F474" s="24">
        <f ca="1">IF(B474=IO!$A$21,ROUND(NORMINV(E474,IO!$B$21,IO!$C$21),0),IF(B474=IO!$A$22,ROUND(NORMINV(E474,IO!$B$22,IO!$C$22),0),ROUND(NORMINV(E474,IO!$B$23,IO!$C$23),0)))</f>
        <v>103</v>
      </c>
      <c r="G474" s="24">
        <f ca="1">MIN(F474,IO!$B$4+IO!$B$10)</f>
        <v>102</v>
      </c>
      <c r="H474" s="24">
        <f ca="1">IF(G474-D474&gt;IO!B$4,Model!G474-Model!D474-IO!B$4,0)</f>
        <v>0</v>
      </c>
      <c r="I474" s="24">
        <f>IF($B474=IO!$A$22,IO!$B$6,IF($B474=IO!$A$22,IO!$B$6,IF($B474=IO!$A$22,IO!$B$6,IO!$B$7)))</f>
        <v>25</v>
      </c>
      <c r="J474" s="24">
        <f t="shared" ca="1" si="23"/>
        <v>0</v>
      </c>
      <c r="K474" s="24">
        <f ca="1">IO!$B$5*Model!G474-$J474</f>
        <v>4080</v>
      </c>
    </row>
    <row r="475" spans="1:11" x14ac:dyDescent="0.25">
      <c r="A475" s="28">
        <v>474</v>
      </c>
      <c r="B475" s="26" t="s">
        <v>10</v>
      </c>
      <c r="C475" s="24">
        <f t="shared" ca="1" si="21"/>
        <v>0.58827968108044182</v>
      </c>
      <c r="D475" s="24">
        <f ca="1">VLOOKUP(C475,'Given Data'!$H$33:$I$43,2)</f>
        <v>2</v>
      </c>
      <c r="E475" s="24">
        <f t="shared" ca="1" si="22"/>
        <v>3.1999537589023519E-2</v>
      </c>
      <c r="F475" s="24">
        <f ca="1">IF(B475=IO!$A$21,ROUND(NORMINV(E475,IO!$B$21,IO!$C$21),0),IF(B475=IO!$A$22,ROUND(NORMINV(E475,IO!$B$22,IO!$C$22),0),ROUND(NORMINV(E475,IO!$B$23,IO!$C$23),0)))</f>
        <v>96</v>
      </c>
      <c r="G475" s="24">
        <f ca="1">MIN(F475,IO!$B$4+IO!$B$10)</f>
        <v>96</v>
      </c>
      <c r="H475" s="24">
        <f ca="1">IF(G475-D475&gt;IO!B$4,Model!G475-Model!D475-IO!B$4,0)</f>
        <v>0</v>
      </c>
      <c r="I475" s="24">
        <f>IF($B475=IO!$A$22,IO!$B$6,IF($B475=IO!$A$22,IO!$B$6,IF($B475=IO!$A$22,IO!$B$6,IO!$B$7)))</f>
        <v>200</v>
      </c>
      <c r="J475" s="24">
        <f t="shared" ca="1" si="23"/>
        <v>50</v>
      </c>
      <c r="K475" s="24">
        <f ca="1">IO!$B$5*Model!G475-$J475</f>
        <v>3790</v>
      </c>
    </row>
    <row r="476" spans="1:11" x14ac:dyDescent="0.25">
      <c r="A476" s="28">
        <v>475</v>
      </c>
      <c r="B476" s="26" t="s">
        <v>7</v>
      </c>
      <c r="C476" s="24">
        <f t="shared" ca="1" si="21"/>
        <v>0.39002087534979069</v>
      </c>
      <c r="D476" s="24">
        <f ca="1">VLOOKUP(C476,'Given Data'!$H$33:$I$43,2)</f>
        <v>2</v>
      </c>
      <c r="E476" s="24">
        <f t="shared" ca="1" si="22"/>
        <v>0.33483181365684211</v>
      </c>
      <c r="F476" s="24">
        <f ca="1">IF(B476=IO!$A$21,ROUND(NORMINV(E476,IO!$B$21,IO!$C$21),0),IF(B476=IO!$A$22,ROUND(NORMINV(E476,IO!$B$22,IO!$C$22),0),ROUND(NORMINV(E476,IO!$B$23,IO!$C$23),0)))</f>
        <v>98</v>
      </c>
      <c r="G476" s="24">
        <f ca="1">MIN(F476,IO!$B$4+IO!$B$10)</f>
        <v>98</v>
      </c>
      <c r="H476" s="24">
        <f ca="1">IF(G476-D476&gt;IO!B$4,Model!G476-Model!D476-IO!B$4,0)</f>
        <v>0</v>
      </c>
      <c r="I476" s="24">
        <f>IF($B476=IO!$A$22,IO!$B$6,IF($B476=IO!$A$22,IO!$B$6,IF($B476=IO!$A$22,IO!$B$6,IO!$B$7)))</f>
        <v>200</v>
      </c>
      <c r="J476" s="24">
        <f t="shared" ca="1" si="23"/>
        <v>0</v>
      </c>
      <c r="K476" s="24">
        <f ca="1">IO!$B$5*Model!G476-$J476</f>
        <v>3920</v>
      </c>
    </row>
    <row r="477" spans="1:11" x14ac:dyDescent="0.25">
      <c r="A477" s="28">
        <v>476</v>
      </c>
      <c r="B477" s="26" t="s">
        <v>8</v>
      </c>
      <c r="C477" s="24">
        <f t="shared" ca="1" si="21"/>
        <v>0.14227174264399167</v>
      </c>
      <c r="D477" s="24">
        <f ca="1">VLOOKUP(C477,'Given Data'!$H$33:$I$43,2)</f>
        <v>0</v>
      </c>
      <c r="E477" s="24">
        <f t="shared" ca="1" si="22"/>
        <v>0.64250747616770887</v>
      </c>
      <c r="F477" s="24">
        <f ca="1">IF(B477=IO!$A$21,ROUND(NORMINV(E477,IO!$B$21,IO!$C$21),0),IF(B477=IO!$A$22,ROUND(NORMINV(E477,IO!$B$22,IO!$C$22),0),ROUND(NORMINV(E477,IO!$B$23,IO!$C$23),0)))</f>
        <v>105</v>
      </c>
      <c r="G477" s="24">
        <f ca="1">MIN(F477,IO!$B$4+IO!$B$10)</f>
        <v>102</v>
      </c>
      <c r="H477" s="24">
        <f ca="1">IF(G477-D477&gt;IO!B$4,Model!G477-Model!D477-IO!B$4,0)</f>
        <v>2</v>
      </c>
      <c r="I477" s="24">
        <f>IF($B477=IO!$A$22,IO!$B$6,IF($B477=IO!$A$22,IO!$B$6,IF($B477=IO!$A$22,IO!$B$6,IO!$B$7)))</f>
        <v>25</v>
      </c>
      <c r="J477" s="24">
        <f t="shared" ca="1" si="23"/>
        <v>400</v>
      </c>
      <c r="K477" s="24">
        <f ca="1">IO!$B$5*Model!G477-$J477</f>
        <v>3680</v>
      </c>
    </row>
    <row r="478" spans="1:11" x14ac:dyDescent="0.25">
      <c r="A478" s="28">
        <v>477</v>
      </c>
      <c r="B478" s="26" t="s">
        <v>10</v>
      </c>
      <c r="C478" s="24">
        <f t="shared" ca="1" si="21"/>
        <v>0.86062013641566648</v>
      </c>
      <c r="D478" s="24">
        <f ca="1">VLOOKUP(C478,'Given Data'!$H$33:$I$43,2)</f>
        <v>4</v>
      </c>
      <c r="E478" s="24">
        <f t="shared" ca="1" si="22"/>
        <v>0.29740277270851512</v>
      </c>
      <c r="F478" s="24">
        <f ca="1">IF(B478=IO!$A$21,ROUND(NORMINV(E478,IO!$B$21,IO!$C$21),0),IF(B478=IO!$A$22,ROUND(NORMINV(E478,IO!$B$22,IO!$C$22),0),ROUND(NORMINV(E478,IO!$B$23,IO!$C$23),0)))</f>
        <v>102</v>
      </c>
      <c r="G478" s="24">
        <f ca="1">MIN(F478,IO!$B$4+IO!$B$10)</f>
        <v>102</v>
      </c>
      <c r="H478" s="24">
        <f ca="1">IF(G478-D478&gt;IO!B$4,Model!G478-Model!D478-IO!B$4,0)</f>
        <v>0</v>
      </c>
      <c r="I478" s="24">
        <f>IF($B478=IO!$A$22,IO!$B$6,IF($B478=IO!$A$22,IO!$B$6,IF($B478=IO!$A$22,IO!$B$6,IO!$B$7)))</f>
        <v>200</v>
      </c>
      <c r="J478" s="24">
        <f t="shared" ca="1" si="23"/>
        <v>0</v>
      </c>
      <c r="K478" s="24">
        <f ca="1">IO!$B$5*Model!G478-$J478</f>
        <v>4080</v>
      </c>
    </row>
    <row r="479" spans="1:11" x14ac:dyDescent="0.25">
      <c r="A479" s="28">
        <v>478</v>
      </c>
      <c r="B479" s="26" t="s">
        <v>7</v>
      </c>
      <c r="C479" s="24">
        <f t="shared" ca="1" si="21"/>
        <v>2.6339986433667084E-2</v>
      </c>
      <c r="D479" s="24">
        <f ca="1">VLOOKUP(C479,'Given Data'!$H$33:$I$43,2)</f>
        <v>0</v>
      </c>
      <c r="E479" s="24">
        <f t="shared" ca="1" si="22"/>
        <v>0.63961688104602321</v>
      </c>
      <c r="F479" s="24">
        <f ca="1">IF(B479=IO!$A$21,ROUND(NORMINV(E479,IO!$B$21,IO!$C$21),0),IF(B479=IO!$A$22,ROUND(NORMINV(E479,IO!$B$22,IO!$C$22),0),ROUND(NORMINV(E479,IO!$B$23,IO!$C$23),0)))</f>
        <v>103</v>
      </c>
      <c r="G479" s="24">
        <f ca="1">MIN(F479,IO!$B$4+IO!$B$10)</f>
        <v>102</v>
      </c>
      <c r="H479" s="24">
        <f ca="1">IF(G479-D479&gt;IO!B$4,Model!G479-Model!D479-IO!B$4,0)</f>
        <v>2</v>
      </c>
      <c r="I479" s="24">
        <f>IF($B479=IO!$A$22,IO!$B$6,IF($B479=IO!$A$22,IO!$B$6,IF($B479=IO!$A$22,IO!$B$6,IO!$B$7)))</f>
        <v>200</v>
      </c>
      <c r="J479" s="24">
        <f t="shared" ca="1" si="23"/>
        <v>0</v>
      </c>
      <c r="K479" s="24">
        <f ca="1">IO!$B$5*Model!G479-$J479</f>
        <v>4080</v>
      </c>
    </row>
    <row r="480" spans="1:11" x14ac:dyDescent="0.25">
      <c r="A480" s="28">
        <v>479</v>
      </c>
      <c r="B480" s="26" t="s">
        <v>8</v>
      </c>
      <c r="C480" s="24">
        <f t="shared" ca="1" si="21"/>
        <v>0.24339501846293665</v>
      </c>
      <c r="D480" s="24">
        <f ca="1">VLOOKUP(C480,'Given Data'!$H$33:$I$43,2)</f>
        <v>1</v>
      </c>
      <c r="E480" s="24">
        <f t="shared" ca="1" si="22"/>
        <v>0.31831232525125075</v>
      </c>
      <c r="F480" s="24">
        <f ca="1">IF(B480=IO!$A$21,ROUND(NORMINV(E480,IO!$B$21,IO!$C$21),0),IF(B480=IO!$A$22,ROUND(NORMINV(E480,IO!$B$22,IO!$C$22),0),ROUND(NORMINV(E480,IO!$B$23,IO!$C$23),0)))</f>
        <v>101</v>
      </c>
      <c r="G480" s="24">
        <f ca="1">MIN(F480,IO!$B$4+IO!$B$10)</f>
        <v>101</v>
      </c>
      <c r="H480" s="24">
        <f ca="1">IF(G480-D480&gt;IO!B$4,Model!G480-Model!D480-IO!B$4,0)</f>
        <v>0</v>
      </c>
      <c r="I480" s="24">
        <f>IF($B480=IO!$A$22,IO!$B$6,IF($B480=IO!$A$22,IO!$B$6,IF($B480=IO!$A$22,IO!$B$6,IO!$B$7)))</f>
        <v>25</v>
      </c>
      <c r="J480" s="24">
        <f t="shared" ca="1" si="23"/>
        <v>0</v>
      </c>
      <c r="K480" s="24">
        <f ca="1">IO!$B$5*Model!G480-$J480</f>
        <v>4040</v>
      </c>
    </row>
    <row r="481" spans="1:11" x14ac:dyDescent="0.25">
      <c r="A481" s="28">
        <v>480</v>
      </c>
      <c r="B481" s="26" t="s">
        <v>10</v>
      </c>
      <c r="C481" s="24">
        <f t="shared" ca="1" si="21"/>
        <v>0.9993495766651973</v>
      </c>
      <c r="D481" s="24">
        <f ca="1">VLOOKUP(C481,'Given Data'!$H$33:$I$43,2)</f>
        <v>9</v>
      </c>
      <c r="E481" s="24">
        <f t="shared" ca="1" si="22"/>
        <v>0.78085158338831762</v>
      </c>
      <c r="F481" s="24">
        <f ca="1">IF(B481=IO!$A$21,ROUND(NORMINV(E481,IO!$B$21,IO!$C$21),0),IF(B481=IO!$A$22,ROUND(NORMINV(E481,IO!$B$22,IO!$C$22),0),ROUND(NORMINV(E481,IO!$B$23,IO!$C$23),0)))</f>
        <v>109</v>
      </c>
      <c r="G481" s="24">
        <f ca="1">MIN(F481,IO!$B$4+IO!$B$10)</f>
        <v>102</v>
      </c>
      <c r="H481" s="24">
        <f ca="1">IF(G481-D481&gt;IO!B$4,Model!G481-Model!D481-IO!B$4,0)</f>
        <v>0</v>
      </c>
      <c r="I481" s="24">
        <f>IF($B481=IO!$A$22,IO!$B$6,IF($B481=IO!$A$22,IO!$B$6,IF($B481=IO!$A$22,IO!$B$6,IO!$B$7)))</f>
        <v>200</v>
      </c>
      <c r="J481" s="24">
        <f t="shared" ca="1" si="23"/>
        <v>0</v>
      </c>
      <c r="K481" s="24">
        <f ca="1">IO!$B$5*Model!G481-$J481</f>
        <v>4080</v>
      </c>
    </row>
    <row r="482" spans="1:11" x14ac:dyDescent="0.25">
      <c r="A482" s="28">
        <v>481</v>
      </c>
      <c r="B482" s="26" t="s">
        <v>7</v>
      </c>
      <c r="C482" s="24">
        <f t="shared" ca="1" si="21"/>
        <v>0.11404008559031364</v>
      </c>
      <c r="D482" s="24">
        <f ca="1">VLOOKUP(C482,'Given Data'!$H$33:$I$43,2)</f>
        <v>0</v>
      </c>
      <c r="E482" s="24">
        <f t="shared" ca="1" si="22"/>
        <v>0.32741706905047419</v>
      </c>
      <c r="F482" s="24">
        <f ca="1">IF(B482=IO!$A$21,ROUND(NORMINV(E482,IO!$B$21,IO!$C$21),0),IF(B482=IO!$A$22,ROUND(NORMINV(E482,IO!$B$22,IO!$C$22),0),ROUND(NORMINV(E482,IO!$B$23,IO!$C$23),0)))</f>
        <v>98</v>
      </c>
      <c r="G482" s="24">
        <f ca="1">MIN(F482,IO!$B$4+IO!$B$10)</f>
        <v>98</v>
      </c>
      <c r="H482" s="24">
        <f ca="1">IF(G482-D482&gt;IO!B$4,Model!G482-Model!D482-IO!B$4,0)</f>
        <v>0</v>
      </c>
      <c r="I482" s="24">
        <f>IF($B482=IO!$A$22,IO!$B$6,IF($B482=IO!$A$22,IO!$B$6,IF($B482=IO!$A$22,IO!$B$6,IO!$B$7)))</f>
        <v>200</v>
      </c>
      <c r="J482" s="24">
        <f t="shared" ca="1" si="23"/>
        <v>0</v>
      </c>
      <c r="K482" s="24">
        <f ca="1">IO!$B$5*Model!G482-$J482</f>
        <v>3920</v>
      </c>
    </row>
    <row r="483" spans="1:11" x14ac:dyDescent="0.25">
      <c r="A483" s="28">
        <v>482</v>
      </c>
      <c r="B483" s="26" t="s">
        <v>8</v>
      </c>
      <c r="C483" s="24">
        <f t="shared" ca="1" si="21"/>
        <v>0.73730024340374112</v>
      </c>
      <c r="D483" s="24">
        <f ca="1">VLOOKUP(C483,'Given Data'!$H$33:$I$43,2)</f>
        <v>3</v>
      </c>
      <c r="E483" s="24">
        <f t="shared" ca="1" si="22"/>
        <v>0.83701627654530986</v>
      </c>
      <c r="F483" s="24">
        <f ca="1">IF(B483=IO!$A$21,ROUND(NORMINV(E483,IO!$B$21,IO!$C$21),0),IF(B483=IO!$A$22,ROUND(NORMINV(E483,IO!$B$22,IO!$C$22),0),ROUND(NORMINV(E483,IO!$B$23,IO!$C$23),0)))</f>
        <v>108</v>
      </c>
      <c r="G483" s="24">
        <f ca="1">MIN(F483,IO!$B$4+IO!$B$10)</f>
        <v>102</v>
      </c>
      <c r="H483" s="24">
        <f ca="1">IF(G483-D483&gt;IO!B$4,Model!G483-Model!D483-IO!B$4,0)</f>
        <v>0</v>
      </c>
      <c r="I483" s="24">
        <f>IF($B483=IO!$A$22,IO!$B$6,IF($B483=IO!$A$22,IO!$B$6,IF($B483=IO!$A$22,IO!$B$6,IO!$B$7)))</f>
        <v>25</v>
      </c>
      <c r="J483" s="24">
        <f t="shared" ca="1" si="23"/>
        <v>400</v>
      </c>
      <c r="K483" s="24">
        <f ca="1">IO!$B$5*Model!G483-$J483</f>
        <v>3680</v>
      </c>
    </row>
    <row r="484" spans="1:11" x14ac:dyDescent="0.25">
      <c r="A484" s="28">
        <v>483</v>
      </c>
      <c r="B484" s="26" t="s">
        <v>10</v>
      </c>
      <c r="C484" s="24">
        <f t="shared" ca="1" si="21"/>
        <v>0.58749355025508543</v>
      </c>
      <c r="D484" s="24">
        <f ca="1">VLOOKUP(C484,'Given Data'!$H$33:$I$43,2)</f>
        <v>2</v>
      </c>
      <c r="E484" s="24">
        <f t="shared" ca="1" si="22"/>
        <v>4.9881797867558086E-2</v>
      </c>
      <c r="F484" s="24">
        <f ca="1">IF(B484=IO!$A$21,ROUND(NORMINV(E484,IO!$B$21,IO!$C$21),0),IF(B484=IO!$A$22,ROUND(NORMINV(E484,IO!$B$22,IO!$C$22),0),ROUND(NORMINV(E484,IO!$B$23,IO!$C$23),0)))</f>
        <v>97</v>
      </c>
      <c r="G484" s="24">
        <f ca="1">MIN(F484,IO!$B$4+IO!$B$10)</f>
        <v>97</v>
      </c>
      <c r="H484" s="24">
        <f ca="1">IF(G484-D484&gt;IO!B$4,Model!G484-Model!D484-IO!B$4,0)</f>
        <v>0</v>
      </c>
      <c r="I484" s="24">
        <f>IF($B484=IO!$A$22,IO!$B$6,IF($B484=IO!$A$22,IO!$B$6,IF($B484=IO!$A$22,IO!$B$6,IO!$B$7)))</f>
        <v>200</v>
      </c>
      <c r="J484" s="24">
        <f t="shared" ca="1" si="23"/>
        <v>0</v>
      </c>
      <c r="K484" s="24">
        <f ca="1">IO!$B$5*Model!G484-$J484</f>
        <v>3880</v>
      </c>
    </row>
    <row r="485" spans="1:11" x14ac:dyDescent="0.25">
      <c r="A485" s="28">
        <v>484</v>
      </c>
      <c r="B485" s="26" t="s">
        <v>7</v>
      </c>
      <c r="C485" s="24">
        <f t="shared" ca="1" si="21"/>
        <v>5.3239680412332846E-2</v>
      </c>
      <c r="D485" s="24">
        <f ca="1">VLOOKUP(C485,'Given Data'!$H$33:$I$43,2)</f>
        <v>0</v>
      </c>
      <c r="E485" s="24">
        <f t="shared" ca="1" si="22"/>
        <v>0.96090324103079305</v>
      </c>
      <c r="F485" s="24">
        <f ca="1">IF(B485=IO!$A$21,ROUND(NORMINV(E485,IO!$B$21,IO!$C$21),0),IF(B485=IO!$A$22,ROUND(NORMINV(E485,IO!$B$22,IO!$C$22),0),ROUND(NORMINV(E485,IO!$B$23,IO!$C$23),0)))</f>
        <v>112</v>
      </c>
      <c r="G485" s="24">
        <f ca="1">MIN(F485,IO!$B$4+IO!$B$10)</f>
        <v>102</v>
      </c>
      <c r="H485" s="24">
        <f ca="1">IF(G485-D485&gt;IO!B$4,Model!G485-Model!D485-IO!B$4,0)</f>
        <v>2</v>
      </c>
      <c r="I485" s="24">
        <f>IF($B485=IO!$A$22,IO!$B$6,IF($B485=IO!$A$22,IO!$B$6,IF($B485=IO!$A$22,IO!$B$6,IO!$B$7)))</f>
        <v>200</v>
      </c>
      <c r="J485" s="24">
        <f t="shared" ca="1" si="23"/>
        <v>0</v>
      </c>
      <c r="K485" s="24">
        <f ca="1">IO!$B$5*Model!G485-$J485</f>
        <v>4080</v>
      </c>
    </row>
    <row r="486" spans="1:11" x14ac:dyDescent="0.25">
      <c r="A486" s="28">
        <v>485</v>
      </c>
      <c r="B486" s="26" t="s">
        <v>8</v>
      </c>
      <c r="C486" s="24">
        <f t="shared" ca="1" si="21"/>
        <v>0.6134028315136496</v>
      </c>
      <c r="D486" s="24">
        <f ca="1">VLOOKUP(C486,'Given Data'!$H$33:$I$43,2)</f>
        <v>3</v>
      </c>
      <c r="E486" s="24">
        <f t="shared" ca="1" si="22"/>
        <v>0.15531122397183172</v>
      </c>
      <c r="F486" s="24">
        <f ca="1">IF(B486=IO!$A$21,ROUND(NORMINV(E486,IO!$B$21,IO!$C$21),0),IF(B486=IO!$A$22,ROUND(NORMINV(E486,IO!$B$22,IO!$C$22),0),ROUND(NORMINV(E486,IO!$B$23,IO!$C$23),0)))</f>
        <v>98</v>
      </c>
      <c r="G486" s="24">
        <f ca="1">MIN(F486,IO!$B$4+IO!$B$10)</f>
        <v>98</v>
      </c>
      <c r="H486" s="24">
        <f ca="1">IF(G486-D486&gt;IO!B$4,Model!G486-Model!D486-IO!B$4,0)</f>
        <v>0</v>
      </c>
      <c r="I486" s="24">
        <f>IF($B486=IO!$A$22,IO!$B$6,IF($B486=IO!$A$22,IO!$B$6,IF($B486=IO!$A$22,IO!$B$6,IO!$B$7)))</f>
        <v>25</v>
      </c>
      <c r="J486" s="24">
        <f t="shared" ca="1" si="23"/>
        <v>0</v>
      </c>
      <c r="K486" s="24">
        <f ca="1">IO!$B$5*Model!G486-$J486</f>
        <v>3920</v>
      </c>
    </row>
    <row r="487" spans="1:11" x14ac:dyDescent="0.25">
      <c r="A487" s="28">
        <v>486</v>
      </c>
      <c r="B487" s="26" t="s">
        <v>10</v>
      </c>
      <c r="C487" s="24">
        <f t="shared" ca="1" si="21"/>
        <v>0.81114704458346976</v>
      </c>
      <c r="D487" s="24">
        <f ca="1">VLOOKUP(C487,'Given Data'!$H$33:$I$43,2)</f>
        <v>4</v>
      </c>
      <c r="E487" s="24">
        <f t="shared" ca="1" si="22"/>
        <v>0.44434313973092388</v>
      </c>
      <c r="F487" s="24">
        <f ca="1">IF(B487=IO!$A$21,ROUND(NORMINV(E487,IO!$B$21,IO!$C$21),0),IF(B487=IO!$A$22,ROUND(NORMINV(E487,IO!$B$22,IO!$C$22),0),ROUND(NORMINV(E487,IO!$B$23,IO!$C$23),0)))</f>
        <v>104</v>
      </c>
      <c r="G487" s="24">
        <f ca="1">MIN(F487,IO!$B$4+IO!$B$10)</f>
        <v>102</v>
      </c>
      <c r="H487" s="24">
        <f ca="1">IF(G487-D487&gt;IO!B$4,Model!G487-Model!D487-IO!B$4,0)</f>
        <v>0</v>
      </c>
      <c r="I487" s="24">
        <f>IF($B487=IO!$A$22,IO!$B$6,IF($B487=IO!$A$22,IO!$B$6,IF($B487=IO!$A$22,IO!$B$6,IO!$B$7)))</f>
        <v>200</v>
      </c>
      <c r="J487" s="24">
        <f t="shared" ca="1" si="23"/>
        <v>0</v>
      </c>
      <c r="K487" s="24">
        <f ca="1">IO!$B$5*Model!G487-$J487</f>
        <v>4080</v>
      </c>
    </row>
    <row r="488" spans="1:11" x14ac:dyDescent="0.25">
      <c r="A488" s="28">
        <v>487</v>
      </c>
      <c r="B488" s="26" t="s">
        <v>7</v>
      </c>
      <c r="C488" s="24">
        <f t="shared" ca="1" si="21"/>
        <v>0.6613469242944624</v>
      </c>
      <c r="D488" s="24">
        <f ca="1">VLOOKUP(C488,'Given Data'!$H$33:$I$43,2)</f>
        <v>3</v>
      </c>
      <c r="E488" s="24">
        <f t="shared" ca="1" si="22"/>
        <v>0.31453774496324061</v>
      </c>
      <c r="F488" s="24">
        <f ca="1">IF(B488=IO!$A$21,ROUND(NORMINV(E488,IO!$B$21,IO!$C$21),0),IF(B488=IO!$A$22,ROUND(NORMINV(E488,IO!$B$22,IO!$C$22),0),ROUND(NORMINV(E488,IO!$B$23,IO!$C$23),0)))</f>
        <v>98</v>
      </c>
      <c r="G488" s="24">
        <f ca="1">MIN(F488,IO!$B$4+IO!$B$10)</f>
        <v>98</v>
      </c>
      <c r="H488" s="24">
        <f ca="1">IF(G488-D488&gt;IO!B$4,Model!G488-Model!D488-IO!B$4,0)</f>
        <v>0</v>
      </c>
      <c r="I488" s="24">
        <f>IF($B488=IO!$A$22,IO!$B$6,IF($B488=IO!$A$22,IO!$B$6,IF($B488=IO!$A$22,IO!$B$6,IO!$B$7)))</f>
        <v>200</v>
      </c>
      <c r="J488" s="24">
        <f t="shared" ca="1" si="23"/>
        <v>200</v>
      </c>
      <c r="K488" s="24">
        <f ca="1">IO!$B$5*Model!G488-$J488</f>
        <v>3720</v>
      </c>
    </row>
    <row r="489" spans="1:11" x14ac:dyDescent="0.25">
      <c r="A489" s="28">
        <v>488</v>
      </c>
      <c r="B489" s="26" t="s">
        <v>8</v>
      </c>
      <c r="C489" s="24">
        <f t="shared" ca="1" si="21"/>
        <v>0.83537431360945369</v>
      </c>
      <c r="D489" s="24">
        <f ca="1">VLOOKUP(C489,'Given Data'!$H$33:$I$43,2)</f>
        <v>4</v>
      </c>
      <c r="E489" s="24">
        <f t="shared" ca="1" si="22"/>
        <v>0.84120889705073532</v>
      </c>
      <c r="F489" s="24">
        <f ca="1">IF(B489=IO!$A$21,ROUND(NORMINV(E489,IO!$B$21,IO!$C$21),0),IF(B489=IO!$A$22,ROUND(NORMINV(E489,IO!$B$22,IO!$C$22),0),ROUND(NORMINV(E489,IO!$B$23,IO!$C$23),0)))</f>
        <v>108</v>
      </c>
      <c r="G489" s="24">
        <f ca="1">MIN(F489,IO!$B$4+IO!$B$10)</f>
        <v>102</v>
      </c>
      <c r="H489" s="24">
        <f ca="1">IF(G489-D489&gt;IO!B$4,Model!G489-Model!D489-IO!B$4,0)</f>
        <v>0</v>
      </c>
      <c r="I489" s="24">
        <f>IF($B489=IO!$A$22,IO!$B$6,IF($B489=IO!$A$22,IO!$B$6,IF($B489=IO!$A$22,IO!$B$6,IO!$B$7)))</f>
        <v>25</v>
      </c>
      <c r="J489" s="24">
        <f t="shared" ca="1" si="23"/>
        <v>0</v>
      </c>
      <c r="K489" s="24">
        <f ca="1">IO!$B$5*Model!G489-$J489</f>
        <v>4080</v>
      </c>
    </row>
    <row r="490" spans="1:11" x14ac:dyDescent="0.25">
      <c r="A490" s="28">
        <v>489</v>
      </c>
      <c r="B490" s="26" t="s">
        <v>10</v>
      </c>
      <c r="C490" s="24">
        <f t="shared" ca="1" si="21"/>
        <v>0.30255151114886969</v>
      </c>
      <c r="D490" s="24">
        <f ca="1">VLOOKUP(C490,'Given Data'!$H$33:$I$43,2)</f>
        <v>1</v>
      </c>
      <c r="E490" s="24">
        <f t="shared" ca="1" si="22"/>
        <v>0.50425215433322323</v>
      </c>
      <c r="F490" s="24">
        <f ca="1">IF(B490=IO!$A$21,ROUND(NORMINV(E490,IO!$B$21,IO!$C$21),0),IF(B490=IO!$A$22,ROUND(NORMINV(E490,IO!$B$22,IO!$C$22),0),ROUND(NORMINV(E490,IO!$B$23,IO!$C$23),0)))</f>
        <v>105</v>
      </c>
      <c r="G490" s="24">
        <f ca="1">MIN(F490,IO!$B$4+IO!$B$10)</f>
        <v>102</v>
      </c>
      <c r="H490" s="24">
        <f ca="1">IF(G490-D490&gt;IO!B$4,Model!G490-Model!D490-IO!B$4,0)</f>
        <v>1</v>
      </c>
      <c r="I490" s="24">
        <f>IF($B490=IO!$A$22,IO!$B$6,IF($B490=IO!$A$22,IO!$B$6,IF($B490=IO!$A$22,IO!$B$6,IO!$B$7)))</f>
        <v>200</v>
      </c>
      <c r="J490" s="24">
        <f t="shared" ca="1" si="23"/>
        <v>25</v>
      </c>
      <c r="K490" s="24">
        <f ca="1">IO!$B$5*Model!G490-$J490</f>
        <v>4055</v>
      </c>
    </row>
    <row r="491" spans="1:11" x14ac:dyDescent="0.25">
      <c r="A491" s="28">
        <v>490</v>
      </c>
      <c r="B491" s="26" t="s">
        <v>7</v>
      </c>
      <c r="C491" s="24">
        <f t="shared" ca="1" si="21"/>
        <v>0.13907925145575295</v>
      </c>
      <c r="D491" s="24">
        <f ca="1">VLOOKUP(C491,'Given Data'!$H$33:$I$43,2)</f>
        <v>0</v>
      </c>
      <c r="E491" s="24">
        <f t="shared" ca="1" si="22"/>
        <v>1.0385610991070604E-2</v>
      </c>
      <c r="F491" s="24">
        <f ca="1">IF(B491=IO!$A$21,ROUND(NORMINV(E491,IO!$B$21,IO!$C$21),0),IF(B491=IO!$A$22,ROUND(NORMINV(E491,IO!$B$22,IO!$C$22),0),ROUND(NORMINV(E491,IO!$B$23,IO!$C$23),0)))</f>
        <v>87</v>
      </c>
      <c r="G491" s="24">
        <f ca="1">MIN(F491,IO!$B$4+IO!$B$10)</f>
        <v>87</v>
      </c>
      <c r="H491" s="24">
        <f ca="1">IF(G491-D491&gt;IO!B$4,Model!G491-Model!D491-IO!B$4,0)</f>
        <v>0</v>
      </c>
      <c r="I491" s="24">
        <f>IF($B491=IO!$A$22,IO!$B$6,IF($B491=IO!$A$22,IO!$B$6,IF($B491=IO!$A$22,IO!$B$6,IO!$B$7)))</f>
        <v>200</v>
      </c>
      <c r="J491" s="24">
        <f t="shared" ca="1" si="23"/>
        <v>400</v>
      </c>
      <c r="K491" s="24">
        <f ca="1">IO!$B$5*Model!G491-$J491</f>
        <v>3080</v>
      </c>
    </row>
    <row r="492" spans="1:11" x14ac:dyDescent="0.25">
      <c r="A492" s="28">
        <v>491</v>
      </c>
      <c r="B492" s="26" t="s">
        <v>8</v>
      </c>
      <c r="C492" s="24">
        <f t="shared" ca="1" si="21"/>
        <v>0.31243731381954565</v>
      </c>
      <c r="D492" s="24">
        <f ca="1">VLOOKUP(C492,'Given Data'!$H$33:$I$43,2)</f>
        <v>1</v>
      </c>
      <c r="E492" s="24">
        <f t="shared" ca="1" si="22"/>
        <v>0.56989577194800334</v>
      </c>
      <c r="F492" s="24">
        <f ca="1">IF(B492=IO!$A$21,ROUND(NORMINV(E492,IO!$B$21,IO!$C$21),0),IF(B492=IO!$A$22,ROUND(NORMINV(E492,IO!$B$22,IO!$C$22),0),ROUND(NORMINV(E492,IO!$B$23,IO!$C$23),0)))</f>
        <v>104</v>
      </c>
      <c r="G492" s="24">
        <f ca="1">MIN(F492,IO!$B$4+IO!$B$10)</f>
        <v>102</v>
      </c>
      <c r="H492" s="24">
        <f ca="1">IF(G492-D492&gt;IO!B$4,Model!G492-Model!D492-IO!B$4,0)</f>
        <v>1</v>
      </c>
      <c r="I492" s="24">
        <f>IF($B492=IO!$A$22,IO!$B$6,IF($B492=IO!$A$22,IO!$B$6,IF($B492=IO!$A$22,IO!$B$6,IO!$B$7)))</f>
        <v>25</v>
      </c>
      <c r="J492" s="24">
        <f t="shared" ca="1" si="23"/>
        <v>0</v>
      </c>
      <c r="K492" s="24">
        <f ca="1">IO!$B$5*Model!G492-$J492</f>
        <v>4080</v>
      </c>
    </row>
    <row r="493" spans="1:11" x14ac:dyDescent="0.25">
      <c r="A493" s="28">
        <v>492</v>
      </c>
      <c r="B493" s="26" t="s">
        <v>10</v>
      </c>
      <c r="C493" s="24">
        <f t="shared" ca="1" si="21"/>
        <v>5.2856620120617648E-2</v>
      </c>
      <c r="D493" s="24">
        <f ca="1">VLOOKUP(C493,'Given Data'!$H$33:$I$43,2)</f>
        <v>0</v>
      </c>
      <c r="E493" s="24">
        <f t="shared" ca="1" si="22"/>
        <v>0.94431702189452238</v>
      </c>
      <c r="F493" s="24">
        <f ca="1">IF(B493=IO!$A$21,ROUND(NORMINV(E493,IO!$B$21,IO!$C$21),0),IF(B493=IO!$A$22,ROUND(NORMINV(E493,IO!$B$22,IO!$C$22),0),ROUND(NORMINV(E493,IO!$B$23,IO!$C$23),0)))</f>
        <v>113</v>
      </c>
      <c r="G493" s="24">
        <f ca="1">MIN(F493,IO!$B$4+IO!$B$10)</f>
        <v>102</v>
      </c>
      <c r="H493" s="24">
        <f ca="1">IF(G493-D493&gt;IO!B$4,Model!G493-Model!D493-IO!B$4,0)</f>
        <v>2</v>
      </c>
      <c r="I493" s="24">
        <f>IF($B493=IO!$A$22,IO!$B$6,IF($B493=IO!$A$22,IO!$B$6,IF($B493=IO!$A$22,IO!$B$6,IO!$B$7)))</f>
        <v>200</v>
      </c>
      <c r="J493" s="24">
        <f t="shared" ca="1" si="23"/>
        <v>0</v>
      </c>
      <c r="K493" s="24">
        <f ca="1">IO!$B$5*Model!G493-$J493</f>
        <v>4080</v>
      </c>
    </row>
    <row r="494" spans="1:11" x14ac:dyDescent="0.25">
      <c r="A494" s="28">
        <v>493</v>
      </c>
      <c r="B494" s="26" t="s">
        <v>7</v>
      </c>
      <c r="C494" s="24">
        <f t="shared" ca="1" si="21"/>
        <v>0.71499619434148032</v>
      </c>
      <c r="D494" s="24">
        <f ca="1">VLOOKUP(C494,'Given Data'!$H$33:$I$43,2)</f>
        <v>3</v>
      </c>
      <c r="E494" s="24">
        <f t="shared" ca="1" si="22"/>
        <v>0.65577508412767382</v>
      </c>
      <c r="F494" s="24">
        <f ca="1">IF(B494=IO!$A$21,ROUND(NORMINV(E494,IO!$B$21,IO!$C$21),0),IF(B494=IO!$A$22,ROUND(NORMINV(E494,IO!$B$22,IO!$C$22),0),ROUND(NORMINV(E494,IO!$B$23,IO!$C$23),0)))</f>
        <v>103</v>
      </c>
      <c r="G494" s="24">
        <f ca="1">MIN(F494,IO!$B$4+IO!$B$10)</f>
        <v>102</v>
      </c>
      <c r="H494" s="24">
        <f ca="1">IF(G494-D494&gt;IO!B$4,Model!G494-Model!D494-IO!B$4,0)</f>
        <v>0</v>
      </c>
      <c r="I494" s="24">
        <f>IF($B494=IO!$A$22,IO!$B$6,IF($B494=IO!$A$22,IO!$B$6,IF($B494=IO!$A$22,IO!$B$6,IO!$B$7)))</f>
        <v>200</v>
      </c>
      <c r="J494" s="24">
        <f t="shared" ca="1" si="23"/>
        <v>0</v>
      </c>
      <c r="K494" s="24">
        <f ca="1">IO!$B$5*Model!G494-$J494</f>
        <v>4080</v>
      </c>
    </row>
    <row r="495" spans="1:11" x14ac:dyDescent="0.25">
      <c r="A495" s="28">
        <v>494</v>
      </c>
      <c r="B495" s="26" t="s">
        <v>8</v>
      </c>
      <c r="C495" s="24">
        <f t="shared" ca="1" si="21"/>
        <v>0.77329203476531028</v>
      </c>
      <c r="D495" s="24">
        <f ca="1">VLOOKUP(C495,'Given Data'!$H$33:$I$43,2)</f>
        <v>3</v>
      </c>
      <c r="E495" s="24">
        <f t="shared" ca="1" si="22"/>
        <v>0.98481391739511581</v>
      </c>
      <c r="F495" s="24">
        <f ca="1">IF(B495=IO!$A$21,ROUND(NORMINV(E495,IO!$B$21,IO!$C$21),0),IF(B495=IO!$A$22,ROUND(NORMINV(E495,IO!$B$22,IO!$C$22),0),ROUND(NORMINV(E495,IO!$B$23,IO!$C$23),0)))</f>
        <v>114</v>
      </c>
      <c r="G495" s="24">
        <f ca="1">MIN(F495,IO!$B$4+IO!$B$10)</f>
        <v>102</v>
      </c>
      <c r="H495" s="24">
        <f ca="1">IF(G495-D495&gt;IO!B$4,Model!G495-Model!D495-IO!B$4,0)</f>
        <v>0</v>
      </c>
      <c r="I495" s="24">
        <f>IF($B495=IO!$A$22,IO!$B$6,IF($B495=IO!$A$22,IO!$B$6,IF($B495=IO!$A$22,IO!$B$6,IO!$B$7)))</f>
        <v>25</v>
      </c>
      <c r="J495" s="24">
        <f t="shared" ca="1" si="23"/>
        <v>0</v>
      </c>
      <c r="K495" s="24">
        <f ca="1">IO!$B$5*Model!G495-$J495</f>
        <v>4080</v>
      </c>
    </row>
    <row r="496" spans="1:11" x14ac:dyDescent="0.25">
      <c r="A496" s="28">
        <v>495</v>
      </c>
      <c r="B496" s="26" t="s">
        <v>10</v>
      </c>
      <c r="C496" s="24">
        <f t="shared" ca="1" si="21"/>
        <v>0.98551688982736207</v>
      </c>
      <c r="D496" s="24">
        <f ca="1">VLOOKUP(C496,'Given Data'!$H$33:$I$43,2)</f>
        <v>7</v>
      </c>
      <c r="E496" s="24">
        <f t="shared" ca="1" si="22"/>
        <v>0.42216106044763491</v>
      </c>
      <c r="F496" s="24">
        <f ca="1">IF(B496=IO!$A$21,ROUND(NORMINV(E496,IO!$B$21,IO!$C$21),0),IF(B496=IO!$A$22,ROUND(NORMINV(E496,IO!$B$22,IO!$C$22),0),ROUND(NORMINV(E496,IO!$B$23,IO!$C$23),0)))</f>
        <v>104</v>
      </c>
      <c r="G496" s="24">
        <f ca="1">MIN(F496,IO!$B$4+IO!$B$10)</f>
        <v>102</v>
      </c>
      <c r="H496" s="24">
        <f ca="1">IF(G496-D496&gt;IO!B$4,Model!G496-Model!D496-IO!B$4,0)</f>
        <v>0</v>
      </c>
      <c r="I496" s="24">
        <f>IF($B496=IO!$A$22,IO!$B$6,IF($B496=IO!$A$22,IO!$B$6,IF($B496=IO!$A$22,IO!$B$6,IO!$B$7)))</f>
        <v>200</v>
      </c>
      <c r="J496" s="24">
        <f t="shared" ca="1" si="23"/>
        <v>0</v>
      </c>
      <c r="K496" s="24">
        <f ca="1">IO!$B$5*Model!G496-$J496</f>
        <v>4080</v>
      </c>
    </row>
    <row r="497" spans="1:11" x14ac:dyDescent="0.25">
      <c r="A497" s="28">
        <v>496</v>
      </c>
      <c r="B497" s="26" t="s">
        <v>7</v>
      </c>
      <c r="C497" s="24">
        <f t="shared" ca="1" si="21"/>
        <v>0.78732493229265621</v>
      </c>
      <c r="D497" s="24">
        <f ca="1">VLOOKUP(C497,'Given Data'!$H$33:$I$43,2)</f>
        <v>4</v>
      </c>
      <c r="E497" s="24">
        <f t="shared" ca="1" si="22"/>
        <v>0.69013597505552171</v>
      </c>
      <c r="F497" s="24">
        <f ca="1">IF(B497=IO!$A$21,ROUND(NORMINV(E497,IO!$B$21,IO!$C$21),0),IF(B497=IO!$A$22,ROUND(NORMINV(E497,IO!$B$22,IO!$C$22),0),ROUND(NORMINV(E497,IO!$B$23,IO!$C$23),0)))</f>
        <v>104</v>
      </c>
      <c r="G497" s="24">
        <f ca="1">MIN(F497,IO!$B$4+IO!$B$10)</f>
        <v>102</v>
      </c>
      <c r="H497" s="24">
        <f ca="1">IF(G497-D497&gt;IO!B$4,Model!G497-Model!D497-IO!B$4,0)</f>
        <v>0</v>
      </c>
      <c r="I497" s="24">
        <f>IF($B497=IO!$A$22,IO!$B$6,IF($B497=IO!$A$22,IO!$B$6,IF($B497=IO!$A$22,IO!$B$6,IO!$B$7)))</f>
        <v>200</v>
      </c>
      <c r="J497" s="24">
        <f t="shared" ca="1" si="23"/>
        <v>0</v>
      </c>
      <c r="K497" s="24">
        <f ca="1">IO!$B$5*Model!G497-$J497</f>
        <v>4080</v>
      </c>
    </row>
    <row r="498" spans="1:11" x14ac:dyDescent="0.25">
      <c r="A498" s="28">
        <v>497</v>
      </c>
      <c r="B498" s="26" t="s">
        <v>8</v>
      </c>
      <c r="C498" s="24">
        <f t="shared" ca="1" si="21"/>
        <v>0.52432144227902677</v>
      </c>
      <c r="D498" s="24">
        <f ca="1">VLOOKUP(C498,'Given Data'!$H$33:$I$43,2)</f>
        <v>2</v>
      </c>
      <c r="E498" s="24">
        <f t="shared" ca="1" si="22"/>
        <v>0.80757771608170714</v>
      </c>
      <c r="F498" s="24">
        <f ca="1">IF(B498=IO!$A$21,ROUND(NORMINV(E498,IO!$B$21,IO!$C$21),0),IF(B498=IO!$A$22,ROUND(NORMINV(E498,IO!$B$22,IO!$C$22),0),ROUND(NORMINV(E498,IO!$B$23,IO!$C$23),0)))</f>
        <v>107</v>
      </c>
      <c r="G498" s="24">
        <f ca="1">MIN(F498,IO!$B$4+IO!$B$10)</f>
        <v>102</v>
      </c>
      <c r="H498" s="24">
        <f ca="1">IF(G498-D498&gt;IO!B$4,Model!G498-Model!D498-IO!B$4,0)</f>
        <v>0</v>
      </c>
      <c r="I498" s="24">
        <f>IF($B498=IO!$A$22,IO!$B$6,IF($B498=IO!$A$22,IO!$B$6,IF($B498=IO!$A$22,IO!$B$6,IO!$B$7)))</f>
        <v>25</v>
      </c>
      <c r="J498" s="24">
        <f t="shared" ca="1" si="23"/>
        <v>0</v>
      </c>
      <c r="K498" s="24">
        <f ca="1">IO!$B$5*Model!G498-$J498</f>
        <v>4080</v>
      </c>
    </row>
    <row r="499" spans="1:11" x14ac:dyDescent="0.25">
      <c r="A499" s="28">
        <v>498</v>
      </c>
      <c r="B499" s="26" t="s">
        <v>10</v>
      </c>
      <c r="C499" s="24">
        <f t="shared" ca="1" si="21"/>
        <v>0.62831275593019675</v>
      </c>
      <c r="D499" s="24">
        <f ca="1">VLOOKUP(C499,'Given Data'!$H$33:$I$43,2)</f>
        <v>3</v>
      </c>
      <c r="E499" s="24">
        <f t="shared" ca="1" si="22"/>
        <v>0.18960989938338157</v>
      </c>
      <c r="F499" s="24">
        <f ca="1">IF(B499=IO!$A$21,ROUND(NORMINV(E499,IO!$B$21,IO!$C$21),0),IF(B499=IO!$A$22,ROUND(NORMINV(E499,IO!$B$22,IO!$C$22),0),ROUND(NORMINV(E499,IO!$B$23,IO!$C$23),0)))</f>
        <v>101</v>
      </c>
      <c r="G499" s="24">
        <f ca="1">MIN(F499,IO!$B$4+IO!$B$10)</f>
        <v>101</v>
      </c>
      <c r="H499" s="24">
        <f ca="1">IF(G499-D499&gt;IO!B$4,Model!G499-Model!D499-IO!B$4,0)</f>
        <v>0</v>
      </c>
      <c r="I499" s="24">
        <f>IF($B499=IO!$A$22,IO!$B$6,IF($B499=IO!$A$22,IO!$B$6,IF($B499=IO!$A$22,IO!$B$6,IO!$B$7)))</f>
        <v>200</v>
      </c>
      <c r="J499" s="24">
        <f t="shared" ca="1" si="23"/>
        <v>25</v>
      </c>
      <c r="K499" s="24">
        <f ca="1">IO!$B$5*Model!G499-$J499</f>
        <v>4015</v>
      </c>
    </row>
    <row r="500" spans="1:11" x14ac:dyDescent="0.25">
      <c r="A500" s="28">
        <v>499</v>
      </c>
      <c r="B500" s="26" t="s">
        <v>7</v>
      </c>
      <c r="C500" s="24">
        <f t="shared" ca="1" si="21"/>
        <v>0.13855854978845139</v>
      </c>
      <c r="D500" s="24">
        <f ca="1">VLOOKUP(C500,'Given Data'!$H$33:$I$43,2)</f>
        <v>0</v>
      </c>
      <c r="E500" s="24">
        <f t="shared" ca="1" si="22"/>
        <v>0.4153571242137728</v>
      </c>
      <c r="F500" s="24">
        <f ca="1">IF(B500=IO!$A$21,ROUND(NORMINV(E500,IO!$B$21,IO!$C$21),0),IF(B500=IO!$A$22,ROUND(NORMINV(E500,IO!$B$22,IO!$C$22),0),ROUND(NORMINV(E500,IO!$B$23,IO!$C$23),0)))</f>
        <v>100</v>
      </c>
      <c r="G500" s="24">
        <f ca="1">MIN(F500,IO!$B$4+IO!$B$10)</f>
        <v>100</v>
      </c>
      <c r="H500" s="24">
        <f ca="1">IF(G500-D500&gt;IO!B$4,Model!G500-Model!D500-IO!B$4,0)</f>
        <v>0</v>
      </c>
      <c r="I500" s="24">
        <f>IF($B500=IO!$A$22,IO!$B$6,IF($B500=IO!$A$22,IO!$B$6,IF($B500=IO!$A$22,IO!$B$6,IO!$B$7)))</f>
        <v>200</v>
      </c>
      <c r="J500" s="24">
        <f t="shared" ca="1" si="23"/>
        <v>200</v>
      </c>
      <c r="K500" s="24">
        <f ca="1">IO!$B$5*Model!G500-$J500</f>
        <v>3800</v>
      </c>
    </row>
    <row r="501" spans="1:11" x14ac:dyDescent="0.25">
      <c r="A501" s="28">
        <v>500</v>
      </c>
      <c r="B501" s="26" t="s">
        <v>8</v>
      </c>
      <c r="C501" s="24">
        <f t="shared" ca="1" si="21"/>
        <v>0.18162141156857992</v>
      </c>
      <c r="D501" s="24">
        <f ca="1">VLOOKUP(C501,'Given Data'!$H$33:$I$43,2)</f>
        <v>1</v>
      </c>
      <c r="E501" s="24">
        <f t="shared" ca="1" si="22"/>
        <v>0.65435367412251111</v>
      </c>
      <c r="F501" s="24">
        <f ca="1">IF(B501=IO!$A$21,ROUND(NORMINV(E501,IO!$B$21,IO!$C$21),0),IF(B501=IO!$A$22,ROUND(NORMINV(E501,IO!$B$22,IO!$C$22),0),ROUND(NORMINV(E501,IO!$B$23,IO!$C$23),0)))</f>
        <v>105</v>
      </c>
      <c r="G501" s="24">
        <f ca="1">MIN(F501,IO!$B$4+IO!$B$10)</f>
        <v>102</v>
      </c>
      <c r="H501" s="24">
        <f ca="1">IF(G501-D501&gt;IO!B$4,Model!G501-Model!D501-IO!B$4,0)</f>
        <v>1</v>
      </c>
      <c r="I501" s="24">
        <f>IF($B501=IO!$A$22,IO!$B$6,IF($B501=IO!$A$22,IO!$B$6,IF($B501=IO!$A$22,IO!$B$6,IO!$B$7)))</f>
        <v>25</v>
      </c>
      <c r="J501" s="24">
        <f t="shared" ca="1" si="23"/>
        <v>0</v>
      </c>
      <c r="K501" s="24">
        <f ca="1">IO!$B$5*Model!G501-$J501</f>
        <v>4080</v>
      </c>
    </row>
    <row r="502" spans="1:11" x14ac:dyDescent="0.25">
      <c r="A502" s="28">
        <v>501</v>
      </c>
      <c r="B502" s="26" t="s">
        <v>10</v>
      </c>
      <c r="C502" s="24">
        <f t="shared" ca="1" si="21"/>
        <v>0.23074905616093355</v>
      </c>
      <c r="D502" s="24">
        <f ca="1">VLOOKUP(C502,'Given Data'!$H$33:$I$43,2)</f>
        <v>1</v>
      </c>
      <c r="E502" s="24">
        <f t="shared" ca="1" si="22"/>
        <v>0.62256270287658155</v>
      </c>
      <c r="F502" s="24">
        <f ca="1">IF(B502=IO!$A$21,ROUND(NORMINV(E502,IO!$B$21,IO!$C$21),0),IF(B502=IO!$A$22,ROUND(NORMINV(E502,IO!$B$22,IO!$C$22),0),ROUND(NORMINV(E502,IO!$B$23,IO!$C$23),0)))</f>
        <v>107</v>
      </c>
      <c r="G502" s="24">
        <f ca="1">MIN(F502,IO!$B$4+IO!$B$10)</f>
        <v>102</v>
      </c>
      <c r="H502" s="24">
        <f ca="1">IF(G502-D502&gt;IO!B$4,Model!G502-Model!D502-IO!B$4,0)</f>
        <v>1</v>
      </c>
      <c r="I502" s="24">
        <f>IF($B502=IO!$A$22,IO!$B$6,IF($B502=IO!$A$22,IO!$B$6,IF($B502=IO!$A$22,IO!$B$6,IO!$B$7)))</f>
        <v>200</v>
      </c>
      <c r="J502" s="24">
        <f t="shared" ca="1" si="23"/>
        <v>0</v>
      </c>
      <c r="K502" s="24">
        <f ca="1">IO!$B$5*Model!G502-$J502</f>
        <v>4080</v>
      </c>
    </row>
    <row r="503" spans="1:11" x14ac:dyDescent="0.25">
      <c r="A503" s="28">
        <v>502</v>
      </c>
      <c r="B503" s="26" t="s">
        <v>7</v>
      </c>
      <c r="C503" s="24">
        <f t="shared" ca="1" si="21"/>
        <v>0.55416658553244336</v>
      </c>
      <c r="D503" s="24">
        <f ca="1">VLOOKUP(C503,'Given Data'!$H$33:$I$43,2)</f>
        <v>2</v>
      </c>
      <c r="E503" s="24">
        <f t="shared" ca="1" si="22"/>
        <v>0.26248113611326762</v>
      </c>
      <c r="F503" s="24">
        <f ca="1">IF(B503=IO!$A$21,ROUND(NORMINV(E503,IO!$B$21,IO!$C$21),0),IF(B503=IO!$A$22,ROUND(NORMINV(E503,IO!$B$22,IO!$C$22),0),ROUND(NORMINV(E503,IO!$B$23,IO!$C$23),0)))</f>
        <v>97</v>
      </c>
      <c r="G503" s="24">
        <f ca="1">MIN(F503,IO!$B$4+IO!$B$10)</f>
        <v>97</v>
      </c>
      <c r="H503" s="24">
        <f ca="1">IF(G503-D503&gt;IO!B$4,Model!G503-Model!D503-IO!B$4,0)</f>
        <v>0</v>
      </c>
      <c r="I503" s="24">
        <f>IF($B503=IO!$A$22,IO!$B$6,IF($B503=IO!$A$22,IO!$B$6,IF($B503=IO!$A$22,IO!$B$6,IO!$B$7)))</f>
        <v>200</v>
      </c>
      <c r="J503" s="24">
        <f t="shared" ca="1" si="23"/>
        <v>400</v>
      </c>
      <c r="K503" s="24">
        <f ca="1">IO!$B$5*Model!G503-$J503</f>
        <v>3480</v>
      </c>
    </row>
    <row r="504" spans="1:11" x14ac:dyDescent="0.25">
      <c r="A504" s="28">
        <v>503</v>
      </c>
      <c r="B504" s="26" t="s">
        <v>8</v>
      </c>
      <c r="C504" s="24">
        <f t="shared" ca="1" si="21"/>
        <v>0.42570482826360379</v>
      </c>
      <c r="D504" s="24">
        <f ca="1">VLOOKUP(C504,'Given Data'!$H$33:$I$43,2)</f>
        <v>2</v>
      </c>
      <c r="E504" s="24">
        <f t="shared" ca="1" si="22"/>
        <v>0.9534923733086732</v>
      </c>
      <c r="F504" s="24">
        <f ca="1">IF(B504=IO!$A$21,ROUND(NORMINV(E504,IO!$B$21,IO!$C$21),0),IF(B504=IO!$A$22,ROUND(NORMINV(E504,IO!$B$22,IO!$C$22),0),ROUND(NORMINV(E504,IO!$B$23,IO!$C$23),0)))</f>
        <v>111</v>
      </c>
      <c r="G504" s="24">
        <f ca="1">MIN(F504,IO!$B$4+IO!$B$10)</f>
        <v>102</v>
      </c>
      <c r="H504" s="24">
        <f ca="1">IF(G504-D504&gt;IO!B$4,Model!G504-Model!D504-IO!B$4,0)</f>
        <v>0</v>
      </c>
      <c r="I504" s="24">
        <f>IF($B504=IO!$A$22,IO!$B$6,IF($B504=IO!$A$22,IO!$B$6,IF($B504=IO!$A$22,IO!$B$6,IO!$B$7)))</f>
        <v>25</v>
      </c>
      <c r="J504" s="24">
        <f t="shared" ca="1" si="23"/>
        <v>0</v>
      </c>
      <c r="K504" s="24">
        <f ca="1">IO!$B$5*Model!G504-$J504</f>
        <v>4080</v>
      </c>
    </row>
    <row r="505" spans="1:11" x14ac:dyDescent="0.25">
      <c r="A505" s="28">
        <v>504</v>
      </c>
      <c r="B505" s="26" t="s">
        <v>10</v>
      </c>
      <c r="C505" s="24">
        <f t="shared" ca="1" si="21"/>
        <v>1.8296815644976983E-2</v>
      </c>
      <c r="D505" s="24">
        <f ca="1">VLOOKUP(C505,'Given Data'!$H$33:$I$43,2)</f>
        <v>0</v>
      </c>
      <c r="E505" s="24">
        <f t="shared" ca="1" si="22"/>
        <v>0.98057196008806102</v>
      </c>
      <c r="F505" s="24">
        <f ca="1">IF(B505=IO!$A$21,ROUND(NORMINV(E505,IO!$B$21,IO!$C$21),0),IF(B505=IO!$A$22,ROUND(NORMINV(E505,IO!$B$22,IO!$C$22),0),ROUND(NORMINV(E505,IO!$B$23,IO!$C$23),0)))</f>
        <v>115</v>
      </c>
      <c r="G505" s="24">
        <f ca="1">MIN(F505,IO!$B$4+IO!$B$10)</f>
        <v>102</v>
      </c>
      <c r="H505" s="24">
        <f ca="1">IF(G505-D505&gt;IO!B$4,Model!G505-Model!D505-IO!B$4,0)</f>
        <v>2</v>
      </c>
      <c r="I505" s="24">
        <f>IF($B505=IO!$A$22,IO!$B$6,IF($B505=IO!$A$22,IO!$B$6,IF($B505=IO!$A$22,IO!$B$6,IO!$B$7)))</f>
        <v>200</v>
      </c>
      <c r="J505" s="24">
        <f t="shared" ca="1" si="23"/>
        <v>0</v>
      </c>
      <c r="K505" s="24">
        <f ca="1">IO!$B$5*Model!G505-$J505</f>
        <v>4080</v>
      </c>
    </row>
    <row r="506" spans="1:11" x14ac:dyDescent="0.25">
      <c r="A506" s="28">
        <v>505</v>
      </c>
      <c r="B506" s="26" t="s">
        <v>7</v>
      </c>
      <c r="C506" s="24">
        <f t="shared" ca="1" si="21"/>
        <v>0.99818705103937344</v>
      </c>
      <c r="D506" s="24">
        <f ca="1">VLOOKUP(C506,'Given Data'!$H$33:$I$43,2)</f>
        <v>9</v>
      </c>
      <c r="E506" s="24">
        <f t="shared" ca="1" si="22"/>
        <v>0.62961043768601455</v>
      </c>
      <c r="F506" s="24">
        <f ca="1">IF(B506=IO!$A$21,ROUND(NORMINV(E506,IO!$B$21,IO!$C$21),0),IF(B506=IO!$A$22,ROUND(NORMINV(E506,IO!$B$22,IO!$C$22),0),ROUND(NORMINV(E506,IO!$B$23,IO!$C$23),0)))</f>
        <v>103</v>
      </c>
      <c r="G506" s="24">
        <f ca="1">MIN(F506,IO!$B$4+IO!$B$10)</f>
        <v>102</v>
      </c>
      <c r="H506" s="24">
        <f ca="1">IF(G506-D506&gt;IO!B$4,Model!G506-Model!D506-IO!B$4,0)</f>
        <v>0</v>
      </c>
      <c r="I506" s="24">
        <f>IF($B506=IO!$A$22,IO!$B$6,IF($B506=IO!$A$22,IO!$B$6,IF($B506=IO!$A$22,IO!$B$6,IO!$B$7)))</f>
        <v>200</v>
      </c>
      <c r="J506" s="24">
        <f t="shared" ca="1" si="23"/>
        <v>0</v>
      </c>
      <c r="K506" s="24">
        <f ca="1">IO!$B$5*Model!G506-$J506</f>
        <v>4080</v>
      </c>
    </row>
    <row r="507" spans="1:11" x14ac:dyDescent="0.25">
      <c r="A507" s="28">
        <v>506</v>
      </c>
      <c r="B507" s="26" t="s">
        <v>8</v>
      </c>
      <c r="C507" s="24">
        <f t="shared" ca="1" si="21"/>
        <v>0.81058183546802498</v>
      </c>
      <c r="D507" s="24">
        <f ca="1">VLOOKUP(C507,'Given Data'!$H$33:$I$43,2)</f>
        <v>4</v>
      </c>
      <c r="E507" s="24">
        <f t="shared" ca="1" si="22"/>
        <v>0.93749268598612556</v>
      </c>
      <c r="F507" s="24">
        <f ca="1">IF(B507=IO!$A$21,ROUND(NORMINV(E507,IO!$B$21,IO!$C$21),0),IF(B507=IO!$A$22,ROUND(NORMINV(E507,IO!$B$22,IO!$C$22),0),ROUND(NORMINV(E507,IO!$B$23,IO!$C$23),0)))</f>
        <v>111</v>
      </c>
      <c r="G507" s="24">
        <f ca="1">MIN(F507,IO!$B$4+IO!$B$10)</f>
        <v>102</v>
      </c>
      <c r="H507" s="24">
        <f ca="1">IF(G507-D507&gt;IO!B$4,Model!G507-Model!D507-IO!B$4,0)</f>
        <v>0</v>
      </c>
      <c r="I507" s="24">
        <f>IF($B507=IO!$A$22,IO!$B$6,IF($B507=IO!$A$22,IO!$B$6,IF($B507=IO!$A$22,IO!$B$6,IO!$B$7)))</f>
        <v>25</v>
      </c>
      <c r="J507" s="24">
        <f t="shared" ca="1" si="23"/>
        <v>0</v>
      </c>
      <c r="K507" s="24">
        <f ca="1">IO!$B$5*Model!G507-$J507</f>
        <v>4080</v>
      </c>
    </row>
    <row r="508" spans="1:11" x14ac:dyDescent="0.25">
      <c r="A508" s="28">
        <v>507</v>
      </c>
      <c r="B508" s="26" t="s">
        <v>10</v>
      </c>
      <c r="C508" s="24">
        <f t="shared" ca="1" si="21"/>
        <v>0.93219558254654511</v>
      </c>
      <c r="D508" s="24">
        <f ca="1">VLOOKUP(C508,'Given Data'!$H$33:$I$43,2)</f>
        <v>6</v>
      </c>
      <c r="E508" s="24">
        <f t="shared" ca="1" si="22"/>
        <v>0.77194925331539388</v>
      </c>
      <c r="F508" s="24">
        <f ca="1">IF(B508=IO!$A$21,ROUND(NORMINV(E508,IO!$B$21,IO!$C$21),0),IF(B508=IO!$A$22,ROUND(NORMINV(E508,IO!$B$22,IO!$C$22),0),ROUND(NORMINV(E508,IO!$B$23,IO!$C$23),0)))</f>
        <v>109</v>
      </c>
      <c r="G508" s="24">
        <f ca="1">MIN(F508,IO!$B$4+IO!$B$10)</f>
        <v>102</v>
      </c>
      <c r="H508" s="24">
        <f ca="1">IF(G508-D508&gt;IO!B$4,Model!G508-Model!D508-IO!B$4,0)</f>
        <v>0</v>
      </c>
      <c r="I508" s="24">
        <f>IF($B508=IO!$A$22,IO!$B$6,IF($B508=IO!$A$22,IO!$B$6,IF($B508=IO!$A$22,IO!$B$6,IO!$B$7)))</f>
        <v>200</v>
      </c>
      <c r="J508" s="24">
        <f t="shared" ca="1" si="23"/>
        <v>0</v>
      </c>
      <c r="K508" s="24">
        <f ca="1">IO!$B$5*Model!G508-$J508</f>
        <v>4080</v>
      </c>
    </row>
    <row r="509" spans="1:11" x14ac:dyDescent="0.25">
      <c r="A509" s="28">
        <v>508</v>
      </c>
      <c r="B509" s="26" t="s">
        <v>7</v>
      </c>
      <c r="C509" s="24">
        <f t="shared" ca="1" si="21"/>
        <v>0.90293959109354072</v>
      </c>
      <c r="D509" s="24">
        <f ca="1">VLOOKUP(C509,'Given Data'!$H$33:$I$43,2)</f>
        <v>5</v>
      </c>
      <c r="E509" s="24">
        <f t="shared" ca="1" si="22"/>
        <v>0.61114629268544651</v>
      </c>
      <c r="F509" s="24">
        <f ca="1">IF(B509=IO!$A$21,ROUND(NORMINV(E509,IO!$B$21,IO!$C$21),0),IF(B509=IO!$A$22,ROUND(NORMINV(E509,IO!$B$22,IO!$C$22),0),ROUND(NORMINV(E509,IO!$B$23,IO!$C$23),0)))</f>
        <v>103</v>
      </c>
      <c r="G509" s="24">
        <f ca="1">MIN(F509,IO!$B$4+IO!$B$10)</f>
        <v>102</v>
      </c>
      <c r="H509" s="24">
        <f ca="1">IF(G509-D509&gt;IO!B$4,Model!G509-Model!D509-IO!B$4,0)</f>
        <v>0</v>
      </c>
      <c r="I509" s="24">
        <f>IF($B509=IO!$A$22,IO!$B$6,IF($B509=IO!$A$22,IO!$B$6,IF($B509=IO!$A$22,IO!$B$6,IO!$B$7)))</f>
        <v>200</v>
      </c>
      <c r="J509" s="24">
        <f t="shared" ca="1" si="23"/>
        <v>400</v>
      </c>
      <c r="K509" s="24">
        <f ca="1">IO!$B$5*Model!G509-$J509</f>
        <v>3680</v>
      </c>
    </row>
    <row r="510" spans="1:11" x14ac:dyDescent="0.25">
      <c r="A510" s="28">
        <v>509</v>
      </c>
      <c r="B510" s="26" t="s">
        <v>8</v>
      </c>
      <c r="C510" s="24">
        <f t="shared" ca="1" si="21"/>
        <v>0.81766620138834234</v>
      </c>
      <c r="D510" s="24">
        <f ca="1">VLOOKUP(C510,'Given Data'!$H$33:$I$43,2)</f>
        <v>4</v>
      </c>
      <c r="E510" s="24">
        <f t="shared" ca="1" si="22"/>
        <v>0.60827400357952388</v>
      </c>
      <c r="F510" s="24">
        <f ca="1">IF(B510=IO!$A$21,ROUND(NORMINV(E510,IO!$B$21,IO!$C$21),0),IF(B510=IO!$A$22,ROUND(NORMINV(E510,IO!$B$22,IO!$C$22),0),ROUND(NORMINV(E510,IO!$B$23,IO!$C$23),0)))</f>
        <v>104</v>
      </c>
      <c r="G510" s="24">
        <f ca="1">MIN(F510,IO!$B$4+IO!$B$10)</f>
        <v>102</v>
      </c>
      <c r="H510" s="24">
        <f ca="1">IF(G510-D510&gt;IO!B$4,Model!G510-Model!D510-IO!B$4,0)</f>
        <v>0</v>
      </c>
      <c r="I510" s="24">
        <f>IF($B510=IO!$A$22,IO!$B$6,IF($B510=IO!$A$22,IO!$B$6,IF($B510=IO!$A$22,IO!$B$6,IO!$B$7)))</f>
        <v>25</v>
      </c>
      <c r="J510" s="24">
        <f t="shared" ca="1" si="23"/>
        <v>0</v>
      </c>
      <c r="K510" s="24">
        <f ca="1">IO!$B$5*Model!G510-$J510</f>
        <v>4080</v>
      </c>
    </row>
    <row r="511" spans="1:11" x14ac:dyDescent="0.25">
      <c r="A511" s="28">
        <v>510</v>
      </c>
      <c r="B511" s="26" t="s">
        <v>10</v>
      </c>
      <c r="C511" s="24">
        <f t="shared" ca="1" si="21"/>
        <v>6.2177870704064442E-2</v>
      </c>
      <c r="D511" s="24">
        <f ca="1">VLOOKUP(C511,'Given Data'!$H$33:$I$43,2)</f>
        <v>0</v>
      </c>
      <c r="E511" s="24">
        <f t="shared" ca="1" si="22"/>
        <v>0.6531390520629109</v>
      </c>
      <c r="F511" s="24">
        <f ca="1">IF(B511=IO!$A$21,ROUND(NORMINV(E511,IO!$B$21,IO!$C$21),0),IF(B511=IO!$A$22,ROUND(NORMINV(E511,IO!$B$22,IO!$C$22),0),ROUND(NORMINV(E511,IO!$B$23,IO!$C$23),0)))</f>
        <v>107</v>
      </c>
      <c r="G511" s="24">
        <f ca="1">MIN(F511,IO!$B$4+IO!$B$10)</f>
        <v>102</v>
      </c>
      <c r="H511" s="24">
        <f ca="1">IF(G511-D511&gt;IO!B$4,Model!G511-Model!D511-IO!B$4,0)</f>
        <v>2</v>
      </c>
      <c r="I511" s="24">
        <f>IF($B511=IO!$A$22,IO!$B$6,IF($B511=IO!$A$22,IO!$B$6,IF($B511=IO!$A$22,IO!$B$6,IO!$B$7)))</f>
        <v>200</v>
      </c>
      <c r="J511" s="24">
        <f t="shared" ca="1" si="23"/>
        <v>0</v>
      </c>
      <c r="K511" s="24">
        <f ca="1">IO!$B$5*Model!G511-$J511</f>
        <v>4080</v>
      </c>
    </row>
    <row r="512" spans="1:11" x14ac:dyDescent="0.25">
      <c r="A512" s="28">
        <v>511</v>
      </c>
      <c r="B512" s="26" t="s">
        <v>7</v>
      </c>
      <c r="C512" s="24">
        <f t="shared" ca="1" si="21"/>
        <v>0.59878019449343967</v>
      </c>
      <c r="D512" s="24">
        <f ca="1">VLOOKUP(C512,'Given Data'!$H$33:$I$43,2)</f>
        <v>2</v>
      </c>
      <c r="E512" s="24">
        <f t="shared" ca="1" si="22"/>
        <v>0.43227888590417218</v>
      </c>
      <c r="F512" s="24">
        <f ca="1">IF(B512=IO!$A$21,ROUND(NORMINV(E512,IO!$B$21,IO!$C$21),0),IF(B512=IO!$A$22,ROUND(NORMINV(E512,IO!$B$22,IO!$C$22),0),ROUND(NORMINV(E512,IO!$B$23,IO!$C$23),0)))</f>
        <v>100</v>
      </c>
      <c r="G512" s="24">
        <f ca="1">MIN(F512,IO!$B$4+IO!$B$10)</f>
        <v>100</v>
      </c>
      <c r="H512" s="24">
        <f ca="1">IF(G512-D512&gt;IO!B$4,Model!G512-Model!D512-IO!B$4,0)</f>
        <v>0</v>
      </c>
      <c r="I512" s="24">
        <f>IF($B512=IO!$A$22,IO!$B$6,IF($B512=IO!$A$22,IO!$B$6,IF($B512=IO!$A$22,IO!$B$6,IO!$B$7)))</f>
        <v>200</v>
      </c>
      <c r="J512" s="24">
        <f t="shared" ca="1" si="23"/>
        <v>0</v>
      </c>
      <c r="K512" s="24">
        <f ca="1">IO!$B$5*Model!G512-$J512</f>
        <v>4000</v>
      </c>
    </row>
    <row r="513" spans="1:11" x14ac:dyDescent="0.25">
      <c r="A513" s="28">
        <v>512</v>
      </c>
      <c r="B513" s="26" t="s">
        <v>8</v>
      </c>
      <c r="C513" s="24">
        <f t="shared" ca="1" si="21"/>
        <v>0.80717945926513279</v>
      </c>
      <c r="D513" s="24">
        <f ca="1">VLOOKUP(C513,'Given Data'!$H$33:$I$43,2)</f>
        <v>4</v>
      </c>
      <c r="E513" s="24">
        <f t="shared" ca="1" si="22"/>
        <v>7.8513058247002832E-3</v>
      </c>
      <c r="F513" s="24">
        <f ca="1">IF(B513=IO!$A$21,ROUND(NORMINV(E513,IO!$B$21,IO!$C$21),0),IF(B513=IO!$A$22,ROUND(NORMINV(E513,IO!$B$22,IO!$C$22),0),ROUND(NORMINV(E513,IO!$B$23,IO!$C$23),0)))</f>
        <v>91</v>
      </c>
      <c r="G513" s="24">
        <f ca="1">MIN(F513,IO!$B$4+IO!$B$10)</f>
        <v>91</v>
      </c>
      <c r="H513" s="24">
        <f ca="1">IF(G513-D513&gt;IO!B$4,Model!G513-Model!D513-IO!B$4,0)</f>
        <v>0</v>
      </c>
      <c r="I513" s="24">
        <f>IF($B513=IO!$A$22,IO!$B$6,IF($B513=IO!$A$22,IO!$B$6,IF($B513=IO!$A$22,IO!$B$6,IO!$B$7)))</f>
        <v>25</v>
      </c>
      <c r="J513" s="24">
        <f t="shared" ca="1" si="23"/>
        <v>0</v>
      </c>
      <c r="K513" s="24">
        <f ca="1">IO!$B$5*Model!G513-$J513</f>
        <v>3640</v>
      </c>
    </row>
    <row r="514" spans="1:11" x14ac:dyDescent="0.25">
      <c r="A514" s="28">
        <v>513</v>
      </c>
      <c r="B514" s="26" t="s">
        <v>10</v>
      </c>
      <c r="C514" s="24">
        <f t="shared" ca="1" si="21"/>
        <v>0.89224609244677777</v>
      </c>
      <c r="D514" s="24">
        <f ca="1">VLOOKUP(C514,'Given Data'!$H$33:$I$43,2)</f>
        <v>5</v>
      </c>
      <c r="E514" s="24">
        <f t="shared" ca="1" si="22"/>
        <v>6.2241544476364985E-2</v>
      </c>
      <c r="F514" s="24">
        <f ca="1">IF(B514=IO!$A$21,ROUND(NORMINV(E514,IO!$B$21,IO!$C$21),0),IF(B514=IO!$A$22,ROUND(NORMINV(E514,IO!$B$22,IO!$C$22),0),ROUND(NORMINV(E514,IO!$B$23,IO!$C$23),0)))</f>
        <v>97</v>
      </c>
      <c r="G514" s="24">
        <f ca="1">MIN(F514,IO!$B$4+IO!$B$10)</f>
        <v>97</v>
      </c>
      <c r="H514" s="24">
        <f ca="1">IF(G514-D514&gt;IO!B$4,Model!G514-Model!D514-IO!B$4,0)</f>
        <v>0</v>
      </c>
      <c r="I514" s="24">
        <f>IF($B514=IO!$A$22,IO!$B$6,IF($B514=IO!$A$22,IO!$B$6,IF($B514=IO!$A$22,IO!$B$6,IO!$B$7)))</f>
        <v>200</v>
      </c>
      <c r="J514" s="24">
        <f t="shared" ca="1" si="23"/>
        <v>25</v>
      </c>
      <c r="K514" s="24">
        <f ca="1">IO!$B$5*Model!G514-$J514</f>
        <v>3855</v>
      </c>
    </row>
    <row r="515" spans="1:11" x14ac:dyDescent="0.25">
      <c r="A515" s="28">
        <v>514</v>
      </c>
      <c r="B515" s="26" t="s">
        <v>7</v>
      </c>
      <c r="C515" s="24">
        <f t="shared" ref="C515:C578" ca="1" si="24">RAND()</f>
        <v>0.3922671296340684</v>
      </c>
      <c r="D515" s="24">
        <f ca="1">VLOOKUP(C515,'Given Data'!$H$33:$I$43,2)</f>
        <v>2</v>
      </c>
      <c r="E515" s="24">
        <f t="shared" ref="E515:E578" ca="1" si="25">RAND()</f>
        <v>0.28749947123903741</v>
      </c>
      <c r="F515" s="24">
        <f ca="1">IF(B515=IO!$A$21,ROUND(NORMINV(E515,IO!$B$21,IO!$C$21),0),IF(B515=IO!$A$22,ROUND(NORMINV(E515,IO!$B$22,IO!$C$22),0),ROUND(NORMINV(E515,IO!$B$23,IO!$C$23),0)))</f>
        <v>98</v>
      </c>
      <c r="G515" s="24">
        <f ca="1">MIN(F515,IO!$B$4+IO!$B$10)</f>
        <v>98</v>
      </c>
      <c r="H515" s="24">
        <f ca="1">IF(G515-D515&gt;IO!B$4,Model!G515-Model!D515-IO!B$4,0)</f>
        <v>0</v>
      </c>
      <c r="I515" s="24">
        <f>IF($B515=IO!$A$22,IO!$B$6,IF($B515=IO!$A$22,IO!$B$6,IF($B515=IO!$A$22,IO!$B$6,IO!$B$7)))</f>
        <v>200</v>
      </c>
      <c r="J515" s="24">
        <f t="shared" ref="J515:J578" ca="1" si="26">IF($H517=0,0,$I517*$H517)</f>
        <v>0</v>
      </c>
      <c r="K515" s="24">
        <f ca="1">IO!$B$5*Model!G515-$J515</f>
        <v>3920</v>
      </c>
    </row>
    <row r="516" spans="1:11" x14ac:dyDescent="0.25">
      <c r="A516" s="28">
        <v>515</v>
      </c>
      <c r="B516" s="26" t="s">
        <v>8</v>
      </c>
      <c r="C516" s="24">
        <f t="shared" ca="1" si="24"/>
        <v>0.16426277865118866</v>
      </c>
      <c r="D516" s="24">
        <f ca="1">VLOOKUP(C516,'Given Data'!$H$33:$I$43,2)</f>
        <v>1</v>
      </c>
      <c r="E516" s="24">
        <f t="shared" ca="1" si="25"/>
        <v>0.79663606601385339</v>
      </c>
      <c r="F516" s="24">
        <f ca="1">IF(B516=IO!$A$21,ROUND(NORMINV(E516,IO!$B$21,IO!$C$21),0),IF(B516=IO!$A$22,ROUND(NORMINV(E516,IO!$B$22,IO!$C$22),0),ROUND(NORMINV(E516,IO!$B$23,IO!$C$23),0)))</f>
        <v>107</v>
      </c>
      <c r="G516" s="24">
        <f ca="1">MIN(F516,IO!$B$4+IO!$B$10)</f>
        <v>102</v>
      </c>
      <c r="H516" s="24">
        <f ca="1">IF(G516-D516&gt;IO!B$4,Model!G516-Model!D516-IO!B$4,0)</f>
        <v>1</v>
      </c>
      <c r="I516" s="24">
        <f>IF($B516=IO!$A$22,IO!$B$6,IF($B516=IO!$A$22,IO!$B$6,IF($B516=IO!$A$22,IO!$B$6,IO!$B$7)))</f>
        <v>25</v>
      </c>
      <c r="J516" s="24">
        <f t="shared" ca="1" si="26"/>
        <v>0</v>
      </c>
      <c r="K516" s="24">
        <f ca="1">IO!$B$5*Model!G516-$J516</f>
        <v>4080</v>
      </c>
    </row>
    <row r="517" spans="1:11" x14ac:dyDescent="0.25">
      <c r="A517" s="28">
        <v>516</v>
      </c>
      <c r="B517" s="26" t="s">
        <v>10</v>
      </c>
      <c r="C517" s="24">
        <f t="shared" ca="1" si="24"/>
        <v>0.96879902782212013</v>
      </c>
      <c r="D517" s="24">
        <f ca="1">VLOOKUP(C517,'Given Data'!$H$33:$I$43,2)</f>
        <v>6</v>
      </c>
      <c r="E517" s="24">
        <f t="shared" ca="1" si="25"/>
        <v>0.95697547513157388</v>
      </c>
      <c r="F517" s="24">
        <f ca="1">IF(B517=IO!$A$21,ROUND(NORMINV(E517,IO!$B$21,IO!$C$21),0),IF(B517=IO!$A$22,ROUND(NORMINV(E517,IO!$B$22,IO!$C$22),0),ROUND(NORMINV(E517,IO!$B$23,IO!$C$23),0)))</f>
        <v>114</v>
      </c>
      <c r="G517" s="24">
        <f ca="1">MIN(F517,IO!$B$4+IO!$B$10)</f>
        <v>102</v>
      </c>
      <c r="H517" s="24">
        <f ca="1">IF(G517-D517&gt;IO!B$4,Model!G517-Model!D517-IO!B$4,0)</f>
        <v>0</v>
      </c>
      <c r="I517" s="24">
        <f>IF($B517=IO!$A$22,IO!$B$6,IF($B517=IO!$A$22,IO!$B$6,IF($B517=IO!$A$22,IO!$B$6,IO!$B$7)))</f>
        <v>200</v>
      </c>
      <c r="J517" s="24">
        <f t="shared" ca="1" si="26"/>
        <v>0</v>
      </c>
      <c r="K517" s="24">
        <f ca="1">IO!$B$5*Model!G517-$J517</f>
        <v>4080</v>
      </c>
    </row>
    <row r="518" spans="1:11" x14ac:dyDescent="0.25">
      <c r="A518" s="28">
        <v>517</v>
      </c>
      <c r="B518" s="26" t="s">
        <v>7</v>
      </c>
      <c r="C518" s="24">
        <f t="shared" ca="1" si="24"/>
        <v>0.85765118149576158</v>
      </c>
      <c r="D518" s="24">
        <f ca="1">VLOOKUP(C518,'Given Data'!$H$33:$I$43,2)</f>
        <v>4</v>
      </c>
      <c r="E518" s="24">
        <f t="shared" ca="1" si="25"/>
        <v>0.4240299269005352</v>
      </c>
      <c r="F518" s="24">
        <f ca="1">IF(B518=IO!$A$21,ROUND(NORMINV(E518,IO!$B$21,IO!$C$21),0),IF(B518=IO!$A$22,ROUND(NORMINV(E518,IO!$B$22,IO!$C$22),0),ROUND(NORMINV(E518,IO!$B$23,IO!$C$23),0)))</f>
        <v>100</v>
      </c>
      <c r="G518" s="24">
        <f ca="1">MIN(F518,IO!$B$4+IO!$B$10)</f>
        <v>100</v>
      </c>
      <c r="H518" s="24">
        <f ca="1">IF(G518-D518&gt;IO!B$4,Model!G518-Model!D518-IO!B$4,0)</f>
        <v>0</v>
      </c>
      <c r="I518" s="24">
        <f>IF($B518=IO!$A$22,IO!$B$6,IF($B518=IO!$A$22,IO!$B$6,IF($B518=IO!$A$22,IO!$B$6,IO!$B$7)))</f>
        <v>200</v>
      </c>
      <c r="J518" s="24">
        <f t="shared" ca="1" si="26"/>
        <v>0</v>
      </c>
      <c r="K518" s="24">
        <f ca="1">IO!$B$5*Model!G518-$J518</f>
        <v>4000</v>
      </c>
    </row>
    <row r="519" spans="1:11" x14ac:dyDescent="0.25">
      <c r="A519" s="28">
        <v>518</v>
      </c>
      <c r="B519" s="26" t="s">
        <v>8</v>
      </c>
      <c r="C519" s="24">
        <f t="shared" ca="1" si="24"/>
        <v>0.58411773474642292</v>
      </c>
      <c r="D519" s="24">
        <f ca="1">VLOOKUP(C519,'Given Data'!$H$33:$I$43,2)</f>
        <v>2</v>
      </c>
      <c r="E519" s="24">
        <f t="shared" ca="1" si="25"/>
        <v>0.23505550964064548</v>
      </c>
      <c r="F519" s="24">
        <f ca="1">IF(B519=IO!$A$21,ROUND(NORMINV(E519,IO!$B$21,IO!$C$21),0),IF(B519=IO!$A$22,ROUND(NORMINV(E519,IO!$B$22,IO!$C$22),0),ROUND(NORMINV(E519,IO!$B$23,IO!$C$23),0)))</f>
        <v>99</v>
      </c>
      <c r="G519" s="24">
        <f ca="1">MIN(F519,IO!$B$4+IO!$B$10)</f>
        <v>99</v>
      </c>
      <c r="H519" s="24">
        <f ca="1">IF(G519-D519&gt;IO!B$4,Model!G519-Model!D519-IO!B$4,0)</f>
        <v>0</v>
      </c>
      <c r="I519" s="24">
        <f>IF($B519=IO!$A$22,IO!$B$6,IF($B519=IO!$A$22,IO!$B$6,IF($B519=IO!$A$22,IO!$B$6,IO!$B$7)))</f>
        <v>25</v>
      </c>
      <c r="J519" s="24">
        <f t="shared" ca="1" si="26"/>
        <v>200</v>
      </c>
      <c r="K519" s="24">
        <f ca="1">IO!$B$5*Model!G519-$J519</f>
        <v>3760</v>
      </c>
    </row>
    <row r="520" spans="1:11" x14ac:dyDescent="0.25">
      <c r="A520" s="28">
        <v>519</v>
      </c>
      <c r="B520" s="26" t="s">
        <v>10</v>
      </c>
      <c r="C520" s="24">
        <f t="shared" ca="1" si="24"/>
        <v>0.5795164172995817</v>
      </c>
      <c r="D520" s="24">
        <f ca="1">VLOOKUP(C520,'Given Data'!$H$33:$I$43,2)</f>
        <v>2</v>
      </c>
      <c r="E520" s="24">
        <f t="shared" ca="1" si="25"/>
        <v>0.30097643035289634</v>
      </c>
      <c r="F520" s="24">
        <f ca="1">IF(B520=IO!$A$21,ROUND(NORMINV(E520,IO!$B$21,IO!$C$21),0),IF(B520=IO!$A$22,ROUND(NORMINV(E520,IO!$B$22,IO!$C$22),0),ROUND(NORMINV(E520,IO!$B$23,IO!$C$23),0)))</f>
        <v>102</v>
      </c>
      <c r="G520" s="24">
        <f ca="1">MIN(F520,IO!$B$4+IO!$B$10)</f>
        <v>102</v>
      </c>
      <c r="H520" s="24">
        <f ca="1">IF(G520-D520&gt;IO!B$4,Model!G520-Model!D520-IO!B$4,0)</f>
        <v>0</v>
      </c>
      <c r="I520" s="24">
        <f>IF($B520=IO!$A$22,IO!$B$6,IF($B520=IO!$A$22,IO!$B$6,IF($B520=IO!$A$22,IO!$B$6,IO!$B$7)))</f>
        <v>200</v>
      </c>
      <c r="J520" s="24">
        <f t="shared" ca="1" si="26"/>
        <v>0</v>
      </c>
      <c r="K520" s="24">
        <f ca="1">IO!$B$5*Model!G520-$J520</f>
        <v>4080</v>
      </c>
    </row>
    <row r="521" spans="1:11" x14ac:dyDescent="0.25">
      <c r="A521" s="28">
        <v>520</v>
      </c>
      <c r="B521" s="26" t="s">
        <v>7</v>
      </c>
      <c r="C521" s="24">
        <f t="shared" ca="1" si="24"/>
        <v>0.3357513274837064</v>
      </c>
      <c r="D521" s="24">
        <f ca="1">VLOOKUP(C521,'Given Data'!$H$33:$I$43,2)</f>
        <v>1</v>
      </c>
      <c r="E521" s="24">
        <f t="shared" ca="1" si="25"/>
        <v>0.91695215035228073</v>
      </c>
      <c r="F521" s="24">
        <f ca="1">IF(B521=IO!$A$21,ROUND(NORMINV(E521,IO!$B$21,IO!$C$21),0),IF(B521=IO!$A$22,ROUND(NORMINV(E521,IO!$B$22,IO!$C$22),0),ROUND(NORMINV(E521,IO!$B$23,IO!$C$23),0)))</f>
        <v>109</v>
      </c>
      <c r="G521" s="24">
        <f ca="1">MIN(F521,IO!$B$4+IO!$B$10)</f>
        <v>102</v>
      </c>
      <c r="H521" s="24">
        <f ca="1">IF(G521-D521&gt;IO!B$4,Model!G521-Model!D521-IO!B$4,0)</f>
        <v>1</v>
      </c>
      <c r="I521" s="24">
        <f>IF($B521=IO!$A$22,IO!$B$6,IF($B521=IO!$A$22,IO!$B$6,IF($B521=IO!$A$22,IO!$B$6,IO!$B$7)))</f>
        <v>200</v>
      </c>
      <c r="J521" s="24">
        <f t="shared" ca="1" si="26"/>
        <v>200</v>
      </c>
      <c r="K521" s="24">
        <f ca="1">IO!$B$5*Model!G521-$J521</f>
        <v>3880</v>
      </c>
    </row>
    <row r="522" spans="1:11" x14ac:dyDescent="0.25">
      <c r="A522" s="28">
        <v>521</v>
      </c>
      <c r="B522" s="26" t="s">
        <v>8</v>
      </c>
      <c r="C522" s="24">
        <f t="shared" ca="1" si="24"/>
        <v>0.435079205096215</v>
      </c>
      <c r="D522" s="24">
        <f ca="1">VLOOKUP(C522,'Given Data'!$H$33:$I$43,2)</f>
        <v>2</v>
      </c>
      <c r="E522" s="24">
        <f t="shared" ca="1" si="25"/>
        <v>0.28321510279402562</v>
      </c>
      <c r="F522" s="24">
        <f ca="1">IF(B522=IO!$A$21,ROUND(NORMINV(E522,IO!$B$21,IO!$C$21),0),IF(B522=IO!$A$22,ROUND(NORMINV(E522,IO!$B$22,IO!$C$22),0),ROUND(NORMINV(E522,IO!$B$23,IO!$C$23),0)))</f>
        <v>100</v>
      </c>
      <c r="G522" s="24">
        <f ca="1">MIN(F522,IO!$B$4+IO!$B$10)</f>
        <v>100</v>
      </c>
      <c r="H522" s="24">
        <f ca="1">IF(G522-D522&gt;IO!B$4,Model!G522-Model!D522-IO!B$4,0)</f>
        <v>0</v>
      </c>
      <c r="I522" s="24">
        <f>IF($B522=IO!$A$22,IO!$B$6,IF($B522=IO!$A$22,IO!$B$6,IF($B522=IO!$A$22,IO!$B$6,IO!$B$7)))</f>
        <v>25</v>
      </c>
      <c r="J522" s="24">
        <f t="shared" ca="1" si="26"/>
        <v>400</v>
      </c>
      <c r="K522" s="24">
        <f ca="1">IO!$B$5*Model!G522-$J522</f>
        <v>3600</v>
      </c>
    </row>
    <row r="523" spans="1:11" x14ac:dyDescent="0.25">
      <c r="A523" s="28">
        <v>522</v>
      </c>
      <c r="B523" s="26" t="s">
        <v>10</v>
      </c>
      <c r="C523" s="24">
        <f t="shared" ca="1" si="24"/>
        <v>0.1889622373211115</v>
      </c>
      <c r="D523" s="24">
        <f ca="1">VLOOKUP(C523,'Given Data'!$H$33:$I$43,2)</f>
        <v>1</v>
      </c>
      <c r="E523" s="24">
        <f t="shared" ca="1" si="25"/>
        <v>0.78698038019314787</v>
      </c>
      <c r="F523" s="24">
        <f ca="1">IF(B523=IO!$A$21,ROUND(NORMINV(E523,IO!$B$21,IO!$C$21),0),IF(B523=IO!$A$22,ROUND(NORMINV(E523,IO!$B$22,IO!$C$22),0),ROUND(NORMINV(E523,IO!$B$23,IO!$C$23),0)))</f>
        <v>109</v>
      </c>
      <c r="G523" s="24">
        <f ca="1">MIN(F523,IO!$B$4+IO!$B$10)</f>
        <v>102</v>
      </c>
      <c r="H523" s="24">
        <f ca="1">IF(G523-D523&gt;IO!B$4,Model!G523-Model!D523-IO!B$4,0)</f>
        <v>1</v>
      </c>
      <c r="I523" s="24">
        <f>IF($B523=IO!$A$22,IO!$B$6,IF($B523=IO!$A$22,IO!$B$6,IF($B523=IO!$A$22,IO!$B$6,IO!$B$7)))</f>
        <v>200</v>
      </c>
      <c r="J523" s="24">
        <f t="shared" ca="1" si="26"/>
        <v>0</v>
      </c>
      <c r="K523" s="24">
        <f ca="1">IO!$B$5*Model!G523-$J523</f>
        <v>4080</v>
      </c>
    </row>
    <row r="524" spans="1:11" x14ac:dyDescent="0.25">
      <c r="A524" s="28">
        <v>523</v>
      </c>
      <c r="B524" s="26" t="s">
        <v>7</v>
      </c>
      <c r="C524" s="24">
        <f t="shared" ca="1" si="24"/>
        <v>0.1188470526715335</v>
      </c>
      <c r="D524" s="24">
        <f ca="1">VLOOKUP(C524,'Given Data'!$H$33:$I$43,2)</f>
        <v>0</v>
      </c>
      <c r="E524" s="24">
        <f t="shared" ca="1" si="25"/>
        <v>0.80467202244763314</v>
      </c>
      <c r="F524" s="24">
        <f ca="1">IF(B524=IO!$A$21,ROUND(NORMINV(E524,IO!$B$21,IO!$C$21),0),IF(B524=IO!$A$22,ROUND(NORMINV(E524,IO!$B$22,IO!$C$22),0),ROUND(NORMINV(E524,IO!$B$23,IO!$C$23),0)))</f>
        <v>106</v>
      </c>
      <c r="G524" s="24">
        <f ca="1">MIN(F524,IO!$B$4+IO!$B$10)</f>
        <v>102</v>
      </c>
      <c r="H524" s="24">
        <f ca="1">IF(G524-D524&gt;IO!B$4,Model!G524-Model!D524-IO!B$4,0)</f>
        <v>2</v>
      </c>
      <c r="I524" s="24">
        <f>IF($B524=IO!$A$22,IO!$B$6,IF($B524=IO!$A$22,IO!$B$6,IF($B524=IO!$A$22,IO!$B$6,IO!$B$7)))</f>
        <v>200</v>
      </c>
      <c r="J524" s="24">
        <f t="shared" ca="1" si="26"/>
        <v>0</v>
      </c>
      <c r="K524" s="24">
        <f ca="1">IO!$B$5*Model!G524-$J524</f>
        <v>4080</v>
      </c>
    </row>
    <row r="525" spans="1:11" x14ac:dyDescent="0.25">
      <c r="A525" s="28">
        <v>524</v>
      </c>
      <c r="B525" s="26" t="s">
        <v>8</v>
      </c>
      <c r="C525" s="24">
        <f t="shared" ca="1" si="24"/>
        <v>0.50838248403677955</v>
      </c>
      <c r="D525" s="24">
        <f ca="1">VLOOKUP(C525,'Given Data'!$H$33:$I$43,2)</f>
        <v>2</v>
      </c>
      <c r="E525" s="24">
        <f t="shared" ca="1" si="25"/>
        <v>0.19922254996154809</v>
      </c>
      <c r="F525" s="24">
        <f ca="1">IF(B525=IO!$A$21,ROUND(NORMINV(E525,IO!$B$21,IO!$C$21),0),IF(B525=IO!$A$22,ROUND(NORMINV(E525,IO!$B$22,IO!$C$22),0),ROUND(NORMINV(E525,IO!$B$23,IO!$C$23),0)))</f>
        <v>99</v>
      </c>
      <c r="G525" s="24">
        <f ca="1">MIN(F525,IO!$B$4+IO!$B$10)</f>
        <v>99</v>
      </c>
      <c r="H525" s="24">
        <f ca="1">IF(G525-D525&gt;IO!B$4,Model!G525-Model!D525-IO!B$4,0)</f>
        <v>0</v>
      </c>
      <c r="I525" s="24">
        <f>IF($B525=IO!$A$22,IO!$B$6,IF($B525=IO!$A$22,IO!$B$6,IF($B525=IO!$A$22,IO!$B$6,IO!$B$7)))</f>
        <v>25</v>
      </c>
      <c r="J525" s="24">
        <f t="shared" ca="1" si="26"/>
        <v>400</v>
      </c>
      <c r="K525" s="24">
        <f ca="1">IO!$B$5*Model!G525-$J525</f>
        <v>3560</v>
      </c>
    </row>
    <row r="526" spans="1:11" x14ac:dyDescent="0.25">
      <c r="A526" s="28">
        <v>525</v>
      </c>
      <c r="B526" s="26" t="s">
        <v>10</v>
      </c>
      <c r="C526" s="24">
        <f t="shared" ca="1" si="24"/>
        <v>0.48048783151418772</v>
      </c>
      <c r="D526" s="24">
        <f ca="1">VLOOKUP(C526,'Given Data'!$H$33:$I$43,2)</f>
        <v>2</v>
      </c>
      <c r="E526" s="24">
        <f t="shared" ca="1" si="25"/>
        <v>0.19381234181588936</v>
      </c>
      <c r="F526" s="24">
        <f ca="1">IF(B526=IO!$A$21,ROUND(NORMINV(E526,IO!$B$21,IO!$C$21),0),IF(B526=IO!$A$22,ROUND(NORMINV(E526,IO!$B$22,IO!$C$22),0),ROUND(NORMINV(E526,IO!$B$23,IO!$C$23),0)))</f>
        <v>101</v>
      </c>
      <c r="G526" s="24">
        <f ca="1">MIN(F526,IO!$B$4+IO!$B$10)</f>
        <v>101</v>
      </c>
      <c r="H526" s="24">
        <f ca="1">IF(G526-D526&gt;IO!B$4,Model!G526-Model!D526-IO!B$4,0)</f>
        <v>0</v>
      </c>
      <c r="I526" s="24">
        <f>IF($B526=IO!$A$22,IO!$B$6,IF($B526=IO!$A$22,IO!$B$6,IF($B526=IO!$A$22,IO!$B$6,IO!$B$7)))</f>
        <v>200</v>
      </c>
      <c r="J526" s="24">
        <f t="shared" ca="1" si="26"/>
        <v>0</v>
      </c>
      <c r="K526" s="24">
        <f ca="1">IO!$B$5*Model!G526-$J526</f>
        <v>4040</v>
      </c>
    </row>
    <row r="527" spans="1:11" x14ac:dyDescent="0.25">
      <c r="A527" s="28">
        <v>526</v>
      </c>
      <c r="B527" s="26" t="s">
        <v>7</v>
      </c>
      <c r="C527" s="24">
        <f t="shared" ca="1" si="24"/>
        <v>0.11923829352208681</v>
      </c>
      <c r="D527" s="24">
        <f ca="1">VLOOKUP(C527,'Given Data'!$H$33:$I$43,2)</f>
        <v>0</v>
      </c>
      <c r="E527" s="24">
        <f t="shared" ca="1" si="25"/>
        <v>0.85155108400569979</v>
      </c>
      <c r="F527" s="24">
        <f ca="1">IF(B527=IO!$A$21,ROUND(NORMINV(E527,IO!$B$21,IO!$C$21),0),IF(B527=IO!$A$22,ROUND(NORMINV(E527,IO!$B$22,IO!$C$22),0),ROUND(NORMINV(E527,IO!$B$23,IO!$C$23),0)))</f>
        <v>107</v>
      </c>
      <c r="G527" s="24">
        <f ca="1">MIN(F527,IO!$B$4+IO!$B$10)</f>
        <v>102</v>
      </c>
      <c r="H527" s="24">
        <f ca="1">IF(G527-D527&gt;IO!B$4,Model!G527-Model!D527-IO!B$4,0)</f>
        <v>2</v>
      </c>
      <c r="I527" s="24">
        <f>IF($B527=IO!$A$22,IO!$B$6,IF($B527=IO!$A$22,IO!$B$6,IF($B527=IO!$A$22,IO!$B$6,IO!$B$7)))</f>
        <v>200</v>
      </c>
      <c r="J527" s="24">
        <f t="shared" ca="1" si="26"/>
        <v>0</v>
      </c>
      <c r="K527" s="24">
        <f ca="1">IO!$B$5*Model!G527-$J527</f>
        <v>4080</v>
      </c>
    </row>
    <row r="528" spans="1:11" x14ac:dyDescent="0.25">
      <c r="A528" s="28">
        <v>527</v>
      </c>
      <c r="B528" s="26" t="s">
        <v>8</v>
      </c>
      <c r="C528" s="24">
        <f t="shared" ca="1" si="24"/>
        <v>0.86741666441993925</v>
      </c>
      <c r="D528" s="24">
        <f ca="1">VLOOKUP(C528,'Given Data'!$H$33:$I$43,2)</f>
        <v>4</v>
      </c>
      <c r="E528" s="24">
        <f t="shared" ca="1" si="25"/>
        <v>0.86404307456354512</v>
      </c>
      <c r="F528" s="24">
        <f ca="1">IF(B528=IO!$A$21,ROUND(NORMINV(E528,IO!$B$21,IO!$C$21),0),IF(B528=IO!$A$22,ROUND(NORMINV(E528,IO!$B$22,IO!$C$22),0),ROUND(NORMINV(E528,IO!$B$23,IO!$C$23),0)))</f>
        <v>108</v>
      </c>
      <c r="G528" s="24">
        <f ca="1">MIN(F528,IO!$B$4+IO!$B$10)</f>
        <v>102</v>
      </c>
      <c r="H528" s="24">
        <f ca="1">IF(G528-D528&gt;IO!B$4,Model!G528-Model!D528-IO!B$4,0)</f>
        <v>0</v>
      </c>
      <c r="I528" s="24">
        <f>IF($B528=IO!$A$22,IO!$B$6,IF($B528=IO!$A$22,IO!$B$6,IF($B528=IO!$A$22,IO!$B$6,IO!$B$7)))</f>
        <v>25</v>
      </c>
      <c r="J528" s="24">
        <f t="shared" ca="1" si="26"/>
        <v>0</v>
      </c>
      <c r="K528" s="24">
        <f ca="1">IO!$B$5*Model!G528-$J528</f>
        <v>4080</v>
      </c>
    </row>
    <row r="529" spans="1:11" x14ac:dyDescent="0.25">
      <c r="A529" s="28">
        <v>528</v>
      </c>
      <c r="B529" s="26" t="s">
        <v>10</v>
      </c>
      <c r="C529" s="24">
        <f t="shared" ca="1" si="24"/>
        <v>0.53305180599314428</v>
      </c>
      <c r="D529" s="24">
        <f ca="1">VLOOKUP(C529,'Given Data'!$H$33:$I$43,2)</f>
        <v>2</v>
      </c>
      <c r="E529" s="24">
        <f t="shared" ca="1" si="25"/>
        <v>0.97756659543006286</v>
      </c>
      <c r="F529" s="24">
        <f ca="1">IF(B529=IO!$A$21,ROUND(NORMINV(E529,IO!$B$21,IO!$C$21),0),IF(B529=IO!$A$22,ROUND(NORMINV(E529,IO!$B$22,IO!$C$22),0),ROUND(NORMINV(E529,IO!$B$23,IO!$C$23),0)))</f>
        <v>115</v>
      </c>
      <c r="G529" s="24">
        <f ca="1">MIN(F529,IO!$B$4+IO!$B$10)</f>
        <v>102</v>
      </c>
      <c r="H529" s="24">
        <f ca="1">IF(G529-D529&gt;IO!B$4,Model!G529-Model!D529-IO!B$4,0)</f>
        <v>0</v>
      </c>
      <c r="I529" s="24">
        <f>IF($B529=IO!$A$22,IO!$B$6,IF($B529=IO!$A$22,IO!$B$6,IF($B529=IO!$A$22,IO!$B$6,IO!$B$7)))</f>
        <v>200</v>
      </c>
      <c r="J529" s="24">
        <f t="shared" ca="1" si="26"/>
        <v>0</v>
      </c>
      <c r="K529" s="24">
        <f ca="1">IO!$B$5*Model!G529-$J529</f>
        <v>4080</v>
      </c>
    </row>
    <row r="530" spans="1:11" x14ac:dyDescent="0.25">
      <c r="A530" s="28">
        <v>529</v>
      </c>
      <c r="B530" s="26" t="s">
        <v>7</v>
      </c>
      <c r="C530" s="24">
        <f t="shared" ca="1" si="24"/>
        <v>0.44976651940427748</v>
      </c>
      <c r="D530" s="24">
        <f ca="1">VLOOKUP(C530,'Given Data'!$H$33:$I$43,2)</f>
        <v>2</v>
      </c>
      <c r="E530" s="24">
        <f t="shared" ca="1" si="25"/>
        <v>0.10225054719566318</v>
      </c>
      <c r="F530" s="24">
        <f ca="1">IF(B530=IO!$A$21,ROUND(NORMINV(E530,IO!$B$21,IO!$C$21),0),IF(B530=IO!$A$22,ROUND(NORMINV(E530,IO!$B$22,IO!$C$22),0),ROUND(NORMINV(E530,IO!$B$23,IO!$C$23),0)))</f>
        <v>93</v>
      </c>
      <c r="G530" s="24">
        <f ca="1">MIN(F530,IO!$B$4+IO!$B$10)</f>
        <v>93</v>
      </c>
      <c r="H530" s="24">
        <f ca="1">IF(G530-D530&gt;IO!B$4,Model!G530-Model!D530-IO!B$4,0)</f>
        <v>0</v>
      </c>
      <c r="I530" s="24">
        <f>IF($B530=IO!$A$22,IO!$B$6,IF($B530=IO!$A$22,IO!$B$6,IF($B530=IO!$A$22,IO!$B$6,IO!$B$7)))</f>
        <v>200</v>
      </c>
      <c r="J530" s="24">
        <f t="shared" ca="1" si="26"/>
        <v>0</v>
      </c>
      <c r="K530" s="24">
        <f ca="1">IO!$B$5*Model!G530-$J530</f>
        <v>3720</v>
      </c>
    </row>
    <row r="531" spans="1:11" x14ac:dyDescent="0.25">
      <c r="A531" s="28">
        <v>530</v>
      </c>
      <c r="B531" s="26" t="s">
        <v>8</v>
      </c>
      <c r="C531" s="24">
        <f t="shared" ca="1" si="24"/>
        <v>0.65903263849995086</v>
      </c>
      <c r="D531" s="24">
        <f ca="1">VLOOKUP(C531,'Given Data'!$H$33:$I$43,2)</f>
        <v>3</v>
      </c>
      <c r="E531" s="24">
        <f t="shared" ca="1" si="25"/>
        <v>0.87789738801603256</v>
      </c>
      <c r="F531" s="24">
        <f ca="1">IF(B531=IO!$A$21,ROUND(NORMINV(E531,IO!$B$21,IO!$C$21),0),IF(B531=IO!$A$22,ROUND(NORMINV(E531,IO!$B$22,IO!$C$22),0),ROUND(NORMINV(E531,IO!$B$23,IO!$C$23),0)))</f>
        <v>109</v>
      </c>
      <c r="G531" s="24">
        <f ca="1">MIN(F531,IO!$B$4+IO!$B$10)</f>
        <v>102</v>
      </c>
      <c r="H531" s="24">
        <f ca="1">IF(G531-D531&gt;IO!B$4,Model!G531-Model!D531-IO!B$4,0)</f>
        <v>0</v>
      </c>
      <c r="I531" s="24">
        <f>IF($B531=IO!$A$22,IO!$B$6,IF($B531=IO!$A$22,IO!$B$6,IF($B531=IO!$A$22,IO!$B$6,IO!$B$7)))</f>
        <v>25</v>
      </c>
      <c r="J531" s="24">
        <f t="shared" ca="1" si="26"/>
        <v>0</v>
      </c>
      <c r="K531" s="24">
        <f ca="1">IO!$B$5*Model!G531-$J531</f>
        <v>4080</v>
      </c>
    </row>
    <row r="532" spans="1:11" x14ac:dyDescent="0.25">
      <c r="A532" s="28">
        <v>531</v>
      </c>
      <c r="B532" s="26" t="s">
        <v>10</v>
      </c>
      <c r="C532" s="24">
        <f t="shared" ca="1" si="24"/>
        <v>0.78345697400529068</v>
      </c>
      <c r="D532" s="24">
        <f ca="1">VLOOKUP(C532,'Given Data'!$H$33:$I$43,2)</f>
        <v>3</v>
      </c>
      <c r="E532" s="24">
        <f t="shared" ca="1" si="25"/>
        <v>0.53363637651213858</v>
      </c>
      <c r="F532" s="24">
        <f ca="1">IF(B532=IO!$A$21,ROUND(NORMINV(E532,IO!$B$21,IO!$C$21),0),IF(B532=IO!$A$22,ROUND(NORMINV(E532,IO!$B$22,IO!$C$22),0),ROUND(NORMINV(E532,IO!$B$23,IO!$C$23),0)))</f>
        <v>105</v>
      </c>
      <c r="G532" s="24">
        <f ca="1">MIN(F532,IO!$B$4+IO!$B$10)</f>
        <v>102</v>
      </c>
      <c r="H532" s="24">
        <f ca="1">IF(G532-D532&gt;IO!B$4,Model!G532-Model!D532-IO!B$4,0)</f>
        <v>0</v>
      </c>
      <c r="I532" s="24">
        <f>IF($B532=IO!$A$22,IO!$B$6,IF($B532=IO!$A$22,IO!$B$6,IF($B532=IO!$A$22,IO!$B$6,IO!$B$7)))</f>
        <v>200</v>
      </c>
      <c r="J532" s="24">
        <f t="shared" ca="1" si="26"/>
        <v>0</v>
      </c>
      <c r="K532" s="24">
        <f ca="1">IO!$B$5*Model!G532-$J532</f>
        <v>4080</v>
      </c>
    </row>
    <row r="533" spans="1:11" x14ac:dyDescent="0.25">
      <c r="A533" s="28">
        <v>532</v>
      </c>
      <c r="B533" s="26" t="s">
        <v>7</v>
      </c>
      <c r="C533" s="24">
        <f t="shared" ca="1" si="24"/>
        <v>0.55204553083050767</v>
      </c>
      <c r="D533" s="24">
        <f ca="1">VLOOKUP(C533,'Given Data'!$H$33:$I$43,2)</f>
        <v>2</v>
      </c>
      <c r="E533" s="24">
        <f t="shared" ca="1" si="25"/>
        <v>0.59555288313406163</v>
      </c>
      <c r="F533" s="24">
        <f ca="1">IF(B533=IO!$A$21,ROUND(NORMINV(E533,IO!$B$21,IO!$C$21),0),IF(B533=IO!$A$22,ROUND(NORMINV(E533,IO!$B$22,IO!$C$22),0),ROUND(NORMINV(E533,IO!$B$23,IO!$C$23),0)))</f>
        <v>102</v>
      </c>
      <c r="G533" s="24">
        <f ca="1">MIN(F533,IO!$B$4+IO!$B$10)</f>
        <v>102</v>
      </c>
      <c r="H533" s="24">
        <f ca="1">IF(G533-D533&gt;IO!B$4,Model!G533-Model!D533-IO!B$4,0)</f>
        <v>0</v>
      </c>
      <c r="I533" s="24">
        <f>IF($B533=IO!$A$22,IO!$B$6,IF($B533=IO!$A$22,IO!$B$6,IF($B533=IO!$A$22,IO!$B$6,IO!$B$7)))</f>
        <v>200</v>
      </c>
      <c r="J533" s="24">
        <f t="shared" ca="1" si="26"/>
        <v>0</v>
      </c>
      <c r="K533" s="24">
        <f ca="1">IO!$B$5*Model!G533-$J533</f>
        <v>4080</v>
      </c>
    </row>
    <row r="534" spans="1:11" x14ac:dyDescent="0.25">
      <c r="A534" s="28">
        <v>533</v>
      </c>
      <c r="B534" s="26" t="s">
        <v>8</v>
      </c>
      <c r="C534" s="24">
        <f t="shared" ca="1" si="24"/>
        <v>0.7575115899637791</v>
      </c>
      <c r="D534" s="24">
        <f ca="1">VLOOKUP(C534,'Given Data'!$H$33:$I$43,2)</f>
        <v>3</v>
      </c>
      <c r="E534" s="24">
        <f t="shared" ca="1" si="25"/>
        <v>0.63168895206770959</v>
      </c>
      <c r="F534" s="24">
        <f ca="1">IF(B534=IO!$A$21,ROUND(NORMINV(E534,IO!$B$21,IO!$C$21),0),IF(B534=IO!$A$22,ROUND(NORMINV(E534,IO!$B$22,IO!$C$22),0),ROUND(NORMINV(E534,IO!$B$23,IO!$C$23),0)))</f>
        <v>105</v>
      </c>
      <c r="G534" s="24">
        <f ca="1">MIN(F534,IO!$B$4+IO!$B$10)</f>
        <v>102</v>
      </c>
      <c r="H534" s="24">
        <f ca="1">IF(G534-D534&gt;IO!B$4,Model!G534-Model!D534-IO!B$4,0)</f>
        <v>0</v>
      </c>
      <c r="I534" s="24">
        <f>IF($B534=IO!$A$22,IO!$B$6,IF($B534=IO!$A$22,IO!$B$6,IF($B534=IO!$A$22,IO!$B$6,IO!$B$7)))</f>
        <v>25</v>
      </c>
      <c r="J534" s="24">
        <f t="shared" ca="1" si="26"/>
        <v>0</v>
      </c>
      <c r="K534" s="24">
        <f ca="1">IO!$B$5*Model!G534-$J534</f>
        <v>4080</v>
      </c>
    </row>
    <row r="535" spans="1:11" x14ac:dyDescent="0.25">
      <c r="A535" s="28">
        <v>534</v>
      </c>
      <c r="B535" s="26" t="s">
        <v>10</v>
      </c>
      <c r="C535" s="24">
        <f t="shared" ca="1" si="24"/>
        <v>0.54601458537304726</v>
      </c>
      <c r="D535" s="24">
        <f ca="1">VLOOKUP(C535,'Given Data'!$H$33:$I$43,2)</f>
        <v>2</v>
      </c>
      <c r="E535" s="24">
        <f t="shared" ca="1" si="25"/>
        <v>0.32605476266585243</v>
      </c>
      <c r="F535" s="24">
        <f ca="1">IF(B535=IO!$A$21,ROUND(NORMINV(E535,IO!$B$21,IO!$C$21),0),IF(B535=IO!$A$22,ROUND(NORMINV(E535,IO!$B$22,IO!$C$22),0),ROUND(NORMINV(E535,IO!$B$23,IO!$C$23),0)))</f>
        <v>103</v>
      </c>
      <c r="G535" s="24">
        <f ca="1">MIN(F535,IO!$B$4+IO!$B$10)</f>
        <v>102</v>
      </c>
      <c r="H535" s="24">
        <f ca="1">IF(G535-D535&gt;IO!B$4,Model!G535-Model!D535-IO!B$4,0)</f>
        <v>0</v>
      </c>
      <c r="I535" s="24">
        <f>IF($B535=IO!$A$22,IO!$B$6,IF($B535=IO!$A$22,IO!$B$6,IF($B535=IO!$A$22,IO!$B$6,IO!$B$7)))</f>
        <v>200</v>
      </c>
      <c r="J535" s="24">
        <f t="shared" ca="1" si="26"/>
        <v>25</v>
      </c>
      <c r="K535" s="24">
        <f ca="1">IO!$B$5*Model!G535-$J535</f>
        <v>4055</v>
      </c>
    </row>
    <row r="536" spans="1:11" x14ac:dyDescent="0.25">
      <c r="A536" s="28">
        <v>535</v>
      </c>
      <c r="B536" s="26" t="s">
        <v>7</v>
      </c>
      <c r="C536" s="24">
        <f t="shared" ca="1" si="24"/>
        <v>0.64005192870636529</v>
      </c>
      <c r="D536" s="24">
        <f ca="1">VLOOKUP(C536,'Given Data'!$H$33:$I$43,2)</f>
        <v>3</v>
      </c>
      <c r="E536" s="24">
        <f t="shared" ca="1" si="25"/>
        <v>9.7325047667601861E-2</v>
      </c>
      <c r="F536" s="24">
        <f ca="1">IF(B536=IO!$A$21,ROUND(NORMINV(E536,IO!$B$21,IO!$C$21),0),IF(B536=IO!$A$22,ROUND(NORMINV(E536,IO!$B$22,IO!$C$22),0),ROUND(NORMINV(E536,IO!$B$23,IO!$C$23),0)))</f>
        <v>93</v>
      </c>
      <c r="G536" s="24">
        <f ca="1">MIN(F536,IO!$B$4+IO!$B$10)</f>
        <v>93</v>
      </c>
      <c r="H536" s="24">
        <f ca="1">IF(G536-D536&gt;IO!B$4,Model!G536-Model!D536-IO!B$4,0)</f>
        <v>0</v>
      </c>
      <c r="I536" s="24">
        <f>IF($B536=IO!$A$22,IO!$B$6,IF($B536=IO!$A$22,IO!$B$6,IF($B536=IO!$A$22,IO!$B$6,IO!$B$7)))</f>
        <v>200</v>
      </c>
      <c r="J536" s="24">
        <f t="shared" ca="1" si="26"/>
        <v>0</v>
      </c>
      <c r="K536" s="24">
        <f ca="1">IO!$B$5*Model!G536-$J536</f>
        <v>3720</v>
      </c>
    </row>
    <row r="537" spans="1:11" x14ac:dyDescent="0.25">
      <c r="A537" s="28">
        <v>536</v>
      </c>
      <c r="B537" s="26" t="s">
        <v>8</v>
      </c>
      <c r="C537" s="24">
        <f t="shared" ca="1" si="24"/>
        <v>0.27134872323913839</v>
      </c>
      <c r="D537" s="24">
        <f ca="1">VLOOKUP(C537,'Given Data'!$H$33:$I$43,2)</f>
        <v>1</v>
      </c>
      <c r="E537" s="24">
        <f t="shared" ca="1" si="25"/>
        <v>0.89814130294446481</v>
      </c>
      <c r="F537" s="24">
        <f ca="1">IF(B537=IO!$A$21,ROUND(NORMINV(E537,IO!$B$21,IO!$C$21),0),IF(B537=IO!$A$22,ROUND(NORMINV(E537,IO!$B$22,IO!$C$22),0),ROUND(NORMINV(E537,IO!$B$23,IO!$C$23),0)))</f>
        <v>109</v>
      </c>
      <c r="G537" s="24">
        <f ca="1">MIN(F537,IO!$B$4+IO!$B$10)</f>
        <v>102</v>
      </c>
      <c r="H537" s="24">
        <f ca="1">IF(G537-D537&gt;IO!B$4,Model!G537-Model!D537-IO!B$4,0)</f>
        <v>1</v>
      </c>
      <c r="I537" s="24">
        <f>IF($B537=IO!$A$22,IO!$B$6,IF($B537=IO!$A$22,IO!$B$6,IF($B537=IO!$A$22,IO!$B$6,IO!$B$7)))</f>
        <v>25</v>
      </c>
      <c r="J537" s="24">
        <f t="shared" ca="1" si="26"/>
        <v>0</v>
      </c>
      <c r="K537" s="24">
        <f ca="1">IO!$B$5*Model!G537-$J537</f>
        <v>4080</v>
      </c>
    </row>
    <row r="538" spans="1:11" x14ac:dyDescent="0.25">
      <c r="A538" s="28">
        <v>537</v>
      </c>
      <c r="B538" s="26" t="s">
        <v>10</v>
      </c>
      <c r="C538" s="24">
        <f t="shared" ca="1" si="24"/>
        <v>0.9884532140179344</v>
      </c>
      <c r="D538" s="24">
        <f ca="1">VLOOKUP(C538,'Given Data'!$H$33:$I$43,2)</f>
        <v>7</v>
      </c>
      <c r="E538" s="24">
        <f t="shared" ca="1" si="25"/>
        <v>0.63215013757355143</v>
      </c>
      <c r="F538" s="24">
        <f ca="1">IF(B538=IO!$A$21,ROUND(NORMINV(E538,IO!$B$21,IO!$C$21),0),IF(B538=IO!$A$22,ROUND(NORMINV(E538,IO!$B$22,IO!$C$22),0),ROUND(NORMINV(E538,IO!$B$23,IO!$C$23),0)))</f>
        <v>107</v>
      </c>
      <c r="G538" s="24">
        <f ca="1">MIN(F538,IO!$B$4+IO!$B$10)</f>
        <v>102</v>
      </c>
      <c r="H538" s="24">
        <f ca="1">IF(G538-D538&gt;IO!B$4,Model!G538-Model!D538-IO!B$4,0)</f>
        <v>0</v>
      </c>
      <c r="I538" s="24">
        <f>IF($B538=IO!$A$22,IO!$B$6,IF($B538=IO!$A$22,IO!$B$6,IF($B538=IO!$A$22,IO!$B$6,IO!$B$7)))</f>
        <v>200</v>
      </c>
      <c r="J538" s="24">
        <f t="shared" ca="1" si="26"/>
        <v>0</v>
      </c>
      <c r="K538" s="24">
        <f ca="1">IO!$B$5*Model!G538-$J538</f>
        <v>4080</v>
      </c>
    </row>
    <row r="539" spans="1:11" x14ac:dyDescent="0.25">
      <c r="A539" s="28">
        <v>538</v>
      </c>
      <c r="B539" s="26" t="s">
        <v>7</v>
      </c>
      <c r="C539" s="24">
        <f t="shared" ca="1" si="24"/>
        <v>0.64442002747996086</v>
      </c>
      <c r="D539" s="24">
        <f ca="1">VLOOKUP(C539,'Given Data'!$H$33:$I$43,2)</f>
        <v>3</v>
      </c>
      <c r="E539" s="24">
        <f t="shared" ca="1" si="25"/>
        <v>5.528098209031862E-2</v>
      </c>
      <c r="F539" s="24">
        <f ca="1">IF(B539=IO!$A$21,ROUND(NORMINV(E539,IO!$B$21,IO!$C$21),0),IF(B539=IO!$A$22,ROUND(NORMINV(E539,IO!$B$22,IO!$C$22),0),ROUND(NORMINV(E539,IO!$B$23,IO!$C$23),0)))</f>
        <v>91</v>
      </c>
      <c r="G539" s="24">
        <f ca="1">MIN(F539,IO!$B$4+IO!$B$10)</f>
        <v>91</v>
      </c>
      <c r="H539" s="24">
        <f ca="1">IF(G539-D539&gt;IO!B$4,Model!G539-Model!D539-IO!B$4,0)</f>
        <v>0</v>
      </c>
      <c r="I539" s="24">
        <f>IF($B539=IO!$A$22,IO!$B$6,IF($B539=IO!$A$22,IO!$B$6,IF($B539=IO!$A$22,IO!$B$6,IO!$B$7)))</f>
        <v>200</v>
      </c>
      <c r="J539" s="24">
        <f t="shared" ca="1" si="26"/>
        <v>0</v>
      </c>
      <c r="K539" s="24">
        <f ca="1">IO!$B$5*Model!G539-$J539</f>
        <v>3640</v>
      </c>
    </row>
    <row r="540" spans="1:11" x14ac:dyDescent="0.25">
      <c r="A540" s="28">
        <v>539</v>
      </c>
      <c r="B540" s="26" t="s">
        <v>8</v>
      </c>
      <c r="C540" s="24">
        <f t="shared" ca="1" si="24"/>
        <v>0.97165598095653394</v>
      </c>
      <c r="D540" s="24">
        <f ca="1">VLOOKUP(C540,'Given Data'!$H$33:$I$43,2)</f>
        <v>6</v>
      </c>
      <c r="E540" s="24">
        <f t="shared" ca="1" si="25"/>
        <v>0.50231118239689221</v>
      </c>
      <c r="F540" s="24">
        <f ca="1">IF(B540=IO!$A$21,ROUND(NORMINV(E540,IO!$B$21,IO!$C$21),0),IF(B540=IO!$A$22,ROUND(NORMINV(E540,IO!$B$22,IO!$C$22),0),ROUND(NORMINV(E540,IO!$B$23,IO!$C$23),0)))</f>
        <v>103</v>
      </c>
      <c r="G540" s="24">
        <f ca="1">MIN(F540,IO!$B$4+IO!$B$10)</f>
        <v>102</v>
      </c>
      <c r="H540" s="24">
        <f ca="1">IF(G540-D540&gt;IO!B$4,Model!G540-Model!D540-IO!B$4,0)</f>
        <v>0</v>
      </c>
      <c r="I540" s="24">
        <f>IF($B540=IO!$A$22,IO!$B$6,IF($B540=IO!$A$22,IO!$B$6,IF($B540=IO!$A$22,IO!$B$6,IO!$B$7)))</f>
        <v>25</v>
      </c>
      <c r="J540" s="24">
        <f t="shared" ca="1" si="26"/>
        <v>0</v>
      </c>
      <c r="K540" s="24">
        <f ca="1">IO!$B$5*Model!G540-$J540</f>
        <v>4080</v>
      </c>
    </row>
    <row r="541" spans="1:11" x14ac:dyDescent="0.25">
      <c r="A541" s="28">
        <v>540</v>
      </c>
      <c r="B541" s="26" t="s">
        <v>10</v>
      </c>
      <c r="C541" s="24">
        <f t="shared" ca="1" si="24"/>
        <v>0.77572408376298707</v>
      </c>
      <c r="D541" s="24">
        <f ca="1">VLOOKUP(C541,'Given Data'!$H$33:$I$43,2)</f>
        <v>3</v>
      </c>
      <c r="E541" s="24">
        <f t="shared" ca="1" si="25"/>
        <v>0.26340770172604144</v>
      </c>
      <c r="F541" s="24">
        <f ca="1">IF(B541=IO!$A$21,ROUND(NORMINV(E541,IO!$B$21,IO!$C$21),0),IF(B541=IO!$A$22,ROUND(NORMINV(E541,IO!$B$22,IO!$C$22),0),ROUND(NORMINV(E541,IO!$B$23,IO!$C$23),0)))</f>
        <v>102</v>
      </c>
      <c r="G541" s="24">
        <f ca="1">MIN(F541,IO!$B$4+IO!$B$10)</f>
        <v>102</v>
      </c>
      <c r="H541" s="24">
        <f ca="1">IF(G541-D541&gt;IO!B$4,Model!G541-Model!D541-IO!B$4,0)</f>
        <v>0</v>
      </c>
      <c r="I541" s="24">
        <f>IF($B541=IO!$A$22,IO!$B$6,IF($B541=IO!$A$22,IO!$B$6,IF($B541=IO!$A$22,IO!$B$6,IO!$B$7)))</f>
        <v>200</v>
      </c>
      <c r="J541" s="24">
        <f t="shared" ca="1" si="26"/>
        <v>0</v>
      </c>
      <c r="K541" s="24">
        <f ca="1">IO!$B$5*Model!G541-$J541</f>
        <v>4080</v>
      </c>
    </row>
    <row r="542" spans="1:11" x14ac:dyDescent="0.25">
      <c r="A542" s="28">
        <v>541</v>
      </c>
      <c r="B542" s="26" t="s">
        <v>7</v>
      </c>
      <c r="C542" s="24">
        <f t="shared" ca="1" si="24"/>
        <v>0.68465461275065109</v>
      </c>
      <c r="D542" s="24">
        <f ca="1">VLOOKUP(C542,'Given Data'!$H$33:$I$43,2)</f>
        <v>3</v>
      </c>
      <c r="E542" s="24">
        <f t="shared" ca="1" si="25"/>
        <v>2.4254686316071417E-2</v>
      </c>
      <c r="F542" s="24">
        <f ca="1">IF(B542=IO!$A$21,ROUND(NORMINV(E542,IO!$B$21,IO!$C$21),0),IF(B542=IO!$A$22,ROUND(NORMINV(E542,IO!$B$22,IO!$C$22),0),ROUND(NORMINV(E542,IO!$B$23,IO!$C$23),0)))</f>
        <v>89</v>
      </c>
      <c r="G542" s="24">
        <f ca="1">MIN(F542,IO!$B$4+IO!$B$10)</f>
        <v>89</v>
      </c>
      <c r="H542" s="24">
        <f ca="1">IF(G542-D542&gt;IO!B$4,Model!G542-Model!D542-IO!B$4,0)</f>
        <v>0</v>
      </c>
      <c r="I542" s="24">
        <f>IF($B542=IO!$A$22,IO!$B$6,IF($B542=IO!$A$22,IO!$B$6,IF($B542=IO!$A$22,IO!$B$6,IO!$B$7)))</f>
        <v>200</v>
      </c>
      <c r="J542" s="24">
        <f t="shared" ca="1" si="26"/>
        <v>0</v>
      </c>
      <c r="K542" s="24">
        <f ca="1">IO!$B$5*Model!G542-$J542</f>
        <v>3560</v>
      </c>
    </row>
    <row r="543" spans="1:11" x14ac:dyDescent="0.25">
      <c r="A543" s="28">
        <v>542</v>
      </c>
      <c r="B543" s="26" t="s">
        <v>8</v>
      </c>
      <c r="C543" s="24">
        <f t="shared" ca="1" si="24"/>
        <v>0.59259842618170799</v>
      </c>
      <c r="D543" s="24">
        <f ca="1">VLOOKUP(C543,'Given Data'!$H$33:$I$43,2)</f>
        <v>2</v>
      </c>
      <c r="E543" s="24">
        <f t="shared" ca="1" si="25"/>
        <v>0.42491668833566754</v>
      </c>
      <c r="F543" s="24">
        <f ca="1">IF(B543=IO!$A$21,ROUND(NORMINV(E543,IO!$B$21,IO!$C$21),0),IF(B543=IO!$A$22,ROUND(NORMINV(E543,IO!$B$22,IO!$C$22),0),ROUND(NORMINV(E543,IO!$B$23,IO!$C$23),0)))</f>
        <v>102</v>
      </c>
      <c r="G543" s="24">
        <f ca="1">MIN(F543,IO!$B$4+IO!$B$10)</f>
        <v>102</v>
      </c>
      <c r="H543" s="24">
        <f ca="1">IF(G543-D543&gt;IO!B$4,Model!G543-Model!D543-IO!B$4,0)</f>
        <v>0</v>
      </c>
      <c r="I543" s="24">
        <f>IF($B543=IO!$A$22,IO!$B$6,IF($B543=IO!$A$22,IO!$B$6,IF($B543=IO!$A$22,IO!$B$6,IO!$B$7)))</f>
        <v>25</v>
      </c>
      <c r="J543" s="24">
        <f t="shared" ca="1" si="26"/>
        <v>0</v>
      </c>
      <c r="K543" s="24">
        <f ca="1">IO!$B$5*Model!G543-$J543</f>
        <v>4080</v>
      </c>
    </row>
    <row r="544" spans="1:11" x14ac:dyDescent="0.25">
      <c r="A544" s="28">
        <v>543</v>
      </c>
      <c r="B544" s="26" t="s">
        <v>10</v>
      </c>
      <c r="C544" s="24">
        <f t="shared" ca="1" si="24"/>
        <v>0.87121583742518649</v>
      </c>
      <c r="D544" s="24">
        <f ca="1">VLOOKUP(C544,'Given Data'!$H$33:$I$43,2)</f>
        <v>4</v>
      </c>
      <c r="E544" s="24">
        <f t="shared" ca="1" si="25"/>
        <v>0.21570814528233184</v>
      </c>
      <c r="F544" s="24">
        <f ca="1">IF(B544=IO!$A$21,ROUND(NORMINV(E544,IO!$B$21,IO!$C$21),0),IF(B544=IO!$A$22,ROUND(NORMINV(E544,IO!$B$22,IO!$C$22),0),ROUND(NORMINV(E544,IO!$B$23,IO!$C$23),0)))</f>
        <v>101</v>
      </c>
      <c r="G544" s="24">
        <f ca="1">MIN(F544,IO!$B$4+IO!$B$10)</f>
        <v>101</v>
      </c>
      <c r="H544" s="24">
        <f ca="1">IF(G544-D544&gt;IO!B$4,Model!G544-Model!D544-IO!B$4,0)</f>
        <v>0</v>
      </c>
      <c r="I544" s="24">
        <f>IF($B544=IO!$A$22,IO!$B$6,IF($B544=IO!$A$22,IO!$B$6,IF($B544=IO!$A$22,IO!$B$6,IO!$B$7)))</f>
        <v>200</v>
      </c>
      <c r="J544" s="24">
        <f t="shared" ca="1" si="26"/>
        <v>0</v>
      </c>
      <c r="K544" s="24">
        <f ca="1">IO!$B$5*Model!G544-$J544</f>
        <v>4040</v>
      </c>
    </row>
    <row r="545" spans="1:11" x14ac:dyDescent="0.25">
      <c r="A545" s="28">
        <v>544</v>
      </c>
      <c r="B545" s="26" t="s">
        <v>7</v>
      </c>
      <c r="C545" s="24">
        <f t="shared" ca="1" si="24"/>
        <v>0.59483825876959506</v>
      </c>
      <c r="D545" s="24">
        <f ca="1">VLOOKUP(C545,'Given Data'!$H$33:$I$43,2)</f>
        <v>2</v>
      </c>
      <c r="E545" s="24">
        <f t="shared" ca="1" si="25"/>
        <v>0.92937939819273396</v>
      </c>
      <c r="F545" s="24">
        <f ca="1">IF(B545=IO!$A$21,ROUND(NORMINV(E545,IO!$B$21,IO!$C$21),0),IF(B545=IO!$A$22,ROUND(NORMINV(E545,IO!$B$22,IO!$C$22),0),ROUND(NORMINV(E545,IO!$B$23,IO!$C$23),0)))</f>
        <v>110</v>
      </c>
      <c r="G545" s="24">
        <f ca="1">MIN(F545,IO!$B$4+IO!$B$10)</f>
        <v>102</v>
      </c>
      <c r="H545" s="24">
        <f ca="1">IF(G545-D545&gt;IO!B$4,Model!G545-Model!D545-IO!B$4,0)</f>
        <v>0</v>
      </c>
      <c r="I545" s="24">
        <f>IF($B545=IO!$A$22,IO!$B$6,IF($B545=IO!$A$22,IO!$B$6,IF($B545=IO!$A$22,IO!$B$6,IO!$B$7)))</f>
        <v>200</v>
      </c>
      <c r="J545" s="24">
        <f t="shared" ca="1" si="26"/>
        <v>0</v>
      </c>
      <c r="K545" s="24">
        <f ca="1">IO!$B$5*Model!G545-$J545</f>
        <v>4080</v>
      </c>
    </row>
    <row r="546" spans="1:11" x14ac:dyDescent="0.25">
      <c r="A546" s="28">
        <v>545</v>
      </c>
      <c r="B546" s="26" t="s">
        <v>8</v>
      </c>
      <c r="C546" s="24">
        <f t="shared" ca="1" si="24"/>
        <v>0.70764010595386273</v>
      </c>
      <c r="D546" s="24">
        <f ca="1">VLOOKUP(C546,'Given Data'!$H$33:$I$43,2)</f>
        <v>3</v>
      </c>
      <c r="E546" s="24">
        <f t="shared" ca="1" si="25"/>
        <v>0.26891507220581146</v>
      </c>
      <c r="F546" s="24">
        <f ca="1">IF(B546=IO!$A$21,ROUND(NORMINV(E546,IO!$B$21,IO!$C$21),0),IF(B546=IO!$A$22,ROUND(NORMINV(E546,IO!$B$22,IO!$C$22),0),ROUND(NORMINV(E546,IO!$B$23,IO!$C$23),0)))</f>
        <v>100</v>
      </c>
      <c r="G546" s="24">
        <f ca="1">MIN(F546,IO!$B$4+IO!$B$10)</f>
        <v>100</v>
      </c>
      <c r="H546" s="24">
        <f ca="1">IF(G546-D546&gt;IO!B$4,Model!G546-Model!D546-IO!B$4,0)</f>
        <v>0</v>
      </c>
      <c r="I546" s="24">
        <f>IF($B546=IO!$A$22,IO!$B$6,IF($B546=IO!$A$22,IO!$B$6,IF($B546=IO!$A$22,IO!$B$6,IO!$B$7)))</f>
        <v>25</v>
      </c>
      <c r="J546" s="24">
        <f t="shared" ca="1" si="26"/>
        <v>0</v>
      </c>
      <c r="K546" s="24">
        <f ca="1">IO!$B$5*Model!G546-$J546</f>
        <v>4000</v>
      </c>
    </row>
    <row r="547" spans="1:11" x14ac:dyDescent="0.25">
      <c r="A547" s="28">
        <v>546</v>
      </c>
      <c r="B547" s="26" t="s">
        <v>10</v>
      </c>
      <c r="C547" s="24">
        <f t="shared" ca="1" si="24"/>
        <v>0.63633031609361368</v>
      </c>
      <c r="D547" s="24">
        <f ca="1">VLOOKUP(C547,'Given Data'!$H$33:$I$43,2)</f>
        <v>3</v>
      </c>
      <c r="E547" s="24">
        <f t="shared" ca="1" si="25"/>
        <v>0.72535078694509747</v>
      </c>
      <c r="F547" s="24">
        <f ca="1">IF(B547=IO!$A$21,ROUND(NORMINV(E547,IO!$B$21,IO!$C$21),0),IF(B547=IO!$A$22,ROUND(NORMINV(E547,IO!$B$22,IO!$C$22),0),ROUND(NORMINV(E547,IO!$B$23,IO!$C$23),0)))</f>
        <v>108</v>
      </c>
      <c r="G547" s="24">
        <f ca="1">MIN(F547,IO!$B$4+IO!$B$10)</f>
        <v>102</v>
      </c>
      <c r="H547" s="24">
        <f ca="1">IF(G547-D547&gt;IO!B$4,Model!G547-Model!D547-IO!B$4,0)</f>
        <v>0</v>
      </c>
      <c r="I547" s="24">
        <f>IF($B547=IO!$A$22,IO!$B$6,IF($B547=IO!$A$22,IO!$B$6,IF($B547=IO!$A$22,IO!$B$6,IO!$B$7)))</f>
        <v>200</v>
      </c>
      <c r="J547" s="24">
        <f t="shared" ca="1" si="26"/>
        <v>0</v>
      </c>
      <c r="K547" s="24">
        <f ca="1">IO!$B$5*Model!G547-$J547</f>
        <v>4080</v>
      </c>
    </row>
    <row r="548" spans="1:11" x14ac:dyDescent="0.25">
      <c r="A548" s="28">
        <v>547</v>
      </c>
      <c r="B548" s="26" t="s">
        <v>7</v>
      </c>
      <c r="C548" s="24">
        <f t="shared" ca="1" si="24"/>
        <v>0.84283743971818215</v>
      </c>
      <c r="D548" s="24">
        <f ca="1">VLOOKUP(C548,'Given Data'!$H$33:$I$43,2)</f>
        <v>4</v>
      </c>
      <c r="E548" s="24">
        <f t="shared" ca="1" si="25"/>
        <v>2.7967829574480407E-2</v>
      </c>
      <c r="F548" s="24">
        <f ca="1">IF(B548=IO!$A$21,ROUND(NORMINV(E548,IO!$B$21,IO!$C$21),0),IF(B548=IO!$A$22,ROUND(NORMINV(E548,IO!$B$22,IO!$C$22),0),ROUND(NORMINV(E548,IO!$B$23,IO!$C$23),0)))</f>
        <v>90</v>
      </c>
      <c r="G548" s="24">
        <f ca="1">MIN(F548,IO!$B$4+IO!$B$10)</f>
        <v>90</v>
      </c>
      <c r="H548" s="24">
        <f ca="1">IF(G548-D548&gt;IO!B$4,Model!G548-Model!D548-IO!B$4,0)</f>
        <v>0</v>
      </c>
      <c r="I548" s="24">
        <f>IF($B548=IO!$A$22,IO!$B$6,IF($B548=IO!$A$22,IO!$B$6,IF($B548=IO!$A$22,IO!$B$6,IO!$B$7)))</f>
        <v>200</v>
      </c>
      <c r="J548" s="24">
        <f t="shared" ca="1" si="26"/>
        <v>400</v>
      </c>
      <c r="K548" s="24">
        <f ca="1">IO!$B$5*Model!G548-$J548</f>
        <v>3200</v>
      </c>
    </row>
    <row r="549" spans="1:11" x14ac:dyDescent="0.25">
      <c r="A549" s="28">
        <v>548</v>
      </c>
      <c r="B549" s="26" t="s">
        <v>8</v>
      </c>
      <c r="C549" s="24">
        <f t="shared" ca="1" si="24"/>
        <v>0.70937330426047995</v>
      </c>
      <c r="D549" s="24">
        <f ca="1">VLOOKUP(C549,'Given Data'!$H$33:$I$43,2)</f>
        <v>3</v>
      </c>
      <c r="E549" s="24">
        <f t="shared" ca="1" si="25"/>
        <v>0.29858929928112765</v>
      </c>
      <c r="F549" s="24">
        <f ca="1">IF(B549=IO!$A$21,ROUND(NORMINV(E549,IO!$B$21,IO!$C$21),0),IF(B549=IO!$A$22,ROUND(NORMINV(E549,IO!$B$22,IO!$C$22),0),ROUND(NORMINV(E549,IO!$B$23,IO!$C$23),0)))</f>
        <v>100</v>
      </c>
      <c r="G549" s="24">
        <f ca="1">MIN(F549,IO!$B$4+IO!$B$10)</f>
        <v>100</v>
      </c>
      <c r="H549" s="24">
        <f ca="1">IF(G549-D549&gt;IO!B$4,Model!G549-Model!D549-IO!B$4,0)</f>
        <v>0</v>
      </c>
      <c r="I549" s="24">
        <f>IF($B549=IO!$A$22,IO!$B$6,IF($B549=IO!$A$22,IO!$B$6,IF($B549=IO!$A$22,IO!$B$6,IO!$B$7)))</f>
        <v>25</v>
      </c>
      <c r="J549" s="24">
        <f t="shared" ca="1" si="26"/>
        <v>0</v>
      </c>
      <c r="K549" s="24">
        <f ca="1">IO!$B$5*Model!G549-$J549</f>
        <v>4000</v>
      </c>
    </row>
    <row r="550" spans="1:11" x14ac:dyDescent="0.25">
      <c r="A550" s="28">
        <v>549</v>
      </c>
      <c r="B550" s="26" t="s">
        <v>10</v>
      </c>
      <c r="C550" s="24">
        <f t="shared" ca="1" si="24"/>
        <v>8.8764551652424251E-2</v>
      </c>
      <c r="D550" s="24">
        <f ca="1">VLOOKUP(C550,'Given Data'!$H$33:$I$43,2)</f>
        <v>0</v>
      </c>
      <c r="E550" s="24">
        <f t="shared" ca="1" si="25"/>
        <v>0.76872791159346077</v>
      </c>
      <c r="F550" s="24">
        <f ca="1">IF(B550=IO!$A$21,ROUND(NORMINV(E550,IO!$B$21,IO!$C$21),0),IF(B550=IO!$A$22,ROUND(NORMINV(E550,IO!$B$22,IO!$C$22),0),ROUND(NORMINV(E550,IO!$B$23,IO!$C$23),0)))</f>
        <v>109</v>
      </c>
      <c r="G550" s="24">
        <f ca="1">MIN(F550,IO!$B$4+IO!$B$10)</f>
        <v>102</v>
      </c>
      <c r="H550" s="24">
        <f ca="1">IF(G550-D550&gt;IO!B$4,Model!G550-Model!D550-IO!B$4,0)</f>
        <v>2</v>
      </c>
      <c r="I550" s="24">
        <f>IF($B550=IO!$A$22,IO!$B$6,IF($B550=IO!$A$22,IO!$B$6,IF($B550=IO!$A$22,IO!$B$6,IO!$B$7)))</f>
        <v>200</v>
      </c>
      <c r="J550" s="24">
        <f t="shared" ca="1" si="26"/>
        <v>0</v>
      </c>
      <c r="K550" s="24">
        <f ca="1">IO!$B$5*Model!G550-$J550</f>
        <v>4080</v>
      </c>
    </row>
    <row r="551" spans="1:11" x14ac:dyDescent="0.25">
      <c r="A551" s="28">
        <v>550</v>
      </c>
      <c r="B551" s="26" t="s">
        <v>7</v>
      </c>
      <c r="C551" s="24">
        <f t="shared" ca="1" si="24"/>
        <v>0.94767186837614337</v>
      </c>
      <c r="D551" s="24">
        <f ca="1">VLOOKUP(C551,'Given Data'!$H$33:$I$43,2)</f>
        <v>6</v>
      </c>
      <c r="E551" s="24">
        <f t="shared" ca="1" si="25"/>
        <v>0.61226854039422962</v>
      </c>
      <c r="F551" s="24">
        <f ca="1">IF(B551=IO!$A$21,ROUND(NORMINV(E551,IO!$B$21,IO!$C$21),0),IF(B551=IO!$A$22,ROUND(NORMINV(E551,IO!$B$22,IO!$C$22),0),ROUND(NORMINV(E551,IO!$B$23,IO!$C$23),0)))</f>
        <v>103</v>
      </c>
      <c r="G551" s="24">
        <f ca="1">MIN(F551,IO!$B$4+IO!$B$10)</f>
        <v>102</v>
      </c>
      <c r="H551" s="24">
        <f ca="1">IF(G551-D551&gt;IO!B$4,Model!G551-Model!D551-IO!B$4,0)</f>
        <v>0</v>
      </c>
      <c r="I551" s="24">
        <f>IF($B551=IO!$A$22,IO!$B$6,IF($B551=IO!$A$22,IO!$B$6,IF($B551=IO!$A$22,IO!$B$6,IO!$B$7)))</f>
        <v>200</v>
      </c>
      <c r="J551" s="24">
        <f t="shared" ca="1" si="26"/>
        <v>0</v>
      </c>
      <c r="K551" s="24">
        <f ca="1">IO!$B$5*Model!G551-$J551</f>
        <v>4080</v>
      </c>
    </row>
    <row r="552" spans="1:11" x14ac:dyDescent="0.25">
      <c r="A552" s="28">
        <v>551</v>
      </c>
      <c r="B552" s="26" t="s">
        <v>8</v>
      </c>
      <c r="C552" s="24">
        <f t="shared" ca="1" si="24"/>
        <v>0.1124553629280417</v>
      </c>
      <c r="D552" s="24">
        <f ca="1">VLOOKUP(C552,'Given Data'!$H$33:$I$43,2)</f>
        <v>0</v>
      </c>
      <c r="E552" s="24">
        <f t="shared" ca="1" si="25"/>
        <v>5.497208158925182E-2</v>
      </c>
      <c r="F552" s="24">
        <f ca="1">IF(B552=IO!$A$21,ROUND(NORMINV(E552,IO!$B$21,IO!$C$21),0),IF(B552=IO!$A$22,ROUND(NORMINV(E552,IO!$B$22,IO!$C$22),0),ROUND(NORMINV(E552,IO!$B$23,IO!$C$23),0)))</f>
        <v>95</v>
      </c>
      <c r="G552" s="24">
        <f ca="1">MIN(F552,IO!$B$4+IO!$B$10)</f>
        <v>95</v>
      </c>
      <c r="H552" s="24">
        <f ca="1">IF(G552-D552&gt;IO!B$4,Model!G552-Model!D552-IO!B$4,0)</f>
        <v>0</v>
      </c>
      <c r="I552" s="24">
        <f>IF($B552=IO!$A$22,IO!$B$6,IF($B552=IO!$A$22,IO!$B$6,IF($B552=IO!$A$22,IO!$B$6,IO!$B$7)))</f>
        <v>25</v>
      </c>
      <c r="J552" s="24">
        <f t="shared" ca="1" si="26"/>
        <v>400</v>
      </c>
      <c r="K552" s="24">
        <f ca="1">IO!$B$5*Model!G552-$J552</f>
        <v>3400</v>
      </c>
    </row>
    <row r="553" spans="1:11" x14ac:dyDescent="0.25">
      <c r="A553" s="28">
        <v>552</v>
      </c>
      <c r="B553" s="26" t="s">
        <v>10</v>
      </c>
      <c r="C553" s="24">
        <f t="shared" ca="1" si="24"/>
        <v>0.91642652611150621</v>
      </c>
      <c r="D553" s="24">
        <f ca="1">VLOOKUP(C553,'Given Data'!$H$33:$I$43,2)</f>
        <v>5</v>
      </c>
      <c r="E553" s="24">
        <f t="shared" ca="1" si="25"/>
        <v>0.44877323318231332</v>
      </c>
      <c r="F553" s="24">
        <f ca="1">IF(B553=IO!$A$21,ROUND(NORMINV(E553,IO!$B$21,IO!$C$21),0),IF(B553=IO!$A$22,ROUND(NORMINV(E553,IO!$B$22,IO!$C$22),0),ROUND(NORMINV(E553,IO!$B$23,IO!$C$23),0)))</f>
        <v>104</v>
      </c>
      <c r="G553" s="24">
        <f ca="1">MIN(F553,IO!$B$4+IO!$B$10)</f>
        <v>102</v>
      </c>
      <c r="H553" s="24">
        <f ca="1">IF(G553-D553&gt;IO!B$4,Model!G553-Model!D553-IO!B$4,0)</f>
        <v>0</v>
      </c>
      <c r="I553" s="24">
        <f>IF($B553=IO!$A$22,IO!$B$6,IF($B553=IO!$A$22,IO!$B$6,IF($B553=IO!$A$22,IO!$B$6,IO!$B$7)))</f>
        <v>200</v>
      </c>
      <c r="J553" s="24">
        <f t="shared" ca="1" si="26"/>
        <v>0</v>
      </c>
      <c r="K553" s="24">
        <f ca="1">IO!$B$5*Model!G553-$J553</f>
        <v>4080</v>
      </c>
    </row>
    <row r="554" spans="1:11" x14ac:dyDescent="0.25">
      <c r="A554" s="28">
        <v>553</v>
      </c>
      <c r="B554" s="26" t="s">
        <v>7</v>
      </c>
      <c r="C554" s="24">
        <f t="shared" ca="1" si="24"/>
        <v>5.1405742123860398E-2</v>
      </c>
      <c r="D554" s="24">
        <f ca="1">VLOOKUP(C554,'Given Data'!$H$33:$I$43,2)</f>
        <v>0</v>
      </c>
      <c r="E554" s="24">
        <f t="shared" ca="1" si="25"/>
        <v>0.74621638740980756</v>
      </c>
      <c r="F554" s="24">
        <f ca="1">IF(B554=IO!$A$21,ROUND(NORMINV(E554,IO!$B$21,IO!$C$21),0),IF(B554=IO!$A$22,ROUND(NORMINV(E554,IO!$B$22,IO!$C$22),0),ROUND(NORMINV(E554,IO!$B$23,IO!$C$23),0)))</f>
        <v>105</v>
      </c>
      <c r="G554" s="24">
        <f ca="1">MIN(F554,IO!$B$4+IO!$B$10)</f>
        <v>102</v>
      </c>
      <c r="H554" s="24">
        <f ca="1">IF(G554-D554&gt;IO!B$4,Model!G554-Model!D554-IO!B$4,0)</f>
        <v>2</v>
      </c>
      <c r="I554" s="24">
        <f>IF($B554=IO!$A$22,IO!$B$6,IF($B554=IO!$A$22,IO!$B$6,IF($B554=IO!$A$22,IO!$B$6,IO!$B$7)))</f>
        <v>200</v>
      </c>
      <c r="J554" s="24">
        <f t="shared" ca="1" si="26"/>
        <v>400</v>
      </c>
      <c r="K554" s="24">
        <f ca="1">IO!$B$5*Model!G554-$J554</f>
        <v>3680</v>
      </c>
    </row>
    <row r="555" spans="1:11" x14ac:dyDescent="0.25">
      <c r="A555" s="28">
        <v>554</v>
      </c>
      <c r="B555" s="26" t="s">
        <v>8</v>
      </c>
      <c r="C555" s="24">
        <f t="shared" ca="1" si="24"/>
        <v>0.4376327667728398</v>
      </c>
      <c r="D555" s="24">
        <f ca="1">VLOOKUP(C555,'Given Data'!$H$33:$I$43,2)</f>
        <v>2</v>
      </c>
      <c r="E555" s="24">
        <f t="shared" ca="1" si="25"/>
        <v>0.41591132199417979</v>
      </c>
      <c r="F555" s="24">
        <f ca="1">IF(B555=IO!$A$21,ROUND(NORMINV(E555,IO!$B$21,IO!$C$21),0),IF(B555=IO!$A$22,ROUND(NORMINV(E555,IO!$B$22,IO!$C$22),0),ROUND(NORMINV(E555,IO!$B$23,IO!$C$23),0)))</f>
        <v>102</v>
      </c>
      <c r="G555" s="24">
        <f ca="1">MIN(F555,IO!$B$4+IO!$B$10)</f>
        <v>102</v>
      </c>
      <c r="H555" s="24">
        <f ca="1">IF(G555-D555&gt;IO!B$4,Model!G555-Model!D555-IO!B$4,0)</f>
        <v>0</v>
      </c>
      <c r="I555" s="24">
        <f>IF($B555=IO!$A$22,IO!$B$6,IF($B555=IO!$A$22,IO!$B$6,IF($B555=IO!$A$22,IO!$B$6,IO!$B$7)))</f>
        <v>25</v>
      </c>
      <c r="J555" s="24">
        <f t="shared" ca="1" si="26"/>
        <v>0</v>
      </c>
      <c r="K555" s="24">
        <f ca="1">IO!$B$5*Model!G555-$J555</f>
        <v>4080</v>
      </c>
    </row>
    <row r="556" spans="1:11" x14ac:dyDescent="0.25">
      <c r="A556" s="28">
        <v>555</v>
      </c>
      <c r="B556" s="26" t="s">
        <v>10</v>
      </c>
      <c r="C556" s="24">
        <f t="shared" ca="1" si="24"/>
        <v>0.14257468232261872</v>
      </c>
      <c r="D556" s="24">
        <f ca="1">VLOOKUP(C556,'Given Data'!$H$33:$I$43,2)</f>
        <v>0</v>
      </c>
      <c r="E556" s="24">
        <f t="shared" ca="1" si="25"/>
        <v>0.72636360341085726</v>
      </c>
      <c r="F556" s="24">
        <f ca="1">IF(B556=IO!$A$21,ROUND(NORMINV(E556,IO!$B$21,IO!$C$21),0),IF(B556=IO!$A$22,ROUND(NORMINV(E556,IO!$B$22,IO!$C$22),0),ROUND(NORMINV(E556,IO!$B$23,IO!$C$23),0)))</f>
        <v>108</v>
      </c>
      <c r="G556" s="24">
        <f ca="1">MIN(F556,IO!$B$4+IO!$B$10)</f>
        <v>102</v>
      </c>
      <c r="H556" s="24">
        <f ca="1">IF(G556-D556&gt;IO!B$4,Model!G556-Model!D556-IO!B$4,0)</f>
        <v>2</v>
      </c>
      <c r="I556" s="24">
        <f>IF($B556=IO!$A$22,IO!$B$6,IF($B556=IO!$A$22,IO!$B$6,IF($B556=IO!$A$22,IO!$B$6,IO!$B$7)))</f>
        <v>200</v>
      </c>
      <c r="J556" s="24">
        <f t="shared" ca="1" si="26"/>
        <v>0</v>
      </c>
      <c r="K556" s="24">
        <f ca="1">IO!$B$5*Model!G556-$J556</f>
        <v>4080</v>
      </c>
    </row>
    <row r="557" spans="1:11" x14ac:dyDescent="0.25">
      <c r="A557" s="28">
        <v>556</v>
      </c>
      <c r="B557" s="26" t="s">
        <v>7</v>
      </c>
      <c r="C557" s="24">
        <f t="shared" ca="1" si="24"/>
        <v>0.44726608531073053</v>
      </c>
      <c r="D557" s="24">
        <f ca="1">VLOOKUP(C557,'Given Data'!$H$33:$I$43,2)</f>
        <v>2</v>
      </c>
      <c r="E557" s="24">
        <f t="shared" ca="1" si="25"/>
        <v>0.52672876225135457</v>
      </c>
      <c r="F557" s="24">
        <f ca="1">IF(B557=IO!$A$21,ROUND(NORMINV(E557,IO!$B$21,IO!$C$21),0),IF(B557=IO!$A$22,ROUND(NORMINV(E557,IO!$B$22,IO!$C$22),0),ROUND(NORMINV(E557,IO!$B$23,IO!$C$23),0)))</f>
        <v>101</v>
      </c>
      <c r="G557" s="24">
        <f ca="1">MIN(F557,IO!$B$4+IO!$B$10)</f>
        <v>101</v>
      </c>
      <c r="H557" s="24">
        <f ca="1">IF(G557-D557&gt;IO!B$4,Model!G557-Model!D557-IO!B$4,0)</f>
        <v>0</v>
      </c>
      <c r="I557" s="24">
        <f>IF($B557=IO!$A$22,IO!$B$6,IF($B557=IO!$A$22,IO!$B$6,IF($B557=IO!$A$22,IO!$B$6,IO!$B$7)))</f>
        <v>200</v>
      </c>
      <c r="J557" s="24">
        <f t="shared" ca="1" si="26"/>
        <v>0</v>
      </c>
      <c r="K557" s="24">
        <f ca="1">IO!$B$5*Model!G557-$J557</f>
        <v>4040</v>
      </c>
    </row>
    <row r="558" spans="1:11" x14ac:dyDescent="0.25">
      <c r="A558" s="28">
        <v>557</v>
      </c>
      <c r="B558" s="26" t="s">
        <v>8</v>
      </c>
      <c r="C558" s="24">
        <f t="shared" ca="1" si="24"/>
        <v>0.28018456708033779</v>
      </c>
      <c r="D558" s="24">
        <f ca="1">VLOOKUP(C558,'Given Data'!$H$33:$I$43,2)</f>
        <v>1</v>
      </c>
      <c r="E558" s="24">
        <f t="shared" ca="1" si="25"/>
        <v>0.37133489935432806</v>
      </c>
      <c r="F558" s="24">
        <f ca="1">IF(B558=IO!$A$21,ROUND(NORMINV(E558,IO!$B$21,IO!$C$21),0),IF(B558=IO!$A$22,ROUND(NORMINV(E558,IO!$B$22,IO!$C$22),0),ROUND(NORMINV(E558,IO!$B$23,IO!$C$23),0)))</f>
        <v>101</v>
      </c>
      <c r="G558" s="24">
        <f ca="1">MIN(F558,IO!$B$4+IO!$B$10)</f>
        <v>101</v>
      </c>
      <c r="H558" s="24">
        <f ca="1">IF(G558-D558&gt;IO!B$4,Model!G558-Model!D558-IO!B$4,0)</f>
        <v>0</v>
      </c>
      <c r="I558" s="24">
        <f>IF($B558=IO!$A$22,IO!$B$6,IF($B558=IO!$A$22,IO!$B$6,IF($B558=IO!$A$22,IO!$B$6,IO!$B$7)))</f>
        <v>25</v>
      </c>
      <c r="J558" s="24">
        <f t="shared" ca="1" si="26"/>
        <v>200</v>
      </c>
      <c r="K558" s="24">
        <f ca="1">IO!$B$5*Model!G558-$J558</f>
        <v>3840</v>
      </c>
    </row>
    <row r="559" spans="1:11" x14ac:dyDescent="0.25">
      <c r="A559" s="28">
        <v>558</v>
      </c>
      <c r="B559" s="26" t="s">
        <v>10</v>
      </c>
      <c r="C559" s="24">
        <f t="shared" ca="1" si="24"/>
        <v>0.47326223076218177</v>
      </c>
      <c r="D559" s="24">
        <f ca="1">VLOOKUP(C559,'Given Data'!$H$33:$I$43,2)</f>
        <v>2</v>
      </c>
      <c r="E559" s="24">
        <f t="shared" ca="1" si="25"/>
        <v>2.5131501026400715E-2</v>
      </c>
      <c r="F559" s="24">
        <f ca="1">IF(B559=IO!$A$21,ROUND(NORMINV(E559,IO!$B$21,IO!$C$21),0),IF(B559=IO!$A$22,ROUND(NORMINV(E559,IO!$B$22,IO!$C$22),0),ROUND(NORMINV(E559,IO!$B$23,IO!$C$23),0)))</f>
        <v>95</v>
      </c>
      <c r="G559" s="24">
        <f ca="1">MIN(F559,IO!$B$4+IO!$B$10)</f>
        <v>95</v>
      </c>
      <c r="H559" s="24">
        <f ca="1">IF(G559-D559&gt;IO!B$4,Model!G559-Model!D559-IO!B$4,0)</f>
        <v>0</v>
      </c>
      <c r="I559" s="24">
        <f>IF($B559=IO!$A$22,IO!$B$6,IF($B559=IO!$A$22,IO!$B$6,IF($B559=IO!$A$22,IO!$B$6,IO!$B$7)))</f>
        <v>200</v>
      </c>
      <c r="J559" s="24">
        <f t="shared" ca="1" si="26"/>
        <v>25</v>
      </c>
      <c r="K559" s="24">
        <f ca="1">IO!$B$5*Model!G559-$J559</f>
        <v>3775</v>
      </c>
    </row>
    <row r="560" spans="1:11" x14ac:dyDescent="0.25">
      <c r="A560" s="28">
        <v>559</v>
      </c>
      <c r="B560" s="26" t="s">
        <v>7</v>
      </c>
      <c r="C560" s="24">
        <f t="shared" ca="1" si="24"/>
        <v>0.28461842446577346</v>
      </c>
      <c r="D560" s="24">
        <f ca="1">VLOOKUP(C560,'Given Data'!$H$33:$I$43,2)</f>
        <v>1</v>
      </c>
      <c r="E560" s="24">
        <f t="shared" ca="1" si="25"/>
        <v>0.86304380267733571</v>
      </c>
      <c r="F560" s="24">
        <f ca="1">IF(B560=IO!$A$21,ROUND(NORMINV(E560,IO!$B$21,IO!$C$21),0),IF(B560=IO!$A$22,ROUND(NORMINV(E560,IO!$B$22,IO!$C$22),0),ROUND(NORMINV(E560,IO!$B$23,IO!$C$23),0)))</f>
        <v>108</v>
      </c>
      <c r="G560" s="24">
        <f ca="1">MIN(F560,IO!$B$4+IO!$B$10)</f>
        <v>102</v>
      </c>
      <c r="H560" s="24">
        <f ca="1">IF(G560-D560&gt;IO!B$4,Model!G560-Model!D560-IO!B$4,0)</f>
        <v>1</v>
      </c>
      <c r="I560" s="24">
        <f>IF($B560=IO!$A$22,IO!$B$6,IF($B560=IO!$A$22,IO!$B$6,IF($B560=IO!$A$22,IO!$B$6,IO!$B$7)))</f>
        <v>200</v>
      </c>
      <c r="J560" s="24">
        <f t="shared" ca="1" si="26"/>
        <v>0</v>
      </c>
      <c r="K560" s="24">
        <f ca="1">IO!$B$5*Model!G560-$J560</f>
        <v>4080</v>
      </c>
    </row>
    <row r="561" spans="1:11" x14ac:dyDescent="0.25">
      <c r="A561" s="28">
        <v>560</v>
      </c>
      <c r="B561" s="26" t="s">
        <v>8</v>
      </c>
      <c r="C561" s="24">
        <f t="shared" ca="1" si="24"/>
        <v>0.25459549470591314</v>
      </c>
      <c r="D561" s="24">
        <f ca="1">VLOOKUP(C561,'Given Data'!$H$33:$I$43,2)</f>
        <v>1</v>
      </c>
      <c r="E561" s="24">
        <f t="shared" ca="1" si="25"/>
        <v>0.40520508830086133</v>
      </c>
      <c r="F561" s="24">
        <f ca="1">IF(B561=IO!$A$21,ROUND(NORMINV(E561,IO!$B$21,IO!$C$21),0),IF(B561=IO!$A$22,ROUND(NORMINV(E561,IO!$B$22,IO!$C$22),0),ROUND(NORMINV(E561,IO!$B$23,IO!$C$23),0)))</f>
        <v>102</v>
      </c>
      <c r="G561" s="24">
        <f ca="1">MIN(F561,IO!$B$4+IO!$B$10)</f>
        <v>102</v>
      </c>
      <c r="H561" s="24">
        <f ca="1">IF(G561-D561&gt;IO!B$4,Model!G561-Model!D561-IO!B$4,0)</f>
        <v>1</v>
      </c>
      <c r="I561" s="24">
        <f>IF($B561=IO!$A$22,IO!$B$6,IF($B561=IO!$A$22,IO!$B$6,IF($B561=IO!$A$22,IO!$B$6,IO!$B$7)))</f>
        <v>25</v>
      </c>
      <c r="J561" s="24">
        <f t="shared" ca="1" si="26"/>
        <v>0</v>
      </c>
      <c r="K561" s="24">
        <f ca="1">IO!$B$5*Model!G561-$J561</f>
        <v>4080</v>
      </c>
    </row>
    <row r="562" spans="1:11" x14ac:dyDescent="0.25">
      <c r="A562" s="28">
        <v>561</v>
      </c>
      <c r="B562" s="26" t="s">
        <v>10</v>
      </c>
      <c r="C562" s="24">
        <f t="shared" ca="1" si="24"/>
        <v>0.26780804459940755</v>
      </c>
      <c r="D562" s="24">
        <f ca="1">VLOOKUP(C562,'Given Data'!$H$33:$I$43,2)</f>
        <v>1</v>
      </c>
      <c r="E562" s="24">
        <f t="shared" ca="1" si="25"/>
        <v>0.10774406214498966</v>
      </c>
      <c r="F562" s="24">
        <f ca="1">IF(B562=IO!$A$21,ROUND(NORMINV(E562,IO!$B$21,IO!$C$21),0),IF(B562=IO!$A$22,ROUND(NORMINV(E562,IO!$B$22,IO!$C$22),0),ROUND(NORMINV(E562,IO!$B$23,IO!$C$23),0)))</f>
        <v>99</v>
      </c>
      <c r="G562" s="24">
        <f ca="1">MIN(F562,IO!$B$4+IO!$B$10)</f>
        <v>99</v>
      </c>
      <c r="H562" s="24">
        <f ca="1">IF(G562-D562&gt;IO!B$4,Model!G562-Model!D562-IO!B$4,0)</f>
        <v>0</v>
      </c>
      <c r="I562" s="24">
        <f>IF($B562=IO!$A$22,IO!$B$6,IF($B562=IO!$A$22,IO!$B$6,IF($B562=IO!$A$22,IO!$B$6,IO!$B$7)))</f>
        <v>200</v>
      </c>
      <c r="J562" s="24">
        <f t="shared" ca="1" si="26"/>
        <v>25</v>
      </c>
      <c r="K562" s="24">
        <f ca="1">IO!$B$5*Model!G562-$J562</f>
        <v>3935</v>
      </c>
    </row>
    <row r="563" spans="1:11" x14ac:dyDescent="0.25">
      <c r="A563" s="28">
        <v>562</v>
      </c>
      <c r="B563" s="26" t="s">
        <v>7</v>
      </c>
      <c r="C563" s="24">
        <f t="shared" ca="1" si="24"/>
        <v>0.92562753315687085</v>
      </c>
      <c r="D563" s="24">
        <f ca="1">VLOOKUP(C563,'Given Data'!$H$33:$I$43,2)</f>
        <v>5</v>
      </c>
      <c r="E563" s="24">
        <f t="shared" ca="1" si="25"/>
        <v>0.74429832371542382</v>
      </c>
      <c r="F563" s="24">
        <f ca="1">IF(B563=IO!$A$21,ROUND(NORMINV(E563,IO!$B$21,IO!$C$21),0),IF(B563=IO!$A$22,ROUND(NORMINV(E563,IO!$B$22,IO!$C$22),0),ROUND(NORMINV(E563,IO!$B$23,IO!$C$23),0)))</f>
        <v>105</v>
      </c>
      <c r="G563" s="24">
        <f ca="1">MIN(F563,IO!$B$4+IO!$B$10)</f>
        <v>102</v>
      </c>
      <c r="H563" s="24">
        <f ca="1">IF(G563-D563&gt;IO!B$4,Model!G563-Model!D563-IO!B$4,0)</f>
        <v>0</v>
      </c>
      <c r="I563" s="24">
        <f>IF($B563=IO!$A$22,IO!$B$6,IF($B563=IO!$A$22,IO!$B$6,IF($B563=IO!$A$22,IO!$B$6,IO!$B$7)))</f>
        <v>200</v>
      </c>
      <c r="J563" s="24">
        <f t="shared" ca="1" si="26"/>
        <v>200</v>
      </c>
      <c r="K563" s="24">
        <f ca="1">IO!$B$5*Model!G563-$J563</f>
        <v>3880</v>
      </c>
    </row>
    <row r="564" spans="1:11" x14ac:dyDescent="0.25">
      <c r="A564" s="28">
        <v>563</v>
      </c>
      <c r="B564" s="26" t="s">
        <v>8</v>
      </c>
      <c r="C564" s="24">
        <f t="shared" ca="1" si="24"/>
        <v>0.26313314944317567</v>
      </c>
      <c r="D564" s="24">
        <f ca="1">VLOOKUP(C564,'Given Data'!$H$33:$I$43,2)</f>
        <v>1</v>
      </c>
      <c r="E564" s="24">
        <f t="shared" ca="1" si="25"/>
        <v>0.64970494910218635</v>
      </c>
      <c r="F564" s="24">
        <f ca="1">IF(B564=IO!$A$21,ROUND(NORMINV(E564,IO!$B$21,IO!$C$21),0),IF(B564=IO!$A$22,ROUND(NORMINV(E564,IO!$B$22,IO!$C$22),0),ROUND(NORMINV(E564,IO!$B$23,IO!$C$23),0)))</f>
        <v>105</v>
      </c>
      <c r="G564" s="24">
        <f ca="1">MIN(F564,IO!$B$4+IO!$B$10)</f>
        <v>102</v>
      </c>
      <c r="H564" s="24">
        <f ca="1">IF(G564-D564&gt;IO!B$4,Model!G564-Model!D564-IO!B$4,0)</f>
        <v>1</v>
      </c>
      <c r="I564" s="24">
        <f>IF($B564=IO!$A$22,IO!$B$6,IF($B564=IO!$A$22,IO!$B$6,IF($B564=IO!$A$22,IO!$B$6,IO!$B$7)))</f>
        <v>25</v>
      </c>
      <c r="J564" s="24">
        <f t="shared" ca="1" si="26"/>
        <v>0</v>
      </c>
      <c r="K564" s="24">
        <f ca="1">IO!$B$5*Model!G564-$J564</f>
        <v>4080</v>
      </c>
    </row>
    <row r="565" spans="1:11" x14ac:dyDescent="0.25">
      <c r="A565" s="28">
        <v>564</v>
      </c>
      <c r="B565" s="26" t="s">
        <v>10</v>
      </c>
      <c r="C565" s="24">
        <f t="shared" ca="1" si="24"/>
        <v>0.31192854942979187</v>
      </c>
      <c r="D565" s="24">
        <f ca="1">VLOOKUP(C565,'Given Data'!$H$33:$I$43,2)</f>
        <v>1</v>
      </c>
      <c r="E565" s="24">
        <f t="shared" ca="1" si="25"/>
        <v>0.34920468804793603</v>
      </c>
      <c r="F565" s="24">
        <f ca="1">IF(B565=IO!$A$21,ROUND(NORMINV(E565,IO!$B$21,IO!$C$21),0),IF(B565=IO!$A$22,ROUND(NORMINV(E565,IO!$B$22,IO!$C$22),0),ROUND(NORMINV(E565,IO!$B$23,IO!$C$23),0)))</f>
        <v>103</v>
      </c>
      <c r="G565" s="24">
        <f ca="1">MIN(F565,IO!$B$4+IO!$B$10)</f>
        <v>102</v>
      </c>
      <c r="H565" s="24">
        <f ca="1">IF(G565-D565&gt;IO!B$4,Model!G565-Model!D565-IO!B$4,0)</f>
        <v>1</v>
      </c>
      <c r="I565" s="24">
        <f>IF($B565=IO!$A$22,IO!$B$6,IF($B565=IO!$A$22,IO!$B$6,IF($B565=IO!$A$22,IO!$B$6,IO!$B$7)))</f>
        <v>200</v>
      </c>
      <c r="J565" s="24">
        <f t="shared" ca="1" si="26"/>
        <v>0</v>
      </c>
      <c r="K565" s="24">
        <f ca="1">IO!$B$5*Model!G565-$J565</f>
        <v>4080</v>
      </c>
    </row>
    <row r="566" spans="1:11" x14ac:dyDescent="0.25">
      <c r="A566" s="28">
        <v>565</v>
      </c>
      <c r="B566" s="26" t="s">
        <v>7</v>
      </c>
      <c r="C566" s="24">
        <f t="shared" ca="1" si="24"/>
        <v>0.61391950119296845</v>
      </c>
      <c r="D566" s="24">
        <f ca="1">VLOOKUP(C566,'Given Data'!$H$33:$I$43,2)</f>
        <v>3</v>
      </c>
      <c r="E566" s="24">
        <f t="shared" ca="1" si="25"/>
        <v>0.38732054880617683</v>
      </c>
      <c r="F566" s="24">
        <f ca="1">IF(B566=IO!$A$21,ROUND(NORMINV(E566,IO!$B$21,IO!$C$21),0),IF(B566=IO!$A$22,ROUND(NORMINV(E566,IO!$B$22,IO!$C$22),0),ROUND(NORMINV(E566,IO!$B$23,IO!$C$23),0)))</f>
        <v>99</v>
      </c>
      <c r="G566" s="24">
        <f ca="1">MIN(F566,IO!$B$4+IO!$B$10)</f>
        <v>99</v>
      </c>
      <c r="H566" s="24">
        <f ca="1">IF(G566-D566&gt;IO!B$4,Model!G566-Model!D566-IO!B$4,0)</f>
        <v>0</v>
      </c>
      <c r="I566" s="24">
        <f>IF($B566=IO!$A$22,IO!$B$6,IF($B566=IO!$A$22,IO!$B$6,IF($B566=IO!$A$22,IO!$B$6,IO!$B$7)))</f>
        <v>200</v>
      </c>
      <c r="J566" s="24">
        <f t="shared" ca="1" si="26"/>
        <v>0</v>
      </c>
      <c r="K566" s="24">
        <f ca="1">IO!$B$5*Model!G566-$J566</f>
        <v>3960</v>
      </c>
    </row>
    <row r="567" spans="1:11" x14ac:dyDescent="0.25">
      <c r="A567" s="28">
        <v>566</v>
      </c>
      <c r="B567" s="26" t="s">
        <v>8</v>
      </c>
      <c r="C567" s="24">
        <f t="shared" ca="1" si="24"/>
        <v>0.4276065355912767</v>
      </c>
      <c r="D567" s="24">
        <f ca="1">VLOOKUP(C567,'Given Data'!$H$33:$I$43,2)</f>
        <v>2</v>
      </c>
      <c r="E567" s="24">
        <f t="shared" ca="1" si="25"/>
        <v>0.28430339760293877</v>
      </c>
      <c r="F567" s="24">
        <f ca="1">IF(B567=IO!$A$21,ROUND(NORMINV(E567,IO!$B$21,IO!$C$21),0),IF(B567=IO!$A$22,ROUND(NORMINV(E567,IO!$B$22,IO!$C$22),0),ROUND(NORMINV(E567,IO!$B$23,IO!$C$23),0)))</f>
        <v>100</v>
      </c>
      <c r="G567" s="24">
        <f ca="1">MIN(F567,IO!$B$4+IO!$B$10)</f>
        <v>100</v>
      </c>
      <c r="H567" s="24">
        <f ca="1">IF(G567-D567&gt;IO!B$4,Model!G567-Model!D567-IO!B$4,0)</f>
        <v>0</v>
      </c>
      <c r="I567" s="24">
        <f>IF($B567=IO!$A$22,IO!$B$6,IF($B567=IO!$A$22,IO!$B$6,IF($B567=IO!$A$22,IO!$B$6,IO!$B$7)))</f>
        <v>25</v>
      </c>
      <c r="J567" s="24">
        <f t="shared" ca="1" si="26"/>
        <v>200</v>
      </c>
      <c r="K567" s="24">
        <f ca="1">IO!$B$5*Model!G567-$J567</f>
        <v>3800</v>
      </c>
    </row>
    <row r="568" spans="1:11" x14ac:dyDescent="0.25">
      <c r="A568" s="28">
        <v>567</v>
      </c>
      <c r="B568" s="26" t="s">
        <v>10</v>
      </c>
      <c r="C568" s="24">
        <f t="shared" ca="1" si="24"/>
        <v>0.39209987348299813</v>
      </c>
      <c r="D568" s="24">
        <f ca="1">VLOOKUP(C568,'Given Data'!$H$33:$I$43,2)</f>
        <v>2</v>
      </c>
      <c r="E568" s="24">
        <f t="shared" ca="1" si="25"/>
        <v>0.34305597853216518</v>
      </c>
      <c r="F568" s="24">
        <f ca="1">IF(B568=IO!$A$21,ROUND(NORMINV(E568,IO!$B$21,IO!$C$21),0),IF(B568=IO!$A$22,ROUND(NORMINV(E568,IO!$B$22,IO!$C$22),0),ROUND(NORMINV(E568,IO!$B$23,IO!$C$23),0)))</f>
        <v>103</v>
      </c>
      <c r="G568" s="24">
        <f ca="1">MIN(F568,IO!$B$4+IO!$B$10)</f>
        <v>102</v>
      </c>
      <c r="H568" s="24">
        <f ca="1">IF(G568-D568&gt;IO!B$4,Model!G568-Model!D568-IO!B$4,0)</f>
        <v>0</v>
      </c>
      <c r="I568" s="24">
        <f>IF($B568=IO!$A$22,IO!$B$6,IF($B568=IO!$A$22,IO!$B$6,IF($B568=IO!$A$22,IO!$B$6,IO!$B$7)))</f>
        <v>200</v>
      </c>
      <c r="J568" s="24">
        <f t="shared" ca="1" si="26"/>
        <v>50</v>
      </c>
      <c r="K568" s="24">
        <f ca="1">IO!$B$5*Model!G568-$J568</f>
        <v>4030</v>
      </c>
    </row>
    <row r="569" spans="1:11" x14ac:dyDescent="0.25">
      <c r="A569" s="28">
        <v>568</v>
      </c>
      <c r="B569" s="26" t="s">
        <v>7</v>
      </c>
      <c r="C569" s="24">
        <f t="shared" ca="1" si="24"/>
        <v>0.10765682976048907</v>
      </c>
      <c r="D569" s="24">
        <f ca="1">VLOOKUP(C569,'Given Data'!$H$33:$I$43,2)</f>
        <v>0</v>
      </c>
      <c r="E569" s="24">
        <f t="shared" ca="1" si="25"/>
        <v>0.49497147329518065</v>
      </c>
      <c r="F569" s="24">
        <f ca="1">IF(B569=IO!$A$21,ROUND(NORMINV(E569,IO!$B$21,IO!$C$21),0),IF(B569=IO!$A$22,ROUND(NORMINV(E569,IO!$B$22,IO!$C$22),0),ROUND(NORMINV(E569,IO!$B$23,IO!$C$23),0)))</f>
        <v>101</v>
      </c>
      <c r="G569" s="24">
        <f ca="1">MIN(F569,IO!$B$4+IO!$B$10)</f>
        <v>101</v>
      </c>
      <c r="H569" s="24">
        <f ca="1">IF(G569-D569&gt;IO!B$4,Model!G569-Model!D569-IO!B$4,0)</f>
        <v>1</v>
      </c>
      <c r="I569" s="24">
        <f>IF($B569=IO!$A$22,IO!$B$6,IF($B569=IO!$A$22,IO!$B$6,IF($B569=IO!$A$22,IO!$B$6,IO!$B$7)))</f>
        <v>200</v>
      </c>
      <c r="J569" s="24">
        <f t="shared" ca="1" si="26"/>
        <v>0</v>
      </c>
      <c r="K569" s="24">
        <f ca="1">IO!$B$5*Model!G569-$J569</f>
        <v>4040</v>
      </c>
    </row>
    <row r="570" spans="1:11" x14ac:dyDescent="0.25">
      <c r="A570" s="28">
        <v>569</v>
      </c>
      <c r="B570" s="26" t="s">
        <v>8</v>
      </c>
      <c r="C570" s="24">
        <f t="shared" ca="1" si="24"/>
        <v>0.14223609032385076</v>
      </c>
      <c r="D570" s="24">
        <f ca="1">VLOOKUP(C570,'Given Data'!$H$33:$I$43,2)</f>
        <v>0</v>
      </c>
      <c r="E570" s="24">
        <f t="shared" ca="1" si="25"/>
        <v>0.73245297496114536</v>
      </c>
      <c r="F570" s="24">
        <f ca="1">IF(B570=IO!$A$21,ROUND(NORMINV(E570,IO!$B$21,IO!$C$21),0),IF(B570=IO!$A$22,ROUND(NORMINV(E570,IO!$B$22,IO!$C$22),0),ROUND(NORMINV(E570,IO!$B$23,IO!$C$23),0)))</f>
        <v>106</v>
      </c>
      <c r="G570" s="24">
        <f ca="1">MIN(F570,IO!$B$4+IO!$B$10)</f>
        <v>102</v>
      </c>
      <c r="H570" s="24">
        <f ca="1">IF(G570-D570&gt;IO!B$4,Model!G570-Model!D570-IO!B$4,0)</f>
        <v>2</v>
      </c>
      <c r="I570" s="24">
        <f>IF($B570=IO!$A$22,IO!$B$6,IF($B570=IO!$A$22,IO!$B$6,IF($B570=IO!$A$22,IO!$B$6,IO!$B$7)))</f>
        <v>25</v>
      </c>
      <c r="J570" s="24">
        <f t="shared" ca="1" si="26"/>
        <v>0</v>
      </c>
      <c r="K570" s="24">
        <f ca="1">IO!$B$5*Model!G570-$J570</f>
        <v>4080</v>
      </c>
    </row>
    <row r="571" spans="1:11" x14ac:dyDescent="0.25">
      <c r="A571" s="28">
        <v>570</v>
      </c>
      <c r="B571" s="26" t="s">
        <v>10</v>
      </c>
      <c r="C571" s="24">
        <f t="shared" ca="1" si="24"/>
        <v>0.52558682239392296</v>
      </c>
      <c r="D571" s="24">
        <f ca="1">VLOOKUP(C571,'Given Data'!$H$33:$I$43,2)</f>
        <v>2</v>
      </c>
      <c r="E571" s="24">
        <f t="shared" ca="1" si="25"/>
        <v>0.92052378946037872</v>
      </c>
      <c r="F571" s="24">
        <f ca="1">IF(B571=IO!$A$21,ROUND(NORMINV(E571,IO!$B$21,IO!$C$21),0),IF(B571=IO!$A$22,ROUND(NORMINV(E571,IO!$B$22,IO!$C$22),0),ROUND(NORMINV(E571,IO!$B$23,IO!$C$23),0)))</f>
        <v>112</v>
      </c>
      <c r="G571" s="24">
        <f ca="1">MIN(F571,IO!$B$4+IO!$B$10)</f>
        <v>102</v>
      </c>
      <c r="H571" s="24">
        <f ca="1">IF(G571-D571&gt;IO!B$4,Model!G571-Model!D571-IO!B$4,0)</f>
        <v>0</v>
      </c>
      <c r="I571" s="24">
        <f>IF($B571=IO!$A$22,IO!$B$6,IF($B571=IO!$A$22,IO!$B$6,IF($B571=IO!$A$22,IO!$B$6,IO!$B$7)))</f>
        <v>200</v>
      </c>
      <c r="J571" s="24">
        <f t="shared" ca="1" si="26"/>
        <v>0</v>
      </c>
      <c r="K571" s="24">
        <f ca="1">IO!$B$5*Model!G571-$J571</f>
        <v>4080</v>
      </c>
    </row>
    <row r="572" spans="1:11" x14ac:dyDescent="0.25">
      <c r="A572" s="28">
        <v>571</v>
      </c>
      <c r="B572" s="26" t="s">
        <v>7</v>
      </c>
      <c r="C572" s="24">
        <f t="shared" ca="1" si="24"/>
        <v>0.10982970514204227</v>
      </c>
      <c r="D572" s="24">
        <f ca="1">VLOOKUP(C572,'Given Data'!$H$33:$I$43,2)</f>
        <v>0</v>
      </c>
      <c r="E572" s="24">
        <f t="shared" ca="1" si="25"/>
        <v>0.34191366734984241</v>
      </c>
      <c r="F572" s="24">
        <f ca="1">IF(B572=IO!$A$21,ROUND(NORMINV(E572,IO!$B$21,IO!$C$21),0),IF(B572=IO!$A$22,ROUND(NORMINV(E572,IO!$B$22,IO!$C$22),0),ROUND(NORMINV(E572,IO!$B$23,IO!$C$23),0)))</f>
        <v>99</v>
      </c>
      <c r="G572" s="24">
        <f ca="1">MIN(F572,IO!$B$4+IO!$B$10)</f>
        <v>99</v>
      </c>
      <c r="H572" s="24">
        <f ca="1">IF(G572-D572&gt;IO!B$4,Model!G572-Model!D572-IO!B$4,0)</f>
        <v>0</v>
      </c>
      <c r="I572" s="24">
        <f>IF($B572=IO!$A$22,IO!$B$6,IF($B572=IO!$A$22,IO!$B$6,IF($B572=IO!$A$22,IO!$B$6,IO!$B$7)))</f>
        <v>200</v>
      </c>
      <c r="J572" s="24">
        <f t="shared" ca="1" si="26"/>
        <v>200</v>
      </c>
      <c r="K572" s="24">
        <f ca="1">IO!$B$5*Model!G572-$J572</f>
        <v>3760</v>
      </c>
    </row>
    <row r="573" spans="1:11" x14ac:dyDescent="0.25">
      <c r="A573" s="28">
        <v>572</v>
      </c>
      <c r="B573" s="26" t="s">
        <v>8</v>
      </c>
      <c r="C573" s="24">
        <f t="shared" ca="1" si="24"/>
        <v>0.68537584619197944</v>
      </c>
      <c r="D573" s="24">
        <f ca="1">VLOOKUP(C573,'Given Data'!$H$33:$I$43,2)</f>
        <v>3</v>
      </c>
      <c r="E573" s="24">
        <f t="shared" ca="1" si="25"/>
        <v>0.99335869421017375</v>
      </c>
      <c r="F573" s="24">
        <f ca="1">IF(B573=IO!$A$21,ROUND(NORMINV(E573,IO!$B$21,IO!$C$21),0),IF(B573=IO!$A$22,ROUND(NORMINV(E573,IO!$B$22,IO!$C$22),0),ROUND(NORMINV(E573,IO!$B$23,IO!$C$23),0)))</f>
        <v>115</v>
      </c>
      <c r="G573" s="24">
        <f ca="1">MIN(F573,IO!$B$4+IO!$B$10)</f>
        <v>102</v>
      </c>
      <c r="H573" s="24">
        <f ca="1">IF(G573-D573&gt;IO!B$4,Model!G573-Model!D573-IO!B$4,0)</f>
        <v>0</v>
      </c>
      <c r="I573" s="24">
        <f>IF($B573=IO!$A$22,IO!$B$6,IF($B573=IO!$A$22,IO!$B$6,IF($B573=IO!$A$22,IO!$B$6,IO!$B$7)))</f>
        <v>25</v>
      </c>
      <c r="J573" s="24">
        <f t="shared" ca="1" si="26"/>
        <v>0</v>
      </c>
      <c r="K573" s="24">
        <f ca="1">IO!$B$5*Model!G573-$J573</f>
        <v>4080</v>
      </c>
    </row>
    <row r="574" spans="1:11" x14ac:dyDescent="0.25">
      <c r="A574" s="28">
        <v>573</v>
      </c>
      <c r="B574" s="26" t="s">
        <v>10</v>
      </c>
      <c r="C574" s="24">
        <f t="shared" ca="1" si="24"/>
        <v>0.2274549351630244</v>
      </c>
      <c r="D574" s="24">
        <f ca="1">VLOOKUP(C574,'Given Data'!$H$33:$I$43,2)</f>
        <v>1</v>
      </c>
      <c r="E574" s="24">
        <f t="shared" ca="1" si="25"/>
        <v>0.74703941234899884</v>
      </c>
      <c r="F574" s="24">
        <f ca="1">IF(B574=IO!$A$21,ROUND(NORMINV(E574,IO!$B$21,IO!$C$21),0),IF(B574=IO!$A$22,ROUND(NORMINV(E574,IO!$B$22,IO!$C$22),0),ROUND(NORMINV(E574,IO!$B$23,IO!$C$23),0)))</f>
        <v>108</v>
      </c>
      <c r="G574" s="24">
        <f ca="1">MIN(F574,IO!$B$4+IO!$B$10)</f>
        <v>102</v>
      </c>
      <c r="H574" s="24">
        <f ca="1">IF(G574-D574&gt;IO!B$4,Model!G574-Model!D574-IO!B$4,0)</f>
        <v>1</v>
      </c>
      <c r="I574" s="24">
        <f>IF($B574=IO!$A$22,IO!$B$6,IF($B574=IO!$A$22,IO!$B$6,IF($B574=IO!$A$22,IO!$B$6,IO!$B$7)))</f>
        <v>200</v>
      </c>
      <c r="J574" s="24">
        <f t="shared" ca="1" si="26"/>
        <v>0</v>
      </c>
      <c r="K574" s="24">
        <f ca="1">IO!$B$5*Model!G574-$J574</f>
        <v>4080</v>
      </c>
    </row>
    <row r="575" spans="1:11" x14ac:dyDescent="0.25">
      <c r="A575" s="28">
        <v>574</v>
      </c>
      <c r="B575" s="26" t="s">
        <v>7</v>
      </c>
      <c r="C575" s="24">
        <f t="shared" ca="1" si="24"/>
        <v>0.44575783749247078</v>
      </c>
      <c r="D575" s="24">
        <f ca="1">VLOOKUP(C575,'Given Data'!$H$33:$I$43,2)</f>
        <v>2</v>
      </c>
      <c r="E575" s="24">
        <f t="shared" ca="1" si="25"/>
        <v>0.97027216753199397</v>
      </c>
      <c r="F575" s="24">
        <f ca="1">IF(B575=IO!$A$21,ROUND(NORMINV(E575,IO!$B$21,IO!$C$21),0),IF(B575=IO!$A$22,ROUND(NORMINV(E575,IO!$B$22,IO!$C$22),0),ROUND(NORMINV(E575,IO!$B$23,IO!$C$23),0)))</f>
        <v>112</v>
      </c>
      <c r="G575" s="24">
        <f ca="1">MIN(F575,IO!$B$4+IO!$B$10)</f>
        <v>102</v>
      </c>
      <c r="H575" s="24">
        <f ca="1">IF(G575-D575&gt;IO!B$4,Model!G575-Model!D575-IO!B$4,0)</f>
        <v>0</v>
      </c>
      <c r="I575" s="24">
        <f>IF($B575=IO!$A$22,IO!$B$6,IF($B575=IO!$A$22,IO!$B$6,IF($B575=IO!$A$22,IO!$B$6,IO!$B$7)))</f>
        <v>200</v>
      </c>
      <c r="J575" s="24">
        <f t="shared" ca="1" si="26"/>
        <v>200</v>
      </c>
      <c r="K575" s="24">
        <f ca="1">IO!$B$5*Model!G575-$J575</f>
        <v>3880</v>
      </c>
    </row>
    <row r="576" spans="1:11" x14ac:dyDescent="0.25">
      <c r="A576" s="28">
        <v>575</v>
      </c>
      <c r="B576" s="26" t="s">
        <v>8</v>
      </c>
      <c r="C576" s="24">
        <f t="shared" ca="1" si="24"/>
        <v>0.87065117294683458</v>
      </c>
      <c r="D576" s="24">
        <f ca="1">VLOOKUP(C576,'Given Data'!$H$33:$I$43,2)</f>
        <v>4</v>
      </c>
      <c r="E576" s="24">
        <f t="shared" ca="1" si="25"/>
        <v>0.35248839345224459</v>
      </c>
      <c r="F576" s="24">
        <f ca="1">IF(B576=IO!$A$21,ROUND(NORMINV(E576,IO!$B$21,IO!$C$21),0),IF(B576=IO!$A$22,ROUND(NORMINV(E576,IO!$B$22,IO!$C$22),0),ROUND(NORMINV(E576,IO!$B$23,IO!$C$23),0)))</f>
        <v>101</v>
      </c>
      <c r="G576" s="24">
        <f ca="1">MIN(F576,IO!$B$4+IO!$B$10)</f>
        <v>101</v>
      </c>
      <c r="H576" s="24">
        <f ca="1">IF(G576-D576&gt;IO!B$4,Model!G576-Model!D576-IO!B$4,0)</f>
        <v>0</v>
      </c>
      <c r="I576" s="24">
        <f>IF($B576=IO!$A$22,IO!$B$6,IF($B576=IO!$A$22,IO!$B$6,IF($B576=IO!$A$22,IO!$B$6,IO!$B$7)))</f>
        <v>25</v>
      </c>
      <c r="J576" s="24">
        <f t="shared" ca="1" si="26"/>
        <v>200</v>
      </c>
      <c r="K576" s="24">
        <f ca="1">IO!$B$5*Model!G576-$J576</f>
        <v>3840</v>
      </c>
    </row>
    <row r="577" spans="1:11" x14ac:dyDescent="0.25">
      <c r="A577" s="28">
        <v>576</v>
      </c>
      <c r="B577" s="26" t="s">
        <v>10</v>
      </c>
      <c r="C577" s="24">
        <f t="shared" ca="1" si="24"/>
        <v>0.28678223105667122</v>
      </c>
      <c r="D577" s="24">
        <f ca="1">VLOOKUP(C577,'Given Data'!$H$33:$I$43,2)</f>
        <v>1</v>
      </c>
      <c r="E577" s="24">
        <f t="shared" ca="1" si="25"/>
        <v>0.32725466405897052</v>
      </c>
      <c r="F577" s="24">
        <f ca="1">IF(B577=IO!$A$21,ROUND(NORMINV(E577,IO!$B$21,IO!$C$21),0),IF(B577=IO!$A$22,ROUND(NORMINV(E577,IO!$B$22,IO!$C$22),0),ROUND(NORMINV(E577,IO!$B$23,IO!$C$23),0)))</f>
        <v>103</v>
      </c>
      <c r="G577" s="24">
        <f ca="1">MIN(F577,IO!$B$4+IO!$B$10)</f>
        <v>102</v>
      </c>
      <c r="H577" s="24">
        <f ca="1">IF(G577-D577&gt;IO!B$4,Model!G577-Model!D577-IO!B$4,0)</f>
        <v>1</v>
      </c>
      <c r="I577" s="24">
        <f>IF($B577=IO!$A$22,IO!$B$6,IF($B577=IO!$A$22,IO!$B$6,IF($B577=IO!$A$22,IO!$B$6,IO!$B$7)))</f>
        <v>200</v>
      </c>
      <c r="J577" s="24">
        <f t="shared" ca="1" si="26"/>
        <v>0</v>
      </c>
      <c r="K577" s="24">
        <f ca="1">IO!$B$5*Model!G577-$J577</f>
        <v>4080</v>
      </c>
    </row>
    <row r="578" spans="1:11" x14ac:dyDescent="0.25">
      <c r="A578" s="28">
        <v>577</v>
      </c>
      <c r="B578" s="26" t="s">
        <v>7</v>
      </c>
      <c r="C578" s="24">
        <f t="shared" ca="1" si="24"/>
        <v>0.29932677748126502</v>
      </c>
      <c r="D578" s="24">
        <f ca="1">VLOOKUP(C578,'Given Data'!$H$33:$I$43,2)</f>
        <v>1</v>
      </c>
      <c r="E578" s="24">
        <f t="shared" ca="1" si="25"/>
        <v>0.94481032539531185</v>
      </c>
      <c r="F578" s="24">
        <f ca="1">IF(B578=IO!$A$21,ROUND(NORMINV(E578,IO!$B$21,IO!$C$21),0),IF(B578=IO!$A$22,ROUND(NORMINV(E578,IO!$B$22,IO!$C$22),0),ROUND(NORMINV(E578,IO!$B$23,IO!$C$23),0)))</f>
        <v>111</v>
      </c>
      <c r="G578" s="24">
        <f ca="1">MIN(F578,IO!$B$4+IO!$B$10)</f>
        <v>102</v>
      </c>
      <c r="H578" s="24">
        <f ca="1">IF(G578-D578&gt;IO!B$4,Model!G578-Model!D578-IO!B$4,0)</f>
        <v>1</v>
      </c>
      <c r="I578" s="24">
        <f>IF($B578=IO!$A$22,IO!$B$6,IF($B578=IO!$A$22,IO!$B$6,IF($B578=IO!$A$22,IO!$B$6,IO!$B$7)))</f>
        <v>200</v>
      </c>
      <c r="J578" s="24">
        <f t="shared" ca="1" si="26"/>
        <v>0</v>
      </c>
      <c r="K578" s="24">
        <f ca="1">IO!$B$5*Model!G578-$J578</f>
        <v>4080</v>
      </c>
    </row>
    <row r="579" spans="1:11" x14ac:dyDescent="0.25">
      <c r="A579" s="28">
        <v>578</v>
      </c>
      <c r="B579" s="26" t="s">
        <v>8</v>
      </c>
      <c r="C579" s="24">
        <f t="shared" ref="C579:C642" ca="1" si="27">RAND()</f>
        <v>0.11653141231826358</v>
      </c>
      <c r="D579" s="24">
        <f ca="1">VLOOKUP(C579,'Given Data'!$H$33:$I$43,2)</f>
        <v>0</v>
      </c>
      <c r="E579" s="24">
        <f t="shared" ref="E579:E642" ca="1" si="28">RAND()</f>
        <v>1.4544772956041396E-2</v>
      </c>
      <c r="F579" s="24">
        <f ca="1">IF(B579=IO!$A$21,ROUND(NORMINV(E579,IO!$B$21,IO!$C$21),0),IF(B579=IO!$A$22,ROUND(NORMINV(E579,IO!$B$22,IO!$C$22),0),ROUND(NORMINV(E579,IO!$B$23,IO!$C$23),0)))</f>
        <v>92</v>
      </c>
      <c r="G579" s="24">
        <f ca="1">MIN(F579,IO!$B$4+IO!$B$10)</f>
        <v>92</v>
      </c>
      <c r="H579" s="24">
        <f ca="1">IF(G579-D579&gt;IO!B$4,Model!G579-Model!D579-IO!B$4,0)</f>
        <v>0</v>
      </c>
      <c r="I579" s="24">
        <f>IF($B579=IO!$A$22,IO!$B$6,IF($B579=IO!$A$22,IO!$B$6,IF($B579=IO!$A$22,IO!$B$6,IO!$B$7)))</f>
        <v>25</v>
      </c>
      <c r="J579" s="24">
        <f t="shared" ref="J579:J642" ca="1" si="29">IF($H581=0,0,$I581*$H581)</f>
        <v>0</v>
      </c>
      <c r="K579" s="24">
        <f ca="1">IO!$B$5*Model!G579-$J579</f>
        <v>3680</v>
      </c>
    </row>
    <row r="580" spans="1:11" x14ac:dyDescent="0.25">
      <c r="A580" s="28">
        <v>579</v>
      </c>
      <c r="B580" s="26" t="s">
        <v>10</v>
      </c>
      <c r="C580" s="24">
        <f t="shared" ca="1" si="27"/>
        <v>0.65330350429563444</v>
      </c>
      <c r="D580" s="24">
        <f ca="1">VLOOKUP(C580,'Given Data'!$H$33:$I$43,2)</f>
        <v>3</v>
      </c>
      <c r="E580" s="24">
        <f t="shared" ca="1" si="28"/>
        <v>0.59133442484368204</v>
      </c>
      <c r="F580" s="24">
        <f ca="1">IF(B580=IO!$A$21,ROUND(NORMINV(E580,IO!$B$21,IO!$C$21),0),IF(B580=IO!$A$22,ROUND(NORMINV(E580,IO!$B$22,IO!$C$22),0),ROUND(NORMINV(E580,IO!$B$23,IO!$C$23),0)))</f>
        <v>106</v>
      </c>
      <c r="G580" s="24">
        <f ca="1">MIN(F580,IO!$B$4+IO!$B$10)</f>
        <v>102</v>
      </c>
      <c r="H580" s="24">
        <f ca="1">IF(G580-D580&gt;IO!B$4,Model!G580-Model!D580-IO!B$4,0)</f>
        <v>0</v>
      </c>
      <c r="I580" s="24">
        <f>IF($B580=IO!$A$22,IO!$B$6,IF($B580=IO!$A$22,IO!$B$6,IF($B580=IO!$A$22,IO!$B$6,IO!$B$7)))</f>
        <v>200</v>
      </c>
      <c r="J580" s="24">
        <f t="shared" ca="1" si="29"/>
        <v>0</v>
      </c>
      <c r="K580" s="24">
        <f ca="1">IO!$B$5*Model!G580-$J580</f>
        <v>4080</v>
      </c>
    </row>
    <row r="581" spans="1:11" x14ac:dyDescent="0.25">
      <c r="A581" s="28">
        <v>580</v>
      </c>
      <c r="B581" s="26" t="s">
        <v>7</v>
      </c>
      <c r="C581" s="24">
        <f t="shared" ca="1" si="27"/>
        <v>0.96298534836953475</v>
      </c>
      <c r="D581" s="24">
        <f ca="1">VLOOKUP(C581,'Given Data'!$H$33:$I$43,2)</f>
        <v>6</v>
      </c>
      <c r="E581" s="24">
        <f t="shared" ca="1" si="28"/>
        <v>2.4556955861567697E-3</v>
      </c>
      <c r="F581" s="24">
        <f ca="1">IF(B581=IO!$A$21,ROUND(NORMINV(E581,IO!$B$21,IO!$C$21),0),IF(B581=IO!$A$22,ROUND(NORMINV(E581,IO!$B$22,IO!$C$22),0),ROUND(NORMINV(E581,IO!$B$23,IO!$C$23),0)))</f>
        <v>84</v>
      </c>
      <c r="G581" s="24">
        <f ca="1">MIN(F581,IO!$B$4+IO!$B$10)</f>
        <v>84</v>
      </c>
      <c r="H581" s="24">
        <f ca="1">IF(G581-D581&gt;IO!B$4,Model!G581-Model!D581-IO!B$4,0)</f>
        <v>0</v>
      </c>
      <c r="I581" s="24">
        <f>IF($B581=IO!$A$22,IO!$B$6,IF($B581=IO!$A$22,IO!$B$6,IF($B581=IO!$A$22,IO!$B$6,IO!$B$7)))</f>
        <v>200</v>
      </c>
      <c r="J581" s="24">
        <f t="shared" ca="1" si="29"/>
        <v>0</v>
      </c>
      <c r="K581" s="24">
        <f ca="1">IO!$B$5*Model!G581-$J581</f>
        <v>3360</v>
      </c>
    </row>
    <row r="582" spans="1:11" x14ac:dyDescent="0.25">
      <c r="A582" s="28">
        <v>581</v>
      </c>
      <c r="B582" s="26" t="s">
        <v>8</v>
      </c>
      <c r="C582" s="24">
        <f t="shared" ca="1" si="27"/>
        <v>0.56114220011611393</v>
      </c>
      <c r="D582" s="24">
        <f ca="1">VLOOKUP(C582,'Given Data'!$H$33:$I$43,2)</f>
        <v>2</v>
      </c>
      <c r="E582" s="24">
        <f t="shared" ca="1" si="28"/>
        <v>0.42038299577590266</v>
      </c>
      <c r="F582" s="24">
        <f ca="1">IF(B582=IO!$A$21,ROUND(NORMINV(E582,IO!$B$21,IO!$C$21),0),IF(B582=IO!$A$22,ROUND(NORMINV(E582,IO!$B$22,IO!$C$22),0),ROUND(NORMINV(E582,IO!$B$23,IO!$C$23),0)))</f>
        <v>102</v>
      </c>
      <c r="G582" s="24">
        <f ca="1">MIN(F582,IO!$B$4+IO!$B$10)</f>
        <v>102</v>
      </c>
      <c r="H582" s="24">
        <f ca="1">IF(G582-D582&gt;IO!B$4,Model!G582-Model!D582-IO!B$4,0)</f>
        <v>0</v>
      </c>
      <c r="I582" s="24">
        <f>IF($B582=IO!$A$22,IO!$B$6,IF($B582=IO!$A$22,IO!$B$6,IF($B582=IO!$A$22,IO!$B$6,IO!$B$7)))</f>
        <v>25</v>
      </c>
      <c r="J582" s="24">
        <f t="shared" ca="1" si="29"/>
        <v>0</v>
      </c>
      <c r="K582" s="24">
        <f ca="1">IO!$B$5*Model!G582-$J582</f>
        <v>4080</v>
      </c>
    </row>
    <row r="583" spans="1:11" x14ac:dyDescent="0.25">
      <c r="A583" s="28">
        <v>582</v>
      </c>
      <c r="B583" s="26" t="s">
        <v>10</v>
      </c>
      <c r="C583" s="24">
        <f t="shared" ca="1" si="27"/>
        <v>0.92879032577096898</v>
      </c>
      <c r="D583" s="24">
        <f ca="1">VLOOKUP(C583,'Given Data'!$H$33:$I$43,2)</f>
        <v>5</v>
      </c>
      <c r="E583" s="24">
        <f t="shared" ca="1" si="28"/>
        <v>0.41312137479317845</v>
      </c>
      <c r="F583" s="24">
        <f ca="1">IF(B583=IO!$A$21,ROUND(NORMINV(E583,IO!$B$21,IO!$C$21),0),IF(B583=IO!$A$22,ROUND(NORMINV(E583,IO!$B$22,IO!$C$22),0),ROUND(NORMINV(E583,IO!$B$23,IO!$C$23),0)))</f>
        <v>104</v>
      </c>
      <c r="G583" s="24">
        <f ca="1">MIN(F583,IO!$B$4+IO!$B$10)</f>
        <v>102</v>
      </c>
      <c r="H583" s="24">
        <f ca="1">IF(G583-D583&gt;IO!B$4,Model!G583-Model!D583-IO!B$4,0)</f>
        <v>0</v>
      </c>
      <c r="I583" s="24">
        <f>IF($B583=IO!$A$22,IO!$B$6,IF($B583=IO!$A$22,IO!$B$6,IF($B583=IO!$A$22,IO!$B$6,IO!$B$7)))</f>
        <v>200</v>
      </c>
      <c r="J583" s="24">
        <f t="shared" ca="1" si="29"/>
        <v>0</v>
      </c>
      <c r="K583" s="24">
        <f ca="1">IO!$B$5*Model!G583-$J583</f>
        <v>4080</v>
      </c>
    </row>
    <row r="584" spans="1:11" x14ac:dyDescent="0.25">
      <c r="A584" s="28">
        <v>583</v>
      </c>
      <c r="B584" s="26" t="s">
        <v>7</v>
      </c>
      <c r="C584" s="24">
        <f t="shared" ca="1" si="27"/>
        <v>0.82112137804600194</v>
      </c>
      <c r="D584" s="24">
        <f ca="1">VLOOKUP(C584,'Given Data'!$H$33:$I$43,2)</f>
        <v>4</v>
      </c>
      <c r="E584" s="24">
        <f t="shared" ca="1" si="28"/>
        <v>0.84237674030607268</v>
      </c>
      <c r="F584" s="24">
        <f ca="1">IF(B584=IO!$A$21,ROUND(NORMINV(E584,IO!$B$21,IO!$C$21),0),IF(B584=IO!$A$22,ROUND(NORMINV(E584,IO!$B$22,IO!$C$22),0),ROUND(NORMINV(E584,IO!$B$23,IO!$C$23),0)))</f>
        <v>107</v>
      </c>
      <c r="G584" s="24">
        <f ca="1">MIN(F584,IO!$B$4+IO!$B$10)</f>
        <v>102</v>
      </c>
      <c r="H584" s="24">
        <f ca="1">IF(G584-D584&gt;IO!B$4,Model!G584-Model!D584-IO!B$4,0)</f>
        <v>0</v>
      </c>
      <c r="I584" s="24">
        <f>IF($B584=IO!$A$22,IO!$B$6,IF($B584=IO!$A$22,IO!$B$6,IF($B584=IO!$A$22,IO!$B$6,IO!$B$7)))</f>
        <v>200</v>
      </c>
      <c r="J584" s="24">
        <f t="shared" ca="1" si="29"/>
        <v>0</v>
      </c>
      <c r="K584" s="24">
        <f ca="1">IO!$B$5*Model!G584-$J584</f>
        <v>4080</v>
      </c>
    </row>
    <row r="585" spans="1:11" x14ac:dyDescent="0.25">
      <c r="A585" s="28">
        <v>584</v>
      </c>
      <c r="B585" s="26" t="s">
        <v>8</v>
      </c>
      <c r="C585" s="24">
        <f t="shared" ca="1" si="27"/>
        <v>0.65471613191457367</v>
      </c>
      <c r="D585" s="24">
        <f ca="1">VLOOKUP(C585,'Given Data'!$H$33:$I$43,2)</f>
        <v>3</v>
      </c>
      <c r="E585" s="24">
        <f t="shared" ca="1" si="28"/>
        <v>0.91898905727090896</v>
      </c>
      <c r="F585" s="24">
        <f ca="1">IF(B585=IO!$A$21,ROUND(NORMINV(E585,IO!$B$21,IO!$C$21),0),IF(B585=IO!$A$22,ROUND(NORMINV(E585,IO!$B$22,IO!$C$22),0),ROUND(NORMINV(E585,IO!$B$23,IO!$C$23),0)))</f>
        <v>110</v>
      </c>
      <c r="G585" s="24">
        <f ca="1">MIN(F585,IO!$B$4+IO!$B$10)</f>
        <v>102</v>
      </c>
      <c r="H585" s="24">
        <f ca="1">IF(G585-D585&gt;IO!B$4,Model!G585-Model!D585-IO!B$4,0)</f>
        <v>0</v>
      </c>
      <c r="I585" s="24">
        <f>IF($B585=IO!$A$22,IO!$B$6,IF($B585=IO!$A$22,IO!$B$6,IF($B585=IO!$A$22,IO!$B$6,IO!$B$7)))</f>
        <v>25</v>
      </c>
      <c r="J585" s="24">
        <f t="shared" ca="1" si="29"/>
        <v>0</v>
      </c>
      <c r="K585" s="24">
        <f ca="1">IO!$B$5*Model!G585-$J585</f>
        <v>4080</v>
      </c>
    </row>
    <row r="586" spans="1:11" x14ac:dyDescent="0.25">
      <c r="A586" s="28">
        <v>585</v>
      </c>
      <c r="B586" s="26" t="s">
        <v>10</v>
      </c>
      <c r="C586" s="24">
        <f t="shared" ca="1" si="27"/>
        <v>0.74550057313286733</v>
      </c>
      <c r="D586" s="24">
        <f ca="1">VLOOKUP(C586,'Given Data'!$H$33:$I$43,2)</f>
        <v>3</v>
      </c>
      <c r="E586" s="24">
        <f t="shared" ca="1" si="28"/>
        <v>0.99367608738095237</v>
      </c>
      <c r="F586" s="24">
        <f ca="1">IF(B586=IO!$A$21,ROUND(NORMINV(E586,IO!$B$21,IO!$C$21),0),IF(B586=IO!$A$22,ROUND(NORMINV(E586,IO!$B$22,IO!$C$22),0),ROUND(NORMINV(E586,IO!$B$23,IO!$C$23),0)))</f>
        <v>117</v>
      </c>
      <c r="G586" s="24">
        <f ca="1">MIN(F586,IO!$B$4+IO!$B$10)</f>
        <v>102</v>
      </c>
      <c r="H586" s="24">
        <f ca="1">IF(G586-D586&gt;IO!B$4,Model!G586-Model!D586-IO!B$4,0)</f>
        <v>0</v>
      </c>
      <c r="I586" s="24">
        <f>IF($B586=IO!$A$22,IO!$B$6,IF($B586=IO!$A$22,IO!$B$6,IF($B586=IO!$A$22,IO!$B$6,IO!$B$7)))</f>
        <v>200</v>
      </c>
      <c r="J586" s="24">
        <f t="shared" ca="1" si="29"/>
        <v>0</v>
      </c>
      <c r="K586" s="24">
        <f ca="1">IO!$B$5*Model!G586-$J586</f>
        <v>4080</v>
      </c>
    </row>
    <row r="587" spans="1:11" x14ac:dyDescent="0.25">
      <c r="A587" s="28">
        <v>586</v>
      </c>
      <c r="B587" s="26" t="s">
        <v>7</v>
      </c>
      <c r="C587" s="24">
        <f t="shared" ca="1" si="27"/>
        <v>1.3090666722570532E-4</v>
      </c>
      <c r="D587" s="24">
        <f ca="1">VLOOKUP(C587,'Given Data'!$H$33:$I$43,2)</f>
        <v>0</v>
      </c>
      <c r="E587" s="24">
        <f t="shared" ca="1" si="28"/>
        <v>0.18949494484529994</v>
      </c>
      <c r="F587" s="24">
        <f ca="1">IF(B587=IO!$A$21,ROUND(NORMINV(E587,IO!$B$21,IO!$C$21),0),IF(B587=IO!$A$22,ROUND(NORMINV(E587,IO!$B$22,IO!$C$22),0),ROUND(NORMINV(E587,IO!$B$23,IO!$C$23),0)))</f>
        <v>96</v>
      </c>
      <c r="G587" s="24">
        <f ca="1">MIN(F587,IO!$B$4+IO!$B$10)</f>
        <v>96</v>
      </c>
      <c r="H587" s="24">
        <f ca="1">IF(G587-D587&gt;IO!B$4,Model!G587-Model!D587-IO!B$4,0)</f>
        <v>0</v>
      </c>
      <c r="I587" s="24">
        <f>IF($B587=IO!$A$22,IO!$B$6,IF($B587=IO!$A$22,IO!$B$6,IF($B587=IO!$A$22,IO!$B$6,IO!$B$7)))</f>
        <v>200</v>
      </c>
      <c r="J587" s="24">
        <f t="shared" ca="1" si="29"/>
        <v>400</v>
      </c>
      <c r="K587" s="24">
        <f ca="1">IO!$B$5*Model!G587-$J587</f>
        <v>3440</v>
      </c>
    </row>
    <row r="588" spans="1:11" x14ac:dyDescent="0.25">
      <c r="A588" s="28">
        <v>587</v>
      </c>
      <c r="B588" s="26" t="s">
        <v>8</v>
      </c>
      <c r="C588" s="24">
        <f t="shared" ca="1" si="27"/>
        <v>0.49830794408464707</v>
      </c>
      <c r="D588" s="24">
        <f ca="1">VLOOKUP(C588,'Given Data'!$H$33:$I$43,2)</f>
        <v>2</v>
      </c>
      <c r="E588" s="24">
        <f t="shared" ca="1" si="28"/>
        <v>0.67312376045394295</v>
      </c>
      <c r="F588" s="24">
        <f ca="1">IF(B588=IO!$A$21,ROUND(NORMINV(E588,IO!$B$21,IO!$C$21),0),IF(B588=IO!$A$22,ROUND(NORMINV(E588,IO!$B$22,IO!$C$22),0),ROUND(NORMINV(E588,IO!$B$23,IO!$C$23),0)))</f>
        <v>105</v>
      </c>
      <c r="G588" s="24">
        <f ca="1">MIN(F588,IO!$B$4+IO!$B$10)</f>
        <v>102</v>
      </c>
      <c r="H588" s="24">
        <f ca="1">IF(G588-D588&gt;IO!B$4,Model!G588-Model!D588-IO!B$4,0)</f>
        <v>0</v>
      </c>
      <c r="I588" s="24">
        <f>IF($B588=IO!$A$22,IO!$B$6,IF($B588=IO!$A$22,IO!$B$6,IF($B588=IO!$A$22,IO!$B$6,IO!$B$7)))</f>
        <v>25</v>
      </c>
      <c r="J588" s="24">
        <f t="shared" ca="1" si="29"/>
        <v>200</v>
      </c>
      <c r="K588" s="24">
        <f ca="1">IO!$B$5*Model!G588-$J588</f>
        <v>3880</v>
      </c>
    </row>
    <row r="589" spans="1:11" x14ac:dyDescent="0.25">
      <c r="A589" s="28">
        <v>588</v>
      </c>
      <c r="B589" s="26" t="s">
        <v>10</v>
      </c>
      <c r="C589" s="24">
        <f t="shared" ca="1" si="27"/>
        <v>2.2369178816511348E-2</v>
      </c>
      <c r="D589" s="24">
        <f ca="1">VLOOKUP(C589,'Given Data'!$H$33:$I$43,2)</f>
        <v>0</v>
      </c>
      <c r="E589" s="24">
        <f t="shared" ca="1" si="28"/>
        <v>0.81252754487669776</v>
      </c>
      <c r="F589" s="24">
        <f ca="1">IF(B589=IO!$A$21,ROUND(NORMINV(E589,IO!$B$21,IO!$C$21),0),IF(B589=IO!$A$22,ROUND(NORMINV(E589,IO!$B$22,IO!$C$22),0),ROUND(NORMINV(E589,IO!$B$23,IO!$C$23),0)))</f>
        <v>109</v>
      </c>
      <c r="G589" s="24">
        <f ca="1">MIN(F589,IO!$B$4+IO!$B$10)</f>
        <v>102</v>
      </c>
      <c r="H589" s="24">
        <f ca="1">IF(G589-D589&gt;IO!B$4,Model!G589-Model!D589-IO!B$4,0)</f>
        <v>2</v>
      </c>
      <c r="I589" s="24">
        <f>IF($B589=IO!$A$22,IO!$B$6,IF($B589=IO!$A$22,IO!$B$6,IF($B589=IO!$A$22,IO!$B$6,IO!$B$7)))</f>
        <v>200</v>
      </c>
      <c r="J589" s="24">
        <f t="shared" ca="1" si="29"/>
        <v>0</v>
      </c>
      <c r="K589" s="24">
        <f ca="1">IO!$B$5*Model!G589-$J589</f>
        <v>4080</v>
      </c>
    </row>
    <row r="590" spans="1:11" x14ac:dyDescent="0.25">
      <c r="A590" s="28">
        <v>589</v>
      </c>
      <c r="B590" s="26" t="s">
        <v>7</v>
      </c>
      <c r="C590" s="24">
        <f t="shared" ca="1" si="27"/>
        <v>0.21866917724976753</v>
      </c>
      <c r="D590" s="24">
        <f ca="1">VLOOKUP(C590,'Given Data'!$H$33:$I$43,2)</f>
        <v>1</v>
      </c>
      <c r="E590" s="24">
        <f t="shared" ca="1" si="28"/>
        <v>0.97876322281997641</v>
      </c>
      <c r="F590" s="24">
        <f ca="1">IF(B590=IO!$A$21,ROUND(NORMINV(E590,IO!$B$21,IO!$C$21),0),IF(B590=IO!$A$22,ROUND(NORMINV(E590,IO!$B$22,IO!$C$22),0),ROUND(NORMINV(E590,IO!$B$23,IO!$C$23),0)))</f>
        <v>113</v>
      </c>
      <c r="G590" s="24">
        <f ca="1">MIN(F590,IO!$B$4+IO!$B$10)</f>
        <v>102</v>
      </c>
      <c r="H590" s="24">
        <f ca="1">IF(G590-D590&gt;IO!B$4,Model!G590-Model!D590-IO!B$4,0)</f>
        <v>1</v>
      </c>
      <c r="I590" s="24">
        <f>IF($B590=IO!$A$22,IO!$B$6,IF($B590=IO!$A$22,IO!$B$6,IF($B590=IO!$A$22,IO!$B$6,IO!$B$7)))</f>
        <v>200</v>
      </c>
      <c r="J590" s="24">
        <f t="shared" ca="1" si="29"/>
        <v>400</v>
      </c>
      <c r="K590" s="24">
        <f ca="1">IO!$B$5*Model!G590-$J590</f>
        <v>3680</v>
      </c>
    </row>
    <row r="591" spans="1:11" x14ac:dyDescent="0.25">
      <c r="A591" s="28">
        <v>590</v>
      </c>
      <c r="B591" s="26" t="s">
        <v>8</v>
      </c>
      <c r="C591" s="24">
        <f t="shared" ca="1" si="27"/>
        <v>0.13387818539546614</v>
      </c>
      <c r="D591" s="24">
        <f ca="1">VLOOKUP(C591,'Given Data'!$H$33:$I$43,2)</f>
        <v>0</v>
      </c>
      <c r="E591" s="24">
        <f t="shared" ca="1" si="28"/>
        <v>0.22834679519492995</v>
      </c>
      <c r="F591" s="24">
        <f ca="1">IF(B591=IO!$A$21,ROUND(NORMINV(E591,IO!$B$21,IO!$C$21),0),IF(B591=IO!$A$22,ROUND(NORMINV(E591,IO!$B$22,IO!$C$22),0),ROUND(NORMINV(E591,IO!$B$23,IO!$C$23),0)))</f>
        <v>99</v>
      </c>
      <c r="G591" s="24">
        <f ca="1">MIN(F591,IO!$B$4+IO!$B$10)</f>
        <v>99</v>
      </c>
      <c r="H591" s="24">
        <f ca="1">IF(G591-D591&gt;IO!B$4,Model!G591-Model!D591-IO!B$4,0)</f>
        <v>0</v>
      </c>
      <c r="I591" s="24">
        <f>IF($B591=IO!$A$22,IO!$B$6,IF($B591=IO!$A$22,IO!$B$6,IF($B591=IO!$A$22,IO!$B$6,IO!$B$7)))</f>
        <v>25</v>
      </c>
      <c r="J591" s="24">
        <f t="shared" ca="1" si="29"/>
        <v>0</v>
      </c>
      <c r="K591" s="24">
        <f ca="1">IO!$B$5*Model!G591-$J591</f>
        <v>3960</v>
      </c>
    </row>
    <row r="592" spans="1:11" x14ac:dyDescent="0.25">
      <c r="A592" s="28">
        <v>591</v>
      </c>
      <c r="B592" s="26" t="s">
        <v>10</v>
      </c>
      <c r="C592" s="24">
        <f t="shared" ca="1" si="27"/>
        <v>7.4742393832117227E-2</v>
      </c>
      <c r="D592" s="24">
        <f ca="1">VLOOKUP(C592,'Given Data'!$H$33:$I$43,2)</f>
        <v>0</v>
      </c>
      <c r="E592" s="24">
        <f t="shared" ca="1" si="28"/>
        <v>0.37930083074940868</v>
      </c>
      <c r="F592" s="24">
        <f ca="1">IF(B592=IO!$A$21,ROUND(NORMINV(E592,IO!$B$21,IO!$C$21),0),IF(B592=IO!$A$22,ROUND(NORMINV(E592,IO!$B$22,IO!$C$22),0),ROUND(NORMINV(E592,IO!$B$23,IO!$C$23),0)))</f>
        <v>103</v>
      </c>
      <c r="G592" s="24">
        <f ca="1">MIN(F592,IO!$B$4+IO!$B$10)</f>
        <v>102</v>
      </c>
      <c r="H592" s="24">
        <f ca="1">IF(G592-D592&gt;IO!B$4,Model!G592-Model!D592-IO!B$4,0)</f>
        <v>2</v>
      </c>
      <c r="I592" s="24">
        <f>IF($B592=IO!$A$22,IO!$B$6,IF($B592=IO!$A$22,IO!$B$6,IF($B592=IO!$A$22,IO!$B$6,IO!$B$7)))</f>
        <v>200</v>
      </c>
      <c r="J592" s="24">
        <f t="shared" ca="1" si="29"/>
        <v>0</v>
      </c>
      <c r="K592" s="24">
        <f ca="1">IO!$B$5*Model!G592-$J592</f>
        <v>4080</v>
      </c>
    </row>
    <row r="593" spans="1:11" x14ac:dyDescent="0.25">
      <c r="A593" s="28">
        <v>592</v>
      </c>
      <c r="B593" s="26" t="s">
        <v>7</v>
      </c>
      <c r="C593" s="24">
        <f t="shared" ca="1" si="27"/>
        <v>0.71600638618271595</v>
      </c>
      <c r="D593" s="24">
        <f ca="1">VLOOKUP(C593,'Given Data'!$H$33:$I$43,2)</f>
        <v>3</v>
      </c>
      <c r="E593" s="24">
        <f t="shared" ca="1" si="28"/>
        <v>0.90276814726111965</v>
      </c>
      <c r="F593" s="24">
        <f ca="1">IF(B593=IO!$A$21,ROUND(NORMINV(E593,IO!$B$21,IO!$C$21),0),IF(B593=IO!$A$22,ROUND(NORMINV(E593,IO!$B$22,IO!$C$22),0),ROUND(NORMINV(E593,IO!$B$23,IO!$C$23),0)))</f>
        <v>109</v>
      </c>
      <c r="G593" s="24">
        <f ca="1">MIN(F593,IO!$B$4+IO!$B$10)</f>
        <v>102</v>
      </c>
      <c r="H593" s="24">
        <f ca="1">IF(G593-D593&gt;IO!B$4,Model!G593-Model!D593-IO!B$4,0)</f>
        <v>0</v>
      </c>
      <c r="I593" s="24">
        <f>IF($B593=IO!$A$22,IO!$B$6,IF($B593=IO!$A$22,IO!$B$6,IF($B593=IO!$A$22,IO!$B$6,IO!$B$7)))</f>
        <v>200</v>
      </c>
      <c r="J593" s="24">
        <f t="shared" ca="1" si="29"/>
        <v>0</v>
      </c>
      <c r="K593" s="24">
        <f ca="1">IO!$B$5*Model!G593-$J593</f>
        <v>4080</v>
      </c>
    </row>
    <row r="594" spans="1:11" x14ac:dyDescent="0.25">
      <c r="A594" s="28">
        <v>593</v>
      </c>
      <c r="B594" s="26" t="s">
        <v>8</v>
      </c>
      <c r="C594" s="24">
        <f t="shared" ca="1" si="27"/>
        <v>0.75808887519575929</v>
      </c>
      <c r="D594" s="24">
        <f ca="1">VLOOKUP(C594,'Given Data'!$H$33:$I$43,2)</f>
        <v>3</v>
      </c>
      <c r="E594" s="24">
        <f t="shared" ca="1" si="28"/>
        <v>0.27488709938259182</v>
      </c>
      <c r="F594" s="24">
        <f ca="1">IF(B594=IO!$A$21,ROUND(NORMINV(E594,IO!$B$21,IO!$C$21),0),IF(B594=IO!$A$22,ROUND(NORMINV(E594,IO!$B$22,IO!$C$22),0),ROUND(NORMINV(E594,IO!$B$23,IO!$C$23),0)))</f>
        <v>100</v>
      </c>
      <c r="G594" s="24">
        <f ca="1">MIN(F594,IO!$B$4+IO!$B$10)</f>
        <v>100</v>
      </c>
      <c r="H594" s="24">
        <f ca="1">IF(G594-D594&gt;IO!B$4,Model!G594-Model!D594-IO!B$4,0)</f>
        <v>0</v>
      </c>
      <c r="I594" s="24">
        <f>IF($B594=IO!$A$22,IO!$B$6,IF($B594=IO!$A$22,IO!$B$6,IF($B594=IO!$A$22,IO!$B$6,IO!$B$7)))</f>
        <v>25</v>
      </c>
      <c r="J594" s="24">
        <f t="shared" ca="1" si="29"/>
        <v>400</v>
      </c>
      <c r="K594" s="24">
        <f ca="1">IO!$B$5*Model!G594-$J594</f>
        <v>3600</v>
      </c>
    </row>
    <row r="595" spans="1:11" x14ac:dyDescent="0.25">
      <c r="A595" s="28">
        <v>594</v>
      </c>
      <c r="B595" s="26" t="s">
        <v>10</v>
      </c>
      <c r="C595" s="24">
        <f t="shared" ca="1" si="27"/>
        <v>0.78962219278289991</v>
      </c>
      <c r="D595" s="24">
        <f ca="1">VLOOKUP(C595,'Given Data'!$H$33:$I$43,2)</f>
        <v>4</v>
      </c>
      <c r="E595" s="24">
        <f t="shared" ca="1" si="28"/>
        <v>0.66540860543971159</v>
      </c>
      <c r="F595" s="24">
        <f ca="1">IF(B595=IO!$A$21,ROUND(NORMINV(E595,IO!$B$21,IO!$C$21),0),IF(B595=IO!$A$22,ROUND(NORMINV(E595,IO!$B$22,IO!$C$22),0),ROUND(NORMINV(E595,IO!$B$23,IO!$C$23),0)))</f>
        <v>107</v>
      </c>
      <c r="G595" s="24">
        <f ca="1">MIN(F595,IO!$B$4+IO!$B$10)</f>
        <v>102</v>
      </c>
      <c r="H595" s="24">
        <f ca="1">IF(G595-D595&gt;IO!B$4,Model!G595-Model!D595-IO!B$4,0)</f>
        <v>0</v>
      </c>
      <c r="I595" s="24">
        <f>IF($B595=IO!$A$22,IO!$B$6,IF($B595=IO!$A$22,IO!$B$6,IF($B595=IO!$A$22,IO!$B$6,IO!$B$7)))</f>
        <v>200</v>
      </c>
      <c r="J595" s="24">
        <f t="shared" ca="1" si="29"/>
        <v>0</v>
      </c>
      <c r="K595" s="24">
        <f ca="1">IO!$B$5*Model!G595-$J595</f>
        <v>4080</v>
      </c>
    </row>
    <row r="596" spans="1:11" x14ac:dyDescent="0.25">
      <c r="A596" s="28">
        <v>595</v>
      </c>
      <c r="B596" s="26" t="s">
        <v>7</v>
      </c>
      <c r="C596" s="24">
        <f t="shared" ca="1" si="27"/>
        <v>6.9698882003145446E-2</v>
      </c>
      <c r="D596" s="24">
        <f ca="1">VLOOKUP(C596,'Given Data'!$H$33:$I$43,2)</f>
        <v>0</v>
      </c>
      <c r="E596" s="24">
        <f t="shared" ca="1" si="28"/>
        <v>0.79030429665667967</v>
      </c>
      <c r="F596" s="24">
        <f ca="1">IF(B596=IO!$A$21,ROUND(NORMINV(E596,IO!$B$21,IO!$C$21),0),IF(B596=IO!$A$22,ROUND(NORMINV(E596,IO!$B$22,IO!$C$22),0),ROUND(NORMINV(E596,IO!$B$23,IO!$C$23),0)))</f>
        <v>106</v>
      </c>
      <c r="G596" s="24">
        <f ca="1">MIN(F596,IO!$B$4+IO!$B$10)</f>
        <v>102</v>
      </c>
      <c r="H596" s="24">
        <f ca="1">IF(G596-D596&gt;IO!B$4,Model!G596-Model!D596-IO!B$4,0)</f>
        <v>2</v>
      </c>
      <c r="I596" s="24">
        <f>IF($B596=IO!$A$22,IO!$B$6,IF($B596=IO!$A$22,IO!$B$6,IF($B596=IO!$A$22,IO!$B$6,IO!$B$7)))</f>
        <v>200</v>
      </c>
      <c r="J596" s="24">
        <f t="shared" ca="1" si="29"/>
        <v>0</v>
      </c>
      <c r="K596" s="24">
        <f ca="1">IO!$B$5*Model!G596-$J596</f>
        <v>4080</v>
      </c>
    </row>
    <row r="597" spans="1:11" x14ac:dyDescent="0.25">
      <c r="A597" s="28">
        <v>596</v>
      </c>
      <c r="B597" s="26" t="s">
        <v>8</v>
      </c>
      <c r="C597" s="24">
        <f t="shared" ca="1" si="27"/>
        <v>0.55511333153078357</v>
      </c>
      <c r="D597" s="24">
        <f ca="1">VLOOKUP(C597,'Given Data'!$H$33:$I$43,2)</f>
        <v>2</v>
      </c>
      <c r="E597" s="24">
        <f t="shared" ca="1" si="28"/>
        <v>0.44640726363263483</v>
      </c>
      <c r="F597" s="24">
        <f ca="1">IF(B597=IO!$A$21,ROUND(NORMINV(E597,IO!$B$21,IO!$C$21),0),IF(B597=IO!$A$22,ROUND(NORMINV(E597,IO!$B$22,IO!$C$22),0),ROUND(NORMINV(E597,IO!$B$23,IO!$C$23),0)))</f>
        <v>102</v>
      </c>
      <c r="G597" s="24">
        <f ca="1">MIN(F597,IO!$B$4+IO!$B$10)</f>
        <v>102</v>
      </c>
      <c r="H597" s="24">
        <f ca="1">IF(G597-D597&gt;IO!B$4,Model!G597-Model!D597-IO!B$4,0)</f>
        <v>0</v>
      </c>
      <c r="I597" s="24">
        <f>IF($B597=IO!$A$22,IO!$B$6,IF($B597=IO!$A$22,IO!$B$6,IF($B597=IO!$A$22,IO!$B$6,IO!$B$7)))</f>
        <v>25</v>
      </c>
      <c r="J597" s="24">
        <f t="shared" ca="1" si="29"/>
        <v>200</v>
      </c>
      <c r="K597" s="24">
        <f ca="1">IO!$B$5*Model!G597-$J597</f>
        <v>3880</v>
      </c>
    </row>
    <row r="598" spans="1:11" x14ac:dyDescent="0.25">
      <c r="A598" s="28">
        <v>597</v>
      </c>
      <c r="B598" s="26" t="s">
        <v>10</v>
      </c>
      <c r="C598" s="24">
        <f t="shared" ca="1" si="27"/>
        <v>0.92450429078433571</v>
      </c>
      <c r="D598" s="24">
        <f ca="1">VLOOKUP(C598,'Given Data'!$H$33:$I$43,2)</f>
        <v>5</v>
      </c>
      <c r="E598" s="24">
        <f t="shared" ca="1" si="28"/>
        <v>0.56401910268163324</v>
      </c>
      <c r="F598" s="24">
        <f ca="1">IF(B598=IO!$A$21,ROUND(NORMINV(E598,IO!$B$21,IO!$C$21),0),IF(B598=IO!$A$22,ROUND(NORMINV(E598,IO!$B$22,IO!$C$22),0),ROUND(NORMINV(E598,IO!$B$23,IO!$C$23),0)))</f>
        <v>106</v>
      </c>
      <c r="G598" s="24">
        <f ca="1">MIN(F598,IO!$B$4+IO!$B$10)</f>
        <v>102</v>
      </c>
      <c r="H598" s="24">
        <f ca="1">IF(G598-D598&gt;IO!B$4,Model!G598-Model!D598-IO!B$4,0)</f>
        <v>0</v>
      </c>
      <c r="I598" s="24">
        <f>IF($B598=IO!$A$22,IO!$B$6,IF($B598=IO!$A$22,IO!$B$6,IF($B598=IO!$A$22,IO!$B$6,IO!$B$7)))</f>
        <v>200</v>
      </c>
      <c r="J598" s="24">
        <f t="shared" ca="1" si="29"/>
        <v>0</v>
      </c>
      <c r="K598" s="24">
        <f ca="1">IO!$B$5*Model!G598-$J598</f>
        <v>4080</v>
      </c>
    </row>
    <row r="599" spans="1:11" x14ac:dyDescent="0.25">
      <c r="A599" s="28">
        <v>598</v>
      </c>
      <c r="B599" s="26" t="s">
        <v>7</v>
      </c>
      <c r="C599" s="24">
        <f t="shared" ca="1" si="27"/>
        <v>0.30532491440494303</v>
      </c>
      <c r="D599" s="24">
        <f ca="1">VLOOKUP(C599,'Given Data'!$H$33:$I$43,2)</f>
        <v>1</v>
      </c>
      <c r="E599" s="24">
        <f t="shared" ca="1" si="28"/>
        <v>0.98383578333931376</v>
      </c>
      <c r="F599" s="24">
        <f ca="1">IF(B599=IO!$A$21,ROUND(NORMINV(E599,IO!$B$21,IO!$C$21),0),IF(B599=IO!$A$22,ROUND(NORMINV(E599,IO!$B$22,IO!$C$22),0),ROUND(NORMINV(E599,IO!$B$23,IO!$C$23),0)))</f>
        <v>114</v>
      </c>
      <c r="G599" s="24">
        <f ca="1">MIN(F599,IO!$B$4+IO!$B$10)</f>
        <v>102</v>
      </c>
      <c r="H599" s="24">
        <f ca="1">IF(G599-D599&gt;IO!B$4,Model!G599-Model!D599-IO!B$4,0)</f>
        <v>1</v>
      </c>
      <c r="I599" s="24">
        <f>IF($B599=IO!$A$22,IO!$B$6,IF($B599=IO!$A$22,IO!$B$6,IF($B599=IO!$A$22,IO!$B$6,IO!$B$7)))</f>
        <v>200</v>
      </c>
      <c r="J599" s="24">
        <f t="shared" ca="1" si="29"/>
        <v>0</v>
      </c>
      <c r="K599" s="24">
        <f ca="1">IO!$B$5*Model!G599-$J599</f>
        <v>4080</v>
      </c>
    </row>
    <row r="600" spans="1:11" x14ac:dyDescent="0.25">
      <c r="A600" s="28">
        <v>599</v>
      </c>
      <c r="B600" s="26" t="s">
        <v>8</v>
      </c>
      <c r="C600" s="24">
        <f t="shared" ca="1" si="27"/>
        <v>2.1310265954892049E-2</v>
      </c>
      <c r="D600" s="24">
        <f ca="1">VLOOKUP(C600,'Given Data'!$H$33:$I$43,2)</f>
        <v>0</v>
      </c>
      <c r="E600" s="24">
        <f t="shared" ca="1" si="28"/>
        <v>4.7462232626172107E-2</v>
      </c>
      <c r="F600" s="24">
        <f ca="1">IF(B600=IO!$A$21,ROUND(NORMINV(E600,IO!$B$21,IO!$C$21),0),IF(B600=IO!$A$22,ROUND(NORMINV(E600,IO!$B$22,IO!$C$22),0),ROUND(NORMINV(E600,IO!$B$23,IO!$C$23),0)))</f>
        <v>95</v>
      </c>
      <c r="G600" s="24">
        <f ca="1">MIN(F600,IO!$B$4+IO!$B$10)</f>
        <v>95</v>
      </c>
      <c r="H600" s="24">
        <f ca="1">IF(G600-D600&gt;IO!B$4,Model!G600-Model!D600-IO!B$4,0)</f>
        <v>0</v>
      </c>
      <c r="I600" s="24">
        <f>IF($B600=IO!$A$22,IO!$B$6,IF($B600=IO!$A$22,IO!$B$6,IF($B600=IO!$A$22,IO!$B$6,IO!$B$7)))</f>
        <v>25</v>
      </c>
      <c r="J600" s="24">
        <f t="shared" ca="1" si="29"/>
        <v>400</v>
      </c>
      <c r="K600" s="24">
        <f ca="1">IO!$B$5*Model!G600-$J600</f>
        <v>3400</v>
      </c>
    </row>
    <row r="601" spans="1:11" x14ac:dyDescent="0.25">
      <c r="A601" s="28">
        <v>600</v>
      </c>
      <c r="B601" s="26" t="s">
        <v>10</v>
      </c>
      <c r="C601" s="24">
        <f t="shared" ca="1" si="27"/>
        <v>0.46741009992654214</v>
      </c>
      <c r="D601" s="24">
        <f ca="1">VLOOKUP(C601,'Given Data'!$H$33:$I$43,2)</f>
        <v>2</v>
      </c>
      <c r="E601" s="24">
        <f t="shared" ca="1" si="28"/>
        <v>3.7287996743685992E-2</v>
      </c>
      <c r="F601" s="24">
        <f ca="1">IF(B601=IO!$A$21,ROUND(NORMINV(E601,IO!$B$21,IO!$C$21),0),IF(B601=IO!$A$22,ROUND(NORMINV(E601,IO!$B$22,IO!$C$22),0),ROUND(NORMINV(E601,IO!$B$23,IO!$C$23),0)))</f>
        <v>96</v>
      </c>
      <c r="G601" s="24">
        <f ca="1">MIN(F601,IO!$B$4+IO!$B$10)</f>
        <v>96</v>
      </c>
      <c r="H601" s="24">
        <f ca="1">IF(G601-D601&gt;IO!B$4,Model!G601-Model!D601-IO!B$4,0)</f>
        <v>0</v>
      </c>
      <c r="I601" s="24">
        <f>IF($B601=IO!$A$22,IO!$B$6,IF($B601=IO!$A$22,IO!$B$6,IF($B601=IO!$A$22,IO!$B$6,IO!$B$7)))</f>
        <v>200</v>
      </c>
      <c r="J601" s="24">
        <f t="shared" ca="1" si="29"/>
        <v>0</v>
      </c>
      <c r="K601" s="24">
        <f ca="1">IO!$B$5*Model!G601-$J601</f>
        <v>3840</v>
      </c>
    </row>
    <row r="602" spans="1:11" x14ac:dyDescent="0.25">
      <c r="A602" s="28">
        <v>601</v>
      </c>
      <c r="B602" s="26" t="s">
        <v>7</v>
      </c>
      <c r="C602" s="24">
        <f t="shared" ca="1" si="27"/>
        <v>7.6146756299094731E-2</v>
      </c>
      <c r="D602" s="24">
        <f ca="1">VLOOKUP(C602,'Given Data'!$H$33:$I$43,2)</f>
        <v>0</v>
      </c>
      <c r="E602" s="24">
        <f t="shared" ca="1" si="28"/>
        <v>0.69720865830695888</v>
      </c>
      <c r="F602" s="24">
        <f ca="1">IF(B602=IO!$A$21,ROUND(NORMINV(E602,IO!$B$21,IO!$C$21),0),IF(B602=IO!$A$22,ROUND(NORMINV(E602,IO!$B$22,IO!$C$22),0),ROUND(NORMINV(E602,IO!$B$23,IO!$C$23),0)))</f>
        <v>104</v>
      </c>
      <c r="G602" s="24">
        <f ca="1">MIN(F602,IO!$B$4+IO!$B$10)</f>
        <v>102</v>
      </c>
      <c r="H602" s="24">
        <f ca="1">IF(G602-D602&gt;IO!B$4,Model!G602-Model!D602-IO!B$4,0)</f>
        <v>2</v>
      </c>
      <c r="I602" s="24">
        <f>IF($B602=IO!$A$22,IO!$B$6,IF($B602=IO!$A$22,IO!$B$6,IF($B602=IO!$A$22,IO!$B$6,IO!$B$7)))</f>
        <v>200</v>
      </c>
      <c r="J602" s="24">
        <f t="shared" ca="1" si="29"/>
        <v>200</v>
      </c>
      <c r="K602" s="24">
        <f ca="1">IO!$B$5*Model!G602-$J602</f>
        <v>3880</v>
      </c>
    </row>
    <row r="603" spans="1:11" x14ac:dyDescent="0.25">
      <c r="A603" s="28">
        <v>602</v>
      </c>
      <c r="B603" s="26" t="s">
        <v>8</v>
      </c>
      <c r="C603" s="24">
        <f t="shared" ca="1" si="27"/>
        <v>0.7113912755604147</v>
      </c>
      <c r="D603" s="24">
        <f ca="1">VLOOKUP(C603,'Given Data'!$H$33:$I$43,2)</f>
        <v>3</v>
      </c>
      <c r="E603" s="24">
        <f t="shared" ca="1" si="28"/>
        <v>0.32186240161170232</v>
      </c>
      <c r="F603" s="24">
        <f ca="1">IF(B603=IO!$A$21,ROUND(NORMINV(E603,IO!$B$21,IO!$C$21),0),IF(B603=IO!$A$22,ROUND(NORMINV(E603,IO!$B$22,IO!$C$22),0),ROUND(NORMINV(E603,IO!$B$23,IO!$C$23),0)))</f>
        <v>101</v>
      </c>
      <c r="G603" s="24">
        <f ca="1">MIN(F603,IO!$B$4+IO!$B$10)</f>
        <v>101</v>
      </c>
      <c r="H603" s="24">
        <f ca="1">IF(G603-D603&gt;IO!B$4,Model!G603-Model!D603-IO!B$4,0)</f>
        <v>0</v>
      </c>
      <c r="I603" s="24">
        <f>IF($B603=IO!$A$22,IO!$B$6,IF($B603=IO!$A$22,IO!$B$6,IF($B603=IO!$A$22,IO!$B$6,IO!$B$7)))</f>
        <v>25</v>
      </c>
      <c r="J603" s="24">
        <f t="shared" ca="1" si="29"/>
        <v>200</v>
      </c>
      <c r="K603" s="24">
        <f ca="1">IO!$B$5*Model!G603-$J603</f>
        <v>3840</v>
      </c>
    </row>
    <row r="604" spans="1:11" x14ac:dyDescent="0.25">
      <c r="A604" s="28">
        <v>603</v>
      </c>
      <c r="B604" s="26" t="s">
        <v>10</v>
      </c>
      <c r="C604" s="24">
        <f t="shared" ca="1" si="27"/>
        <v>0.36230945654097646</v>
      </c>
      <c r="D604" s="24">
        <f ca="1">VLOOKUP(C604,'Given Data'!$H$33:$I$43,2)</f>
        <v>1</v>
      </c>
      <c r="E604" s="24">
        <f t="shared" ca="1" si="28"/>
        <v>0.88115835783431107</v>
      </c>
      <c r="F604" s="24">
        <f ca="1">IF(B604=IO!$A$21,ROUND(NORMINV(E604,IO!$B$21,IO!$C$21),0),IF(B604=IO!$A$22,ROUND(NORMINV(E604,IO!$B$22,IO!$C$22),0),ROUND(NORMINV(E604,IO!$B$23,IO!$C$23),0)))</f>
        <v>111</v>
      </c>
      <c r="G604" s="24">
        <f ca="1">MIN(F604,IO!$B$4+IO!$B$10)</f>
        <v>102</v>
      </c>
      <c r="H604" s="24">
        <f ca="1">IF(G604-D604&gt;IO!B$4,Model!G604-Model!D604-IO!B$4,0)</f>
        <v>1</v>
      </c>
      <c r="I604" s="24">
        <f>IF($B604=IO!$A$22,IO!$B$6,IF($B604=IO!$A$22,IO!$B$6,IF($B604=IO!$A$22,IO!$B$6,IO!$B$7)))</f>
        <v>200</v>
      </c>
      <c r="J604" s="24">
        <f t="shared" ca="1" si="29"/>
        <v>0</v>
      </c>
      <c r="K604" s="24">
        <f ca="1">IO!$B$5*Model!G604-$J604</f>
        <v>4080</v>
      </c>
    </row>
    <row r="605" spans="1:11" x14ac:dyDescent="0.25">
      <c r="A605" s="28">
        <v>604</v>
      </c>
      <c r="B605" s="26" t="s">
        <v>7</v>
      </c>
      <c r="C605" s="24">
        <f t="shared" ca="1" si="27"/>
        <v>0.35757185101763245</v>
      </c>
      <c r="D605" s="24">
        <f ca="1">VLOOKUP(C605,'Given Data'!$H$33:$I$43,2)</f>
        <v>1</v>
      </c>
      <c r="E605" s="24">
        <f t="shared" ca="1" si="28"/>
        <v>0.80233735612950541</v>
      </c>
      <c r="F605" s="24">
        <f ca="1">IF(B605=IO!$A$21,ROUND(NORMINV(E605,IO!$B$21,IO!$C$21),0),IF(B605=IO!$A$22,ROUND(NORMINV(E605,IO!$B$22,IO!$C$22),0),ROUND(NORMINV(E605,IO!$B$23,IO!$C$23),0)))</f>
        <v>106</v>
      </c>
      <c r="G605" s="24">
        <f ca="1">MIN(F605,IO!$B$4+IO!$B$10)</f>
        <v>102</v>
      </c>
      <c r="H605" s="24">
        <f ca="1">IF(G605-D605&gt;IO!B$4,Model!G605-Model!D605-IO!B$4,0)</f>
        <v>1</v>
      </c>
      <c r="I605" s="24">
        <f>IF($B605=IO!$A$22,IO!$B$6,IF($B605=IO!$A$22,IO!$B$6,IF($B605=IO!$A$22,IO!$B$6,IO!$B$7)))</f>
        <v>200</v>
      </c>
      <c r="J605" s="24">
        <f t="shared" ca="1" si="29"/>
        <v>400</v>
      </c>
      <c r="K605" s="24">
        <f ca="1">IO!$B$5*Model!G605-$J605</f>
        <v>3680</v>
      </c>
    </row>
    <row r="606" spans="1:11" x14ac:dyDescent="0.25">
      <c r="A606" s="28">
        <v>605</v>
      </c>
      <c r="B606" s="26" t="s">
        <v>8</v>
      </c>
      <c r="C606" s="24">
        <f t="shared" ca="1" si="27"/>
        <v>5.1067078270417454E-2</v>
      </c>
      <c r="D606" s="24">
        <f ca="1">VLOOKUP(C606,'Given Data'!$H$33:$I$43,2)</f>
        <v>0</v>
      </c>
      <c r="E606" s="24">
        <f t="shared" ca="1" si="28"/>
        <v>0.21161997656461928</v>
      </c>
      <c r="F606" s="24">
        <f ca="1">IF(B606=IO!$A$21,ROUND(NORMINV(E606,IO!$B$21,IO!$C$21),0),IF(B606=IO!$A$22,ROUND(NORMINV(E606,IO!$B$22,IO!$C$22),0),ROUND(NORMINV(E606,IO!$B$23,IO!$C$23),0)))</f>
        <v>99</v>
      </c>
      <c r="G606" s="24">
        <f ca="1">MIN(F606,IO!$B$4+IO!$B$10)</f>
        <v>99</v>
      </c>
      <c r="H606" s="24">
        <f ca="1">IF(G606-D606&gt;IO!B$4,Model!G606-Model!D606-IO!B$4,0)</f>
        <v>0</v>
      </c>
      <c r="I606" s="24">
        <f>IF($B606=IO!$A$22,IO!$B$6,IF($B606=IO!$A$22,IO!$B$6,IF($B606=IO!$A$22,IO!$B$6,IO!$B$7)))</f>
        <v>25</v>
      </c>
      <c r="J606" s="24">
        <f t="shared" ca="1" si="29"/>
        <v>0</v>
      </c>
      <c r="K606" s="24">
        <f ca="1">IO!$B$5*Model!G606-$J606</f>
        <v>3960</v>
      </c>
    </row>
    <row r="607" spans="1:11" x14ac:dyDescent="0.25">
      <c r="A607" s="28">
        <v>606</v>
      </c>
      <c r="B607" s="26" t="s">
        <v>10</v>
      </c>
      <c r="C607" s="24">
        <f t="shared" ca="1" si="27"/>
        <v>2.010065891459023E-3</v>
      </c>
      <c r="D607" s="24">
        <f ca="1">VLOOKUP(C607,'Given Data'!$H$33:$I$43,2)</f>
        <v>0</v>
      </c>
      <c r="E607" s="24">
        <f t="shared" ca="1" si="28"/>
        <v>0.85597456514526082</v>
      </c>
      <c r="F607" s="24">
        <f ca="1">IF(B607=IO!$A$21,ROUND(NORMINV(E607,IO!$B$21,IO!$C$21),0),IF(B607=IO!$A$22,ROUND(NORMINV(E607,IO!$B$22,IO!$C$22),0),ROUND(NORMINV(E607,IO!$B$23,IO!$C$23),0)))</f>
        <v>110</v>
      </c>
      <c r="G607" s="24">
        <f ca="1">MIN(F607,IO!$B$4+IO!$B$10)</f>
        <v>102</v>
      </c>
      <c r="H607" s="24">
        <f ca="1">IF(G607-D607&gt;IO!B$4,Model!G607-Model!D607-IO!B$4,0)</f>
        <v>2</v>
      </c>
      <c r="I607" s="24">
        <f>IF($B607=IO!$A$22,IO!$B$6,IF($B607=IO!$A$22,IO!$B$6,IF($B607=IO!$A$22,IO!$B$6,IO!$B$7)))</f>
        <v>200</v>
      </c>
      <c r="J607" s="24">
        <f t="shared" ca="1" si="29"/>
        <v>25</v>
      </c>
      <c r="K607" s="24">
        <f ca="1">IO!$B$5*Model!G607-$J607</f>
        <v>4055</v>
      </c>
    </row>
    <row r="608" spans="1:11" x14ac:dyDescent="0.25">
      <c r="A608" s="28">
        <v>607</v>
      </c>
      <c r="B608" s="26" t="s">
        <v>7</v>
      </c>
      <c r="C608" s="24">
        <f t="shared" ca="1" si="27"/>
        <v>0.69989748883469183</v>
      </c>
      <c r="D608" s="24">
        <f ca="1">VLOOKUP(C608,'Given Data'!$H$33:$I$43,2)</f>
        <v>3</v>
      </c>
      <c r="E608" s="24">
        <f t="shared" ca="1" si="28"/>
        <v>0.41246104430991182</v>
      </c>
      <c r="F608" s="24">
        <f ca="1">IF(B608=IO!$A$21,ROUND(NORMINV(E608,IO!$B$21,IO!$C$21),0),IF(B608=IO!$A$22,ROUND(NORMINV(E608,IO!$B$22,IO!$C$22),0),ROUND(NORMINV(E608,IO!$B$23,IO!$C$23),0)))</f>
        <v>100</v>
      </c>
      <c r="G608" s="24">
        <f ca="1">MIN(F608,IO!$B$4+IO!$B$10)</f>
        <v>100</v>
      </c>
      <c r="H608" s="24">
        <f ca="1">IF(G608-D608&gt;IO!B$4,Model!G608-Model!D608-IO!B$4,0)</f>
        <v>0</v>
      </c>
      <c r="I608" s="24">
        <f>IF($B608=IO!$A$22,IO!$B$6,IF($B608=IO!$A$22,IO!$B$6,IF($B608=IO!$A$22,IO!$B$6,IO!$B$7)))</f>
        <v>200</v>
      </c>
      <c r="J608" s="24">
        <f t="shared" ca="1" si="29"/>
        <v>0</v>
      </c>
      <c r="K608" s="24">
        <f ca="1">IO!$B$5*Model!G608-$J608</f>
        <v>4000</v>
      </c>
    </row>
    <row r="609" spans="1:11" x14ac:dyDescent="0.25">
      <c r="A609" s="28">
        <v>608</v>
      </c>
      <c r="B609" s="26" t="s">
        <v>8</v>
      </c>
      <c r="C609" s="24">
        <f t="shared" ca="1" si="27"/>
        <v>0.37046757746723202</v>
      </c>
      <c r="D609" s="24">
        <f ca="1">VLOOKUP(C609,'Given Data'!$H$33:$I$43,2)</f>
        <v>1</v>
      </c>
      <c r="E609" s="24">
        <f t="shared" ca="1" si="28"/>
        <v>0.73284753001707625</v>
      </c>
      <c r="F609" s="24">
        <f ca="1">IF(B609=IO!$A$21,ROUND(NORMINV(E609,IO!$B$21,IO!$C$21),0),IF(B609=IO!$A$22,ROUND(NORMINV(E609,IO!$B$22,IO!$C$22),0),ROUND(NORMINV(E609,IO!$B$23,IO!$C$23),0)))</f>
        <v>106</v>
      </c>
      <c r="G609" s="24">
        <f ca="1">MIN(F609,IO!$B$4+IO!$B$10)</f>
        <v>102</v>
      </c>
      <c r="H609" s="24">
        <f ca="1">IF(G609-D609&gt;IO!B$4,Model!G609-Model!D609-IO!B$4,0)</f>
        <v>1</v>
      </c>
      <c r="I609" s="24">
        <f>IF($B609=IO!$A$22,IO!$B$6,IF($B609=IO!$A$22,IO!$B$6,IF($B609=IO!$A$22,IO!$B$6,IO!$B$7)))</f>
        <v>25</v>
      </c>
      <c r="J609" s="24">
        <f t="shared" ca="1" si="29"/>
        <v>0</v>
      </c>
      <c r="K609" s="24">
        <f ca="1">IO!$B$5*Model!G609-$J609</f>
        <v>4080</v>
      </c>
    </row>
    <row r="610" spans="1:11" x14ac:dyDescent="0.25">
      <c r="A610" s="28">
        <v>609</v>
      </c>
      <c r="B610" s="26" t="s">
        <v>10</v>
      </c>
      <c r="C610" s="24">
        <f t="shared" ca="1" si="27"/>
        <v>0.71084736635038392</v>
      </c>
      <c r="D610" s="24">
        <f ca="1">VLOOKUP(C610,'Given Data'!$H$33:$I$43,2)</f>
        <v>3</v>
      </c>
      <c r="E610" s="24">
        <f t="shared" ca="1" si="28"/>
        <v>0.33329700158871511</v>
      </c>
      <c r="F610" s="24">
        <f ca="1">IF(B610=IO!$A$21,ROUND(NORMINV(E610,IO!$B$21,IO!$C$21),0),IF(B610=IO!$A$22,ROUND(NORMINV(E610,IO!$B$22,IO!$C$22),0),ROUND(NORMINV(E610,IO!$B$23,IO!$C$23),0)))</f>
        <v>103</v>
      </c>
      <c r="G610" s="24">
        <f ca="1">MIN(F610,IO!$B$4+IO!$B$10)</f>
        <v>102</v>
      </c>
      <c r="H610" s="24">
        <f ca="1">IF(G610-D610&gt;IO!B$4,Model!G610-Model!D610-IO!B$4,0)</f>
        <v>0</v>
      </c>
      <c r="I610" s="24">
        <f>IF($B610=IO!$A$22,IO!$B$6,IF($B610=IO!$A$22,IO!$B$6,IF($B610=IO!$A$22,IO!$B$6,IO!$B$7)))</f>
        <v>200</v>
      </c>
      <c r="J610" s="24">
        <f t="shared" ca="1" si="29"/>
        <v>25</v>
      </c>
      <c r="K610" s="24">
        <f ca="1">IO!$B$5*Model!G610-$J610</f>
        <v>4055</v>
      </c>
    </row>
    <row r="611" spans="1:11" x14ac:dyDescent="0.25">
      <c r="A611" s="28">
        <v>610</v>
      </c>
      <c r="B611" s="26" t="s">
        <v>7</v>
      </c>
      <c r="C611" s="24">
        <f t="shared" ca="1" si="27"/>
        <v>0.50100532007795062</v>
      </c>
      <c r="D611" s="24">
        <f ca="1">VLOOKUP(C611,'Given Data'!$H$33:$I$43,2)</f>
        <v>2</v>
      </c>
      <c r="E611" s="24">
        <f t="shared" ca="1" si="28"/>
        <v>0.57792772478543286</v>
      </c>
      <c r="F611" s="24">
        <f ca="1">IF(B611=IO!$A$21,ROUND(NORMINV(E611,IO!$B$21,IO!$C$21),0),IF(B611=IO!$A$22,ROUND(NORMINV(E611,IO!$B$22,IO!$C$22),0),ROUND(NORMINV(E611,IO!$B$23,IO!$C$23),0)))</f>
        <v>102</v>
      </c>
      <c r="G611" s="24">
        <f ca="1">MIN(F611,IO!$B$4+IO!$B$10)</f>
        <v>102</v>
      </c>
      <c r="H611" s="24">
        <f ca="1">IF(G611-D611&gt;IO!B$4,Model!G611-Model!D611-IO!B$4,0)</f>
        <v>0</v>
      </c>
      <c r="I611" s="24">
        <f>IF($B611=IO!$A$22,IO!$B$6,IF($B611=IO!$A$22,IO!$B$6,IF($B611=IO!$A$22,IO!$B$6,IO!$B$7)))</f>
        <v>200</v>
      </c>
      <c r="J611" s="24">
        <f t="shared" ca="1" si="29"/>
        <v>0</v>
      </c>
      <c r="K611" s="24">
        <f ca="1">IO!$B$5*Model!G611-$J611</f>
        <v>4080</v>
      </c>
    </row>
    <row r="612" spans="1:11" x14ac:dyDescent="0.25">
      <c r="A612" s="28">
        <v>611</v>
      </c>
      <c r="B612" s="26" t="s">
        <v>8</v>
      </c>
      <c r="C612" s="24">
        <f t="shared" ca="1" si="27"/>
        <v>0.34132123425828131</v>
      </c>
      <c r="D612" s="24">
        <f ca="1">VLOOKUP(C612,'Given Data'!$H$33:$I$43,2)</f>
        <v>1</v>
      </c>
      <c r="E612" s="24">
        <f t="shared" ca="1" si="28"/>
        <v>0.53582181156244935</v>
      </c>
      <c r="F612" s="24">
        <f ca="1">IF(B612=IO!$A$21,ROUND(NORMINV(E612,IO!$B$21,IO!$C$21),0),IF(B612=IO!$A$22,ROUND(NORMINV(E612,IO!$B$22,IO!$C$22),0),ROUND(NORMINV(E612,IO!$B$23,IO!$C$23),0)))</f>
        <v>103</v>
      </c>
      <c r="G612" s="24">
        <f ca="1">MIN(F612,IO!$B$4+IO!$B$10)</f>
        <v>102</v>
      </c>
      <c r="H612" s="24">
        <f ca="1">IF(G612-D612&gt;IO!B$4,Model!G612-Model!D612-IO!B$4,0)</f>
        <v>1</v>
      </c>
      <c r="I612" s="24">
        <f>IF($B612=IO!$A$22,IO!$B$6,IF($B612=IO!$A$22,IO!$B$6,IF($B612=IO!$A$22,IO!$B$6,IO!$B$7)))</f>
        <v>25</v>
      </c>
      <c r="J612" s="24">
        <f t="shared" ca="1" si="29"/>
        <v>400</v>
      </c>
      <c r="K612" s="24">
        <f ca="1">IO!$B$5*Model!G612-$J612</f>
        <v>3680</v>
      </c>
    </row>
    <row r="613" spans="1:11" x14ac:dyDescent="0.25">
      <c r="A613" s="28">
        <v>612</v>
      </c>
      <c r="B613" s="26" t="s">
        <v>10</v>
      </c>
      <c r="C613" s="24">
        <f t="shared" ca="1" si="27"/>
        <v>0.95794285949095404</v>
      </c>
      <c r="D613" s="24">
        <f ca="1">VLOOKUP(C613,'Given Data'!$H$33:$I$43,2)</f>
        <v>6</v>
      </c>
      <c r="E613" s="24">
        <f t="shared" ca="1" si="28"/>
        <v>0.11276627692261354</v>
      </c>
      <c r="F613" s="24">
        <f ca="1">IF(B613=IO!$A$21,ROUND(NORMINV(E613,IO!$B$21,IO!$C$21),0),IF(B613=IO!$A$22,ROUND(NORMINV(E613,IO!$B$22,IO!$C$22),0),ROUND(NORMINV(E613,IO!$B$23,IO!$C$23),0)))</f>
        <v>99</v>
      </c>
      <c r="G613" s="24">
        <f ca="1">MIN(F613,IO!$B$4+IO!$B$10)</f>
        <v>99</v>
      </c>
      <c r="H613" s="24">
        <f ca="1">IF(G613-D613&gt;IO!B$4,Model!G613-Model!D613-IO!B$4,0)</f>
        <v>0</v>
      </c>
      <c r="I613" s="24">
        <f>IF($B613=IO!$A$22,IO!$B$6,IF($B613=IO!$A$22,IO!$B$6,IF($B613=IO!$A$22,IO!$B$6,IO!$B$7)))</f>
        <v>200</v>
      </c>
      <c r="J613" s="24">
        <f t="shared" ca="1" si="29"/>
        <v>0</v>
      </c>
      <c r="K613" s="24">
        <f ca="1">IO!$B$5*Model!G613-$J613</f>
        <v>3960</v>
      </c>
    </row>
    <row r="614" spans="1:11" x14ac:dyDescent="0.25">
      <c r="A614" s="28">
        <v>613</v>
      </c>
      <c r="B614" s="26" t="s">
        <v>7</v>
      </c>
      <c r="C614" s="24">
        <f t="shared" ca="1" si="27"/>
        <v>0.12698550607933035</v>
      </c>
      <c r="D614" s="24">
        <f ca="1">VLOOKUP(C614,'Given Data'!$H$33:$I$43,2)</f>
        <v>0</v>
      </c>
      <c r="E614" s="24">
        <f t="shared" ca="1" si="28"/>
        <v>0.67349656796643398</v>
      </c>
      <c r="F614" s="24">
        <f ca="1">IF(B614=IO!$A$21,ROUND(NORMINV(E614,IO!$B$21,IO!$C$21),0),IF(B614=IO!$A$22,ROUND(NORMINV(E614,IO!$B$22,IO!$C$22),0),ROUND(NORMINV(E614,IO!$B$23,IO!$C$23),0)))</f>
        <v>104</v>
      </c>
      <c r="G614" s="24">
        <f ca="1">MIN(F614,IO!$B$4+IO!$B$10)</f>
        <v>102</v>
      </c>
      <c r="H614" s="24">
        <f ca="1">IF(G614-D614&gt;IO!B$4,Model!G614-Model!D614-IO!B$4,0)</f>
        <v>2</v>
      </c>
      <c r="I614" s="24">
        <f>IF($B614=IO!$A$22,IO!$B$6,IF($B614=IO!$A$22,IO!$B$6,IF($B614=IO!$A$22,IO!$B$6,IO!$B$7)))</f>
        <v>200</v>
      </c>
      <c r="J614" s="24">
        <f t="shared" ca="1" si="29"/>
        <v>0</v>
      </c>
      <c r="K614" s="24">
        <f ca="1">IO!$B$5*Model!G614-$J614</f>
        <v>4080</v>
      </c>
    </row>
    <row r="615" spans="1:11" x14ac:dyDescent="0.25">
      <c r="A615" s="28">
        <v>614</v>
      </c>
      <c r="B615" s="26" t="s">
        <v>8</v>
      </c>
      <c r="C615" s="24">
        <f t="shared" ca="1" si="27"/>
        <v>0.31767825215296586</v>
      </c>
      <c r="D615" s="24">
        <f ca="1">VLOOKUP(C615,'Given Data'!$H$33:$I$43,2)</f>
        <v>1</v>
      </c>
      <c r="E615" s="24">
        <f t="shared" ca="1" si="28"/>
        <v>0.26811686393584433</v>
      </c>
      <c r="F615" s="24">
        <f ca="1">IF(B615=IO!$A$21,ROUND(NORMINV(E615,IO!$B$21,IO!$C$21),0),IF(B615=IO!$A$22,ROUND(NORMINV(E615,IO!$B$22,IO!$C$22),0),ROUND(NORMINV(E615,IO!$B$23,IO!$C$23),0)))</f>
        <v>100</v>
      </c>
      <c r="G615" s="24">
        <f ca="1">MIN(F615,IO!$B$4+IO!$B$10)</f>
        <v>100</v>
      </c>
      <c r="H615" s="24">
        <f ca="1">IF(G615-D615&gt;IO!B$4,Model!G615-Model!D615-IO!B$4,0)</f>
        <v>0</v>
      </c>
      <c r="I615" s="24">
        <f>IF($B615=IO!$A$22,IO!$B$6,IF($B615=IO!$A$22,IO!$B$6,IF($B615=IO!$A$22,IO!$B$6,IO!$B$7)))</f>
        <v>25</v>
      </c>
      <c r="J615" s="24">
        <f t="shared" ca="1" si="29"/>
        <v>0</v>
      </c>
      <c r="K615" s="24">
        <f ca="1">IO!$B$5*Model!G615-$J615</f>
        <v>4000</v>
      </c>
    </row>
    <row r="616" spans="1:11" x14ac:dyDescent="0.25">
      <c r="A616" s="28">
        <v>615</v>
      </c>
      <c r="B616" s="26" t="s">
        <v>10</v>
      </c>
      <c r="C616" s="24">
        <f t="shared" ca="1" si="27"/>
        <v>0.35674690421853739</v>
      </c>
      <c r="D616" s="24">
        <f ca="1">VLOOKUP(C616,'Given Data'!$H$33:$I$43,2)</f>
        <v>1</v>
      </c>
      <c r="E616" s="24">
        <f t="shared" ca="1" si="28"/>
        <v>0.11813812583211403</v>
      </c>
      <c r="F616" s="24">
        <f ca="1">IF(B616=IO!$A$21,ROUND(NORMINV(E616,IO!$B$21,IO!$C$21),0),IF(B616=IO!$A$22,ROUND(NORMINV(E616,IO!$B$22,IO!$C$22),0),ROUND(NORMINV(E616,IO!$B$23,IO!$C$23),0)))</f>
        <v>99</v>
      </c>
      <c r="G616" s="24">
        <f ca="1">MIN(F616,IO!$B$4+IO!$B$10)</f>
        <v>99</v>
      </c>
      <c r="H616" s="24">
        <f ca="1">IF(G616-D616&gt;IO!B$4,Model!G616-Model!D616-IO!B$4,0)</f>
        <v>0</v>
      </c>
      <c r="I616" s="24">
        <f>IF($B616=IO!$A$22,IO!$B$6,IF($B616=IO!$A$22,IO!$B$6,IF($B616=IO!$A$22,IO!$B$6,IO!$B$7)))</f>
        <v>200</v>
      </c>
      <c r="J616" s="24">
        <f t="shared" ca="1" si="29"/>
        <v>0</v>
      </c>
      <c r="K616" s="24">
        <f ca="1">IO!$B$5*Model!G616-$J616</f>
        <v>3960</v>
      </c>
    </row>
    <row r="617" spans="1:11" x14ac:dyDescent="0.25">
      <c r="A617" s="28">
        <v>616</v>
      </c>
      <c r="B617" s="26" t="s">
        <v>7</v>
      </c>
      <c r="C617" s="24">
        <f t="shared" ca="1" si="27"/>
        <v>0.68842432017212984</v>
      </c>
      <c r="D617" s="24">
        <f ca="1">VLOOKUP(C617,'Given Data'!$H$33:$I$43,2)</f>
        <v>3</v>
      </c>
      <c r="E617" s="24">
        <f t="shared" ca="1" si="28"/>
        <v>0.59265863244960015</v>
      </c>
      <c r="F617" s="24">
        <f ca="1">IF(B617=IO!$A$21,ROUND(NORMINV(E617,IO!$B$21,IO!$C$21),0),IF(B617=IO!$A$22,ROUND(NORMINV(E617,IO!$B$22,IO!$C$22),0),ROUND(NORMINV(E617,IO!$B$23,IO!$C$23),0)))</f>
        <v>102</v>
      </c>
      <c r="G617" s="24">
        <f ca="1">MIN(F617,IO!$B$4+IO!$B$10)</f>
        <v>102</v>
      </c>
      <c r="H617" s="24">
        <f ca="1">IF(G617-D617&gt;IO!B$4,Model!G617-Model!D617-IO!B$4,0)</f>
        <v>0</v>
      </c>
      <c r="I617" s="24">
        <f>IF($B617=IO!$A$22,IO!$B$6,IF($B617=IO!$A$22,IO!$B$6,IF($B617=IO!$A$22,IO!$B$6,IO!$B$7)))</f>
        <v>200</v>
      </c>
      <c r="J617" s="24">
        <f t="shared" ca="1" si="29"/>
        <v>200</v>
      </c>
      <c r="K617" s="24">
        <f ca="1">IO!$B$5*Model!G617-$J617</f>
        <v>3880</v>
      </c>
    </row>
    <row r="618" spans="1:11" x14ac:dyDescent="0.25">
      <c r="A618" s="28">
        <v>617</v>
      </c>
      <c r="B618" s="26" t="s">
        <v>8</v>
      </c>
      <c r="C618" s="24">
        <f t="shared" ca="1" si="27"/>
        <v>0.43261564812221487</v>
      </c>
      <c r="D618" s="24">
        <f ca="1">VLOOKUP(C618,'Given Data'!$H$33:$I$43,2)</f>
        <v>2</v>
      </c>
      <c r="E618" s="24">
        <f t="shared" ca="1" si="28"/>
        <v>0.72176311408672844</v>
      </c>
      <c r="F618" s="24">
        <f ca="1">IF(B618=IO!$A$21,ROUND(NORMINV(E618,IO!$B$21,IO!$C$21),0),IF(B618=IO!$A$22,ROUND(NORMINV(E618,IO!$B$22,IO!$C$22),0),ROUND(NORMINV(E618,IO!$B$23,IO!$C$23),0)))</f>
        <v>106</v>
      </c>
      <c r="G618" s="24">
        <f ca="1">MIN(F618,IO!$B$4+IO!$B$10)</f>
        <v>102</v>
      </c>
      <c r="H618" s="24">
        <f ca="1">IF(G618-D618&gt;IO!B$4,Model!G618-Model!D618-IO!B$4,0)</f>
        <v>0</v>
      </c>
      <c r="I618" s="24">
        <f>IF($B618=IO!$A$22,IO!$B$6,IF($B618=IO!$A$22,IO!$B$6,IF($B618=IO!$A$22,IO!$B$6,IO!$B$7)))</f>
        <v>25</v>
      </c>
      <c r="J618" s="24">
        <f t="shared" ca="1" si="29"/>
        <v>0</v>
      </c>
      <c r="K618" s="24">
        <f ca="1">IO!$B$5*Model!G618-$J618</f>
        <v>4080</v>
      </c>
    </row>
    <row r="619" spans="1:11" x14ac:dyDescent="0.25">
      <c r="A619" s="28">
        <v>618</v>
      </c>
      <c r="B619" s="26" t="s">
        <v>10</v>
      </c>
      <c r="C619" s="24">
        <f t="shared" ca="1" si="27"/>
        <v>0.16469571218903734</v>
      </c>
      <c r="D619" s="24">
        <f ca="1">VLOOKUP(C619,'Given Data'!$H$33:$I$43,2)</f>
        <v>1</v>
      </c>
      <c r="E619" s="24">
        <f t="shared" ca="1" si="28"/>
        <v>0.28549245826304026</v>
      </c>
      <c r="F619" s="24">
        <f ca="1">IF(B619=IO!$A$21,ROUND(NORMINV(E619,IO!$B$21,IO!$C$21),0),IF(B619=IO!$A$22,ROUND(NORMINV(E619,IO!$B$22,IO!$C$22),0),ROUND(NORMINV(E619,IO!$B$23,IO!$C$23),0)))</f>
        <v>102</v>
      </c>
      <c r="G619" s="24">
        <f ca="1">MIN(F619,IO!$B$4+IO!$B$10)</f>
        <v>102</v>
      </c>
      <c r="H619" s="24">
        <f ca="1">IF(G619-D619&gt;IO!B$4,Model!G619-Model!D619-IO!B$4,0)</f>
        <v>1</v>
      </c>
      <c r="I619" s="24">
        <f>IF($B619=IO!$A$22,IO!$B$6,IF($B619=IO!$A$22,IO!$B$6,IF($B619=IO!$A$22,IO!$B$6,IO!$B$7)))</f>
        <v>200</v>
      </c>
      <c r="J619" s="24">
        <f t="shared" ca="1" si="29"/>
        <v>25</v>
      </c>
      <c r="K619" s="24">
        <f ca="1">IO!$B$5*Model!G619-$J619</f>
        <v>4055</v>
      </c>
    </row>
    <row r="620" spans="1:11" x14ac:dyDescent="0.25">
      <c r="A620" s="28">
        <v>619</v>
      </c>
      <c r="B620" s="26" t="s">
        <v>7</v>
      </c>
      <c r="C620" s="24">
        <f t="shared" ca="1" si="27"/>
        <v>0.905291470496013</v>
      </c>
      <c r="D620" s="24">
        <f ca="1">VLOOKUP(C620,'Given Data'!$H$33:$I$43,2)</f>
        <v>5</v>
      </c>
      <c r="E620" s="24">
        <f t="shared" ca="1" si="28"/>
        <v>0.55392971456772655</v>
      </c>
      <c r="F620" s="24">
        <f ca="1">IF(B620=IO!$A$21,ROUND(NORMINV(E620,IO!$B$21,IO!$C$21),0),IF(B620=IO!$A$22,ROUND(NORMINV(E620,IO!$B$22,IO!$C$22),0),ROUND(NORMINV(E620,IO!$B$23,IO!$C$23),0)))</f>
        <v>102</v>
      </c>
      <c r="G620" s="24">
        <f ca="1">MIN(F620,IO!$B$4+IO!$B$10)</f>
        <v>102</v>
      </c>
      <c r="H620" s="24">
        <f ca="1">IF(G620-D620&gt;IO!B$4,Model!G620-Model!D620-IO!B$4,0)</f>
        <v>0</v>
      </c>
      <c r="I620" s="24">
        <f>IF($B620=IO!$A$22,IO!$B$6,IF($B620=IO!$A$22,IO!$B$6,IF($B620=IO!$A$22,IO!$B$6,IO!$B$7)))</f>
        <v>200</v>
      </c>
      <c r="J620" s="24">
        <f t="shared" ca="1" si="29"/>
        <v>0</v>
      </c>
      <c r="K620" s="24">
        <f ca="1">IO!$B$5*Model!G620-$J620</f>
        <v>4080</v>
      </c>
    </row>
    <row r="621" spans="1:11" x14ac:dyDescent="0.25">
      <c r="A621" s="28">
        <v>620</v>
      </c>
      <c r="B621" s="26" t="s">
        <v>8</v>
      </c>
      <c r="C621" s="24">
        <f t="shared" ca="1" si="27"/>
        <v>0.24398273542231752</v>
      </c>
      <c r="D621" s="24">
        <f ca="1">VLOOKUP(C621,'Given Data'!$H$33:$I$43,2)</f>
        <v>1</v>
      </c>
      <c r="E621" s="24">
        <f t="shared" ca="1" si="28"/>
        <v>0.96941952976005807</v>
      </c>
      <c r="F621" s="24">
        <f ca="1">IF(B621=IO!$A$21,ROUND(NORMINV(E621,IO!$B$21,IO!$C$21),0),IF(B621=IO!$A$22,ROUND(NORMINV(E621,IO!$B$22,IO!$C$22),0),ROUND(NORMINV(E621,IO!$B$23,IO!$C$23),0)))</f>
        <v>112</v>
      </c>
      <c r="G621" s="24">
        <f ca="1">MIN(F621,IO!$B$4+IO!$B$10)</f>
        <v>102</v>
      </c>
      <c r="H621" s="24">
        <f ca="1">IF(G621-D621&gt;IO!B$4,Model!G621-Model!D621-IO!B$4,0)</f>
        <v>1</v>
      </c>
      <c r="I621" s="24">
        <f>IF($B621=IO!$A$22,IO!$B$6,IF($B621=IO!$A$22,IO!$B$6,IF($B621=IO!$A$22,IO!$B$6,IO!$B$7)))</f>
        <v>25</v>
      </c>
      <c r="J621" s="24">
        <f t="shared" ca="1" si="29"/>
        <v>0</v>
      </c>
      <c r="K621" s="24">
        <f ca="1">IO!$B$5*Model!G621-$J621</f>
        <v>4080</v>
      </c>
    </row>
    <row r="622" spans="1:11" x14ac:dyDescent="0.25">
      <c r="A622" s="28">
        <v>621</v>
      </c>
      <c r="B622" s="26" t="s">
        <v>10</v>
      </c>
      <c r="C622" s="24">
        <f t="shared" ca="1" si="27"/>
        <v>0.95628377165308409</v>
      </c>
      <c r="D622" s="24">
        <f ca="1">VLOOKUP(C622,'Given Data'!$H$33:$I$43,2)</f>
        <v>6</v>
      </c>
      <c r="E622" s="24">
        <f t="shared" ca="1" si="28"/>
        <v>0.82061949822778379</v>
      </c>
      <c r="F622" s="24">
        <f ca="1">IF(B622=IO!$A$21,ROUND(NORMINV(E622,IO!$B$21,IO!$C$21),0),IF(B622=IO!$A$22,ROUND(NORMINV(E622,IO!$B$22,IO!$C$22),0),ROUND(NORMINV(E622,IO!$B$23,IO!$C$23),0)))</f>
        <v>110</v>
      </c>
      <c r="G622" s="24">
        <f ca="1">MIN(F622,IO!$B$4+IO!$B$10)</f>
        <v>102</v>
      </c>
      <c r="H622" s="24">
        <f ca="1">IF(G622-D622&gt;IO!B$4,Model!G622-Model!D622-IO!B$4,0)</f>
        <v>0</v>
      </c>
      <c r="I622" s="24">
        <f>IF($B622=IO!$A$22,IO!$B$6,IF($B622=IO!$A$22,IO!$B$6,IF($B622=IO!$A$22,IO!$B$6,IO!$B$7)))</f>
        <v>200</v>
      </c>
      <c r="J622" s="24">
        <f t="shared" ca="1" si="29"/>
        <v>0</v>
      </c>
      <c r="K622" s="24">
        <f ca="1">IO!$B$5*Model!G622-$J622</f>
        <v>4080</v>
      </c>
    </row>
    <row r="623" spans="1:11" x14ac:dyDescent="0.25">
      <c r="A623" s="28">
        <v>622</v>
      </c>
      <c r="B623" s="26" t="s">
        <v>7</v>
      </c>
      <c r="C623" s="24">
        <f t="shared" ca="1" si="27"/>
        <v>0.26509376428615294</v>
      </c>
      <c r="D623" s="24">
        <f ca="1">VLOOKUP(C623,'Given Data'!$H$33:$I$43,2)</f>
        <v>1</v>
      </c>
      <c r="E623" s="24">
        <f t="shared" ca="1" si="28"/>
        <v>0.24975066025079606</v>
      </c>
      <c r="F623" s="24">
        <f ca="1">IF(B623=IO!$A$21,ROUND(NORMINV(E623,IO!$B$21,IO!$C$21),0),IF(B623=IO!$A$22,ROUND(NORMINV(E623,IO!$B$22,IO!$C$22),0),ROUND(NORMINV(E623,IO!$B$23,IO!$C$23),0)))</f>
        <v>97</v>
      </c>
      <c r="G623" s="24">
        <f ca="1">MIN(F623,IO!$B$4+IO!$B$10)</f>
        <v>97</v>
      </c>
      <c r="H623" s="24">
        <f ca="1">IF(G623-D623&gt;IO!B$4,Model!G623-Model!D623-IO!B$4,0)</f>
        <v>0</v>
      </c>
      <c r="I623" s="24">
        <f>IF($B623=IO!$A$22,IO!$B$6,IF($B623=IO!$A$22,IO!$B$6,IF($B623=IO!$A$22,IO!$B$6,IO!$B$7)))</f>
        <v>200</v>
      </c>
      <c r="J623" s="24">
        <f t="shared" ca="1" si="29"/>
        <v>200</v>
      </c>
      <c r="K623" s="24">
        <f ca="1">IO!$B$5*Model!G623-$J623</f>
        <v>3680</v>
      </c>
    </row>
    <row r="624" spans="1:11" x14ac:dyDescent="0.25">
      <c r="A624" s="28">
        <v>623</v>
      </c>
      <c r="B624" s="26" t="s">
        <v>8</v>
      </c>
      <c r="C624" s="24">
        <f t="shared" ca="1" si="27"/>
        <v>0.9414950937365022</v>
      </c>
      <c r="D624" s="24">
        <f ca="1">VLOOKUP(C624,'Given Data'!$H$33:$I$43,2)</f>
        <v>6</v>
      </c>
      <c r="E624" s="24">
        <f t="shared" ca="1" si="28"/>
        <v>0.45871003040544223</v>
      </c>
      <c r="F624" s="24">
        <f ca="1">IF(B624=IO!$A$21,ROUND(NORMINV(E624,IO!$B$21,IO!$C$21),0),IF(B624=IO!$A$22,ROUND(NORMINV(E624,IO!$B$22,IO!$C$22),0),ROUND(NORMINV(E624,IO!$B$23,IO!$C$23),0)))</f>
        <v>102</v>
      </c>
      <c r="G624" s="24">
        <f ca="1">MIN(F624,IO!$B$4+IO!$B$10)</f>
        <v>102</v>
      </c>
      <c r="H624" s="24">
        <f ca="1">IF(G624-D624&gt;IO!B$4,Model!G624-Model!D624-IO!B$4,0)</f>
        <v>0</v>
      </c>
      <c r="I624" s="24">
        <f>IF($B624=IO!$A$22,IO!$B$6,IF($B624=IO!$A$22,IO!$B$6,IF($B624=IO!$A$22,IO!$B$6,IO!$B$7)))</f>
        <v>25</v>
      </c>
      <c r="J624" s="24">
        <f t="shared" ca="1" si="29"/>
        <v>0</v>
      </c>
      <c r="K624" s="24">
        <f ca="1">IO!$B$5*Model!G624-$J624</f>
        <v>4080</v>
      </c>
    </row>
    <row r="625" spans="1:11" x14ac:dyDescent="0.25">
      <c r="A625" s="28">
        <v>624</v>
      </c>
      <c r="B625" s="26" t="s">
        <v>10</v>
      </c>
      <c r="C625" s="24">
        <f t="shared" ca="1" si="27"/>
        <v>0.18041951171007686</v>
      </c>
      <c r="D625" s="24">
        <f ca="1">VLOOKUP(C625,'Given Data'!$H$33:$I$43,2)</f>
        <v>1</v>
      </c>
      <c r="E625" s="24">
        <f t="shared" ca="1" si="28"/>
        <v>0.78271657407744544</v>
      </c>
      <c r="F625" s="24">
        <f ca="1">IF(B625=IO!$A$21,ROUND(NORMINV(E625,IO!$B$21,IO!$C$21),0),IF(B625=IO!$A$22,ROUND(NORMINV(E625,IO!$B$22,IO!$C$22),0),ROUND(NORMINV(E625,IO!$B$23,IO!$C$23),0)))</f>
        <v>109</v>
      </c>
      <c r="G625" s="24">
        <f ca="1">MIN(F625,IO!$B$4+IO!$B$10)</f>
        <v>102</v>
      </c>
      <c r="H625" s="24">
        <f ca="1">IF(G625-D625&gt;IO!B$4,Model!G625-Model!D625-IO!B$4,0)</f>
        <v>1</v>
      </c>
      <c r="I625" s="24">
        <f>IF($B625=IO!$A$22,IO!$B$6,IF($B625=IO!$A$22,IO!$B$6,IF($B625=IO!$A$22,IO!$B$6,IO!$B$7)))</f>
        <v>200</v>
      </c>
      <c r="J625" s="24">
        <f t="shared" ca="1" si="29"/>
        <v>0</v>
      </c>
      <c r="K625" s="24">
        <f ca="1">IO!$B$5*Model!G625-$J625</f>
        <v>4080</v>
      </c>
    </row>
    <row r="626" spans="1:11" x14ac:dyDescent="0.25">
      <c r="A626" s="28">
        <v>625</v>
      </c>
      <c r="B626" s="26" t="s">
        <v>7</v>
      </c>
      <c r="C626" s="24">
        <f t="shared" ca="1" si="27"/>
        <v>0.49981510096894199</v>
      </c>
      <c r="D626" s="24">
        <f ca="1">VLOOKUP(C626,'Given Data'!$H$33:$I$43,2)</f>
        <v>2</v>
      </c>
      <c r="E626" s="24">
        <f t="shared" ca="1" si="28"/>
        <v>0.730253934666381</v>
      </c>
      <c r="F626" s="24">
        <f ca="1">IF(B626=IO!$A$21,ROUND(NORMINV(E626,IO!$B$21,IO!$C$21),0),IF(B626=IO!$A$22,ROUND(NORMINV(E626,IO!$B$22,IO!$C$22),0),ROUND(NORMINV(E626,IO!$B$23,IO!$C$23),0)))</f>
        <v>105</v>
      </c>
      <c r="G626" s="24">
        <f ca="1">MIN(F626,IO!$B$4+IO!$B$10)</f>
        <v>102</v>
      </c>
      <c r="H626" s="24">
        <f ca="1">IF(G626-D626&gt;IO!B$4,Model!G626-Model!D626-IO!B$4,0)</f>
        <v>0</v>
      </c>
      <c r="I626" s="24">
        <f>IF($B626=IO!$A$22,IO!$B$6,IF($B626=IO!$A$22,IO!$B$6,IF($B626=IO!$A$22,IO!$B$6,IO!$B$7)))</f>
        <v>200</v>
      </c>
      <c r="J626" s="24">
        <f t="shared" ca="1" si="29"/>
        <v>0</v>
      </c>
      <c r="K626" s="24">
        <f ca="1">IO!$B$5*Model!G626-$J626</f>
        <v>4080</v>
      </c>
    </row>
    <row r="627" spans="1:11" x14ac:dyDescent="0.25">
      <c r="A627" s="28">
        <v>626</v>
      </c>
      <c r="B627" s="26" t="s">
        <v>8</v>
      </c>
      <c r="C627" s="24">
        <f t="shared" ca="1" si="27"/>
        <v>0.41532071233424905</v>
      </c>
      <c r="D627" s="24">
        <f ca="1">VLOOKUP(C627,'Given Data'!$H$33:$I$43,2)</f>
        <v>2</v>
      </c>
      <c r="E627" s="24">
        <f t="shared" ca="1" si="28"/>
        <v>0.88407259285999895</v>
      </c>
      <c r="F627" s="24">
        <f ca="1">IF(B627=IO!$A$21,ROUND(NORMINV(E627,IO!$B$21,IO!$C$21),0),IF(B627=IO!$A$22,ROUND(NORMINV(E627,IO!$B$22,IO!$C$22),0),ROUND(NORMINV(E627,IO!$B$23,IO!$C$23),0)))</f>
        <v>109</v>
      </c>
      <c r="G627" s="24">
        <f ca="1">MIN(F627,IO!$B$4+IO!$B$10)</f>
        <v>102</v>
      </c>
      <c r="H627" s="24">
        <f ca="1">IF(G627-D627&gt;IO!B$4,Model!G627-Model!D627-IO!B$4,0)</f>
        <v>0</v>
      </c>
      <c r="I627" s="24">
        <f>IF($B627=IO!$A$22,IO!$B$6,IF($B627=IO!$A$22,IO!$B$6,IF($B627=IO!$A$22,IO!$B$6,IO!$B$7)))</f>
        <v>25</v>
      </c>
      <c r="J627" s="24">
        <f t="shared" ca="1" si="29"/>
        <v>0</v>
      </c>
      <c r="K627" s="24">
        <f ca="1">IO!$B$5*Model!G627-$J627</f>
        <v>4080</v>
      </c>
    </row>
    <row r="628" spans="1:11" x14ac:dyDescent="0.25">
      <c r="A628" s="28">
        <v>627</v>
      </c>
      <c r="B628" s="26" t="s">
        <v>10</v>
      </c>
      <c r="C628" s="24">
        <f t="shared" ca="1" si="27"/>
        <v>0.80204618075977541</v>
      </c>
      <c r="D628" s="24">
        <f ca="1">VLOOKUP(C628,'Given Data'!$H$33:$I$43,2)</f>
        <v>4</v>
      </c>
      <c r="E628" s="24">
        <f t="shared" ca="1" si="28"/>
        <v>0.77953164548988807</v>
      </c>
      <c r="F628" s="24">
        <f ca="1">IF(B628=IO!$A$21,ROUND(NORMINV(E628,IO!$B$21,IO!$C$21),0),IF(B628=IO!$A$22,ROUND(NORMINV(E628,IO!$B$22,IO!$C$22),0),ROUND(NORMINV(E628,IO!$B$23,IO!$C$23),0)))</f>
        <v>109</v>
      </c>
      <c r="G628" s="24">
        <f ca="1">MIN(F628,IO!$B$4+IO!$B$10)</f>
        <v>102</v>
      </c>
      <c r="H628" s="24">
        <f ca="1">IF(G628-D628&gt;IO!B$4,Model!G628-Model!D628-IO!B$4,0)</f>
        <v>0</v>
      </c>
      <c r="I628" s="24">
        <f>IF($B628=IO!$A$22,IO!$B$6,IF($B628=IO!$A$22,IO!$B$6,IF($B628=IO!$A$22,IO!$B$6,IO!$B$7)))</f>
        <v>200</v>
      </c>
      <c r="J628" s="24">
        <f t="shared" ca="1" si="29"/>
        <v>0</v>
      </c>
      <c r="K628" s="24">
        <f ca="1">IO!$B$5*Model!G628-$J628</f>
        <v>4080</v>
      </c>
    </row>
    <row r="629" spans="1:11" x14ac:dyDescent="0.25">
      <c r="A629" s="28">
        <v>628</v>
      </c>
      <c r="B629" s="26" t="s">
        <v>7</v>
      </c>
      <c r="C629" s="24">
        <f t="shared" ca="1" si="27"/>
        <v>0.53980014539431675</v>
      </c>
      <c r="D629" s="24">
        <f ca="1">VLOOKUP(C629,'Given Data'!$H$33:$I$43,2)</f>
        <v>2</v>
      </c>
      <c r="E629" s="24">
        <f t="shared" ca="1" si="28"/>
        <v>6.0662690117842755E-2</v>
      </c>
      <c r="F629" s="24">
        <f ca="1">IF(B629=IO!$A$21,ROUND(NORMINV(E629,IO!$B$21,IO!$C$21),0),IF(B629=IO!$A$22,ROUND(NORMINV(E629,IO!$B$22,IO!$C$22),0),ROUND(NORMINV(E629,IO!$B$23,IO!$C$23),0)))</f>
        <v>92</v>
      </c>
      <c r="G629" s="24">
        <f ca="1">MIN(F629,IO!$B$4+IO!$B$10)</f>
        <v>92</v>
      </c>
      <c r="H629" s="24">
        <f ca="1">IF(G629-D629&gt;IO!B$4,Model!G629-Model!D629-IO!B$4,0)</f>
        <v>0</v>
      </c>
      <c r="I629" s="24">
        <f>IF($B629=IO!$A$22,IO!$B$6,IF($B629=IO!$A$22,IO!$B$6,IF($B629=IO!$A$22,IO!$B$6,IO!$B$7)))</f>
        <v>200</v>
      </c>
      <c r="J629" s="24">
        <f t="shared" ca="1" si="29"/>
        <v>0</v>
      </c>
      <c r="K629" s="24">
        <f ca="1">IO!$B$5*Model!G629-$J629</f>
        <v>3680</v>
      </c>
    </row>
    <row r="630" spans="1:11" x14ac:dyDescent="0.25">
      <c r="A630" s="28">
        <v>629</v>
      </c>
      <c r="B630" s="26" t="s">
        <v>8</v>
      </c>
      <c r="C630" s="24">
        <f t="shared" ca="1" si="27"/>
        <v>0.72778624612041398</v>
      </c>
      <c r="D630" s="24">
        <f ca="1">VLOOKUP(C630,'Given Data'!$H$33:$I$43,2)</f>
        <v>3</v>
      </c>
      <c r="E630" s="24">
        <f t="shared" ca="1" si="28"/>
        <v>0.11453902479191025</v>
      </c>
      <c r="F630" s="24">
        <f ca="1">IF(B630=IO!$A$21,ROUND(NORMINV(E630,IO!$B$21,IO!$C$21),0),IF(B630=IO!$A$22,ROUND(NORMINV(E630,IO!$B$22,IO!$C$22),0),ROUND(NORMINV(E630,IO!$B$23,IO!$C$23),0)))</f>
        <v>97</v>
      </c>
      <c r="G630" s="24">
        <f ca="1">MIN(F630,IO!$B$4+IO!$B$10)</f>
        <v>97</v>
      </c>
      <c r="H630" s="24">
        <f ca="1">IF(G630-D630&gt;IO!B$4,Model!G630-Model!D630-IO!B$4,0)</f>
        <v>0</v>
      </c>
      <c r="I630" s="24">
        <f>IF($B630=IO!$A$22,IO!$B$6,IF($B630=IO!$A$22,IO!$B$6,IF($B630=IO!$A$22,IO!$B$6,IO!$B$7)))</f>
        <v>25</v>
      </c>
      <c r="J630" s="24">
        <f t="shared" ca="1" si="29"/>
        <v>0</v>
      </c>
      <c r="K630" s="24">
        <f ca="1">IO!$B$5*Model!G630-$J630</f>
        <v>3880</v>
      </c>
    </row>
    <row r="631" spans="1:11" x14ac:dyDescent="0.25">
      <c r="A631" s="28">
        <v>630</v>
      </c>
      <c r="B631" s="26" t="s">
        <v>10</v>
      </c>
      <c r="C631" s="24">
        <f t="shared" ca="1" si="27"/>
        <v>0.95030108928093571</v>
      </c>
      <c r="D631" s="24">
        <f ca="1">VLOOKUP(C631,'Given Data'!$H$33:$I$43,2)</f>
        <v>6</v>
      </c>
      <c r="E631" s="24">
        <f t="shared" ca="1" si="28"/>
        <v>0.97026472528278285</v>
      </c>
      <c r="F631" s="24">
        <f ca="1">IF(B631=IO!$A$21,ROUND(NORMINV(E631,IO!$B$21,IO!$C$21),0),IF(B631=IO!$A$22,ROUND(NORMINV(E631,IO!$B$22,IO!$C$22),0),ROUND(NORMINV(E631,IO!$B$23,IO!$C$23),0)))</f>
        <v>114</v>
      </c>
      <c r="G631" s="24">
        <f ca="1">MIN(F631,IO!$B$4+IO!$B$10)</f>
        <v>102</v>
      </c>
      <c r="H631" s="24">
        <f ca="1">IF(G631-D631&gt;IO!B$4,Model!G631-Model!D631-IO!B$4,0)</f>
        <v>0</v>
      </c>
      <c r="I631" s="24">
        <f>IF($B631=IO!$A$22,IO!$B$6,IF($B631=IO!$A$22,IO!$B$6,IF($B631=IO!$A$22,IO!$B$6,IO!$B$7)))</f>
        <v>200</v>
      </c>
      <c r="J631" s="24">
        <f t="shared" ca="1" si="29"/>
        <v>25</v>
      </c>
      <c r="K631" s="24">
        <f ca="1">IO!$B$5*Model!G631-$J631</f>
        <v>4055</v>
      </c>
    </row>
    <row r="632" spans="1:11" x14ac:dyDescent="0.25">
      <c r="A632" s="28">
        <v>631</v>
      </c>
      <c r="B632" s="26" t="s">
        <v>7</v>
      </c>
      <c r="C632" s="24">
        <f t="shared" ca="1" si="27"/>
        <v>0.9572575749054909</v>
      </c>
      <c r="D632" s="24">
        <f ca="1">VLOOKUP(C632,'Given Data'!$H$33:$I$43,2)</f>
        <v>6</v>
      </c>
      <c r="E632" s="24">
        <f t="shared" ca="1" si="28"/>
        <v>0.62620753294517717</v>
      </c>
      <c r="F632" s="24">
        <f ca="1">IF(B632=IO!$A$21,ROUND(NORMINV(E632,IO!$B$21,IO!$C$21),0),IF(B632=IO!$A$22,ROUND(NORMINV(E632,IO!$B$22,IO!$C$22),0),ROUND(NORMINV(E632,IO!$B$23,IO!$C$23),0)))</f>
        <v>103</v>
      </c>
      <c r="G632" s="24">
        <f ca="1">MIN(F632,IO!$B$4+IO!$B$10)</f>
        <v>102</v>
      </c>
      <c r="H632" s="24">
        <f ca="1">IF(G632-D632&gt;IO!B$4,Model!G632-Model!D632-IO!B$4,0)</f>
        <v>0</v>
      </c>
      <c r="I632" s="24">
        <f>IF($B632=IO!$A$22,IO!$B$6,IF($B632=IO!$A$22,IO!$B$6,IF($B632=IO!$A$22,IO!$B$6,IO!$B$7)))</f>
        <v>200</v>
      </c>
      <c r="J632" s="24">
        <f t="shared" ca="1" si="29"/>
        <v>0</v>
      </c>
      <c r="K632" s="24">
        <f ca="1">IO!$B$5*Model!G632-$J632</f>
        <v>4080</v>
      </c>
    </row>
    <row r="633" spans="1:11" x14ac:dyDescent="0.25">
      <c r="A633" s="28">
        <v>632</v>
      </c>
      <c r="B633" s="26" t="s">
        <v>8</v>
      </c>
      <c r="C633" s="24">
        <f t="shared" ca="1" si="27"/>
        <v>0.34963177164499259</v>
      </c>
      <c r="D633" s="24">
        <f ca="1">VLOOKUP(C633,'Given Data'!$H$33:$I$43,2)</f>
        <v>1</v>
      </c>
      <c r="E633" s="24">
        <f t="shared" ca="1" si="28"/>
        <v>0.93055793906669826</v>
      </c>
      <c r="F633" s="24">
        <f ca="1">IF(B633=IO!$A$21,ROUND(NORMINV(E633,IO!$B$21,IO!$C$21),0),IF(B633=IO!$A$22,ROUND(NORMINV(E633,IO!$B$22,IO!$C$22),0),ROUND(NORMINV(E633,IO!$B$23,IO!$C$23),0)))</f>
        <v>110</v>
      </c>
      <c r="G633" s="24">
        <f ca="1">MIN(F633,IO!$B$4+IO!$B$10)</f>
        <v>102</v>
      </c>
      <c r="H633" s="24">
        <f ca="1">IF(G633-D633&gt;IO!B$4,Model!G633-Model!D633-IO!B$4,0)</f>
        <v>1</v>
      </c>
      <c r="I633" s="24">
        <f>IF($B633=IO!$A$22,IO!$B$6,IF($B633=IO!$A$22,IO!$B$6,IF($B633=IO!$A$22,IO!$B$6,IO!$B$7)))</f>
        <v>25</v>
      </c>
      <c r="J633" s="24">
        <f t="shared" ca="1" si="29"/>
        <v>400</v>
      </c>
      <c r="K633" s="24">
        <f ca="1">IO!$B$5*Model!G633-$J633</f>
        <v>3680</v>
      </c>
    </row>
    <row r="634" spans="1:11" x14ac:dyDescent="0.25">
      <c r="A634" s="28">
        <v>633</v>
      </c>
      <c r="B634" s="26" t="s">
        <v>10</v>
      </c>
      <c r="C634" s="24">
        <f t="shared" ca="1" si="27"/>
        <v>0.77251645192634577</v>
      </c>
      <c r="D634" s="24">
        <f ca="1">VLOOKUP(C634,'Given Data'!$H$33:$I$43,2)</f>
        <v>3</v>
      </c>
      <c r="E634" s="24">
        <f t="shared" ca="1" si="28"/>
        <v>0.77159663348974461</v>
      </c>
      <c r="F634" s="24">
        <f ca="1">IF(B634=IO!$A$21,ROUND(NORMINV(E634,IO!$B$21,IO!$C$21),0),IF(B634=IO!$A$22,ROUND(NORMINV(E634,IO!$B$22,IO!$C$22),0),ROUND(NORMINV(E634,IO!$B$23,IO!$C$23),0)))</f>
        <v>109</v>
      </c>
      <c r="G634" s="24">
        <f ca="1">MIN(F634,IO!$B$4+IO!$B$10)</f>
        <v>102</v>
      </c>
      <c r="H634" s="24">
        <f ca="1">IF(G634-D634&gt;IO!B$4,Model!G634-Model!D634-IO!B$4,0)</f>
        <v>0</v>
      </c>
      <c r="I634" s="24">
        <f>IF($B634=IO!$A$22,IO!$B$6,IF($B634=IO!$A$22,IO!$B$6,IF($B634=IO!$A$22,IO!$B$6,IO!$B$7)))</f>
        <v>200</v>
      </c>
      <c r="J634" s="24">
        <f t="shared" ca="1" si="29"/>
        <v>0</v>
      </c>
      <c r="K634" s="24">
        <f ca="1">IO!$B$5*Model!G634-$J634</f>
        <v>4080</v>
      </c>
    </row>
    <row r="635" spans="1:11" x14ac:dyDescent="0.25">
      <c r="A635" s="28">
        <v>634</v>
      </c>
      <c r="B635" s="26" t="s">
        <v>7</v>
      </c>
      <c r="C635" s="24">
        <f t="shared" ca="1" si="27"/>
        <v>9.1858090719865282E-2</v>
      </c>
      <c r="D635" s="24">
        <f ca="1">VLOOKUP(C635,'Given Data'!$H$33:$I$43,2)</f>
        <v>0</v>
      </c>
      <c r="E635" s="24">
        <f t="shared" ca="1" si="28"/>
        <v>0.54548527257025137</v>
      </c>
      <c r="F635" s="24">
        <f ca="1">IF(B635=IO!$A$21,ROUND(NORMINV(E635,IO!$B$21,IO!$C$21),0),IF(B635=IO!$A$22,ROUND(NORMINV(E635,IO!$B$22,IO!$C$22),0),ROUND(NORMINV(E635,IO!$B$23,IO!$C$23),0)))</f>
        <v>102</v>
      </c>
      <c r="G635" s="24">
        <f ca="1">MIN(F635,IO!$B$4+IO!$B$10)</f>
        <v>102</v>
      </c>
      <c r="H635" s="24">
        <f ca="1">IF(G635-D635&gt;IO!B$4,Model!G635-Model!D635-IO!B$4,0)</f>
        <v>2</v>
      </c>
      <c r="I635" s="24">
        <f>IF($B635=IO!$A$22,IO!$B$6,IF($B635=IO!$A$22,IO!$B$6,IF($B635=IO!$A$22,IO!$B$6,IO!$B$7)))</f>
        <v>200</v>
      </c>
      <c r="J635" s="24">
        <f t="shared" ca="1" si="29"/>
        <v>0</v>
      </c>
      <c r="K635" s="24">
        <f ca="1">IO!$B$5*Model!G635-$J635</f>
        <v>4080</v>
      </c>
    </row>
    <row r="636" spans="1:11" x14ac:dyDescent="0.25">
      <c r="A636" s="28">
        <v>635</v>
      </c>
      <c r="B636" s="26" t="s">
        <v>8</v>
      </c>
      <c r="C636" s="24">
        <f t="shared" ca="1" si="27"/>
        <v>0.86870730547768005</v>
      </c>
      <c r="D636" s="24">
        <f ca="1">VLOOKUP(C636,'Given Data'!$H$33:$I$43,2)</f>
        <v>4</v>
      </c>
      <c r="E636" s="24">
        <f t="shared" ca="1" si="28"/>
        <v>0.18285797889976785</v>
      </c>
      <c r="F636" s="24">
        <f ca="1">IF(B636=IO!$A$21,ROUND(NORMINV(E636,IO!$B$21,IO!$C$21),0),IF(B636=IO!$A$22,ROUND(NORMINV(E636,IO!$B$22,IO!$C$22),0),ROUND(NORMINV(E636,IO!$B$23,IO!$C$23),0)))</f>
        <v>98</v>
      </c>
      <c r="G636" s="24">
        <f ca="1">MIN(F636,IO!$B$4+IO!$B$10)</f>
        <v>98</v>
      </c>
      <c r="H636" s="24">
        <f ca="1">IF(G636-D636&gt;IO!B$4,Model!G636-Model!D636-IO!B$4,0)</f>
        <v>0</v>
      </c>
      <c r="I636" s="24">
        <f>IF($B636=IO!$A$22,IO!$B$6,IF($B636=IO!$A$22,IO!$B$6,IF($B636=IO!$A$22,IO!$B$6,IO!$B$7)))</f>
        <v>25</v>
      </c>
      <c r="J636" s="24">
        <f t="shared" ca="1" si="29"/>
        <v>0</v>
      </c>
      <c r="K636" s="24">
        <f ca="1">IO!$B$5*Model!G636-$J636</f>
        <v>3920</v>
      </c>
    </row>
    <row r="637" spans="1:11" x14ac:dyDescent="0.25">
      <c r="A637" s="28">
        <v>636</v>
      </c>
      <c r="B637" s="26" t="s">
        <v>10</v>
      </c>
      <c r="C637" s="24">
        <f t="shared" ca="1" si="27"/>
        <v>0.57222225411492256</v>
      </c>
      <c r="D637" s="24">
        <f ca="1">VLOOKUP(C637,'Given Data'!$H$33:$I$43,2)</f>
        <v>2</v>
      </c>
      <c r="E637" s="24">
        <f t="shared" ca="1" si="28"/>
        <v>0.78390433781254298</v>
      </c>
      <c r="F637" s="24">
        <f ca="1">IF(B637=IO!$A$21,ROUND(NORMINV(E637,IO!$B$21,IO!$C$21),0),IF(B637=IO!$A$22,ROUND(NORMINV(E637,IO!$B$22,IO!$C$22),0),ROUND(NORMINV(E637,IO!$B$23,IO!$C$23),0)))</f>
        <v>109</v>
      </c>
      <c r="G637" s="24">
        <f ca="1">MIN(F637,IO!$B$4+IO!$B$10)</f>
        <v>102</v>
      </c>
      <c r="H637" s="24">
        <f ca="1">IF(G637-D637&gt;IO!B$4,Model!G637-Model!D637-IO!B$4,0)</f>
        <v>0</v>
      </c>
      <c r="I637" s="24">
        <f>IF($B637=IO!$A$22,IO!$B$6,IF($B637=IO!$A$22,IO!$B$6,IF($B637=IO!$A$22,IO!$B$6,IO!$B$7)))</f>
        <v>200</v>
      </c>
      <c r="J637" s="24">
        <f t="shared" ca="1" si="29"/>
        <v>0</v>
      </c>
      <c r="K637" s="24">
        <f ca="1">IO!$B$5*Model!G637-$J637</f>
        <v>4080</v>
      </c>
    </row>
    <row r="638" spans="1:11" x14ac:dyDescent="0.25">
      <c r="A638" s="28">
        <v>637</v>
      </c>
      <c r="B638" s="26" t="s">
        <v>7</v>
      </c>
      <c r="C638" s="24">
        <f t="shared" ca="1" si="27"/>
        <v>0.82605444335360179</v>
      </c>
      <c r="D638" s="24">
        <f ca="1">VLOOKUP(C638,'Given Data'!$H$33:$I$43,2)</f>
        <v>4</v>
      </c>
      <c r="E638" s="24">
        <f t="shared" ca="1" si="28"/>
        <v>0.74903734786623455</v>
      </c>
      <c r="F638" s="24">
        <f ca="1">IF(B638=IO!$A$21,ROUND(NORMINV(E638,IO!$B$21,IO!$C$21),0),IF(B638=IO!$A$22,ROUND(NORMINV(E638,IO!$B$22,IO!$C$22),0),ROUND(NORMINV(E638,IO!$B$23,IO!$C$23),0)))</f>
        <v>105</v>
      </c>
      <c r="G638" s="24">
        <f ca="1">MIN(F638,IO!$B$4+IO!$B$10)</f>
        <v>102</v>
      </c>
      <c r="H638" s="24">
        <f ca="1">IF(G638-D638&gt;IO!B$4,Model!G638-Model!D638-IO!B$4,0)</f>
        <v>0</v>
      </c>
      <c r="I638" s="24">
        <f>IF($B638=IO!$A$22,IO!$B$6,IF($B638=IO!$A$22,IO!$B$6,IF($B638=IO!$A$22,IO!$B$6,IO!$B$7)))</f>
        <v>200</v>
      </c>
      <c r="J638" s="24">
        <f t="shared" ca="1" si="29"/>
        <v>0</v>
      </c>
      <c r="K638" s="24">
        <f ca="1">IO!$B$5*Model!G638-$J638</f>
        <v>4080</v>
      </c>
    </row>
    <row r="639" spans="1:11" x14ac:dyDescent="0.25">
      <c r="A639" s="28">
        <v>638</v>
      </c>
      <c r="B639" s="26" t="s">
        <v>8</v>
      </c>
      <c r="C639" s="24">
        <f t="shared" ca="1" si="27"/>
        <v>0.68118295018362951</v>
      </c>
      <c r="D639" s="24">
        <f ca="1">VLOOKUP(C639,'Given Data'!$H$33:$I$43,2)</f>
        <v>3</v>
      </c>
      <c r="E639" s="24">
        <f t="shared" ca="1" si="28"/>
        <v>0.31818637955117157</v>
      </c>
      <c r="F639" s="24">
        <f ca="1">IF(B639=IO!$A$21,ROUND(NORMINV(E639,IO!$B$21,IO!$C$21),0),IF(B639=IO!$A$22,ROUND(NORMINV(E639,IO!$B$22,IO!$C$22),0),ROUND(NORMINV(E639,IO!$B$23,IO!$C$23),0)))</f>
        <v>101</v>
      </c>
      <c r="G639" s="24">
        <f ca="1">MIN(F639,IO!$B$4+IO!$B$10)</f>
        <v>101</v>
      </c>
      <c r="H639" s="24">
        <f ca="1">IF(G639-D639&gt;IO!B$4,Model!G639-Model!D639-IO!B$4,0)</f>
        <v>0</v>
      </c>
      <c r="I639" s="24">
        <f>IF($B639=IO!$A$22,IO!$B$6,IF($B639=IO!$A$22,IO!$B$6,IF($B639=IO!$A$22,IO!$B$6,IO!$B$7)))</f>
        <v>25</v>
      </c>
      <c r="J639" s="24">
        <f t="shared" ca="1" si="29"/>
        <v>0</v>
      </c>
      <c r="K639" s="24">
        <f ca="1">IO!$B$5*Model!G639-$J639</f>
        <v>4040</v>
      </c>
    </row>
    <row r="640" spans="1:11" x14ac:dyDescent="0.25">
      <c r="A640" s="28">
        <v>639</v>
      </c>
      <c r="B640" s="26" t="s">
        <v>10</v>
      </c>
      <c r="C640" s="24">
        <f t="shared" ca="1" si="27"/>
        <v>0.72180352140230997</v>
      </c>
      <c r="D640" s="24">
        <f ca="1">VLOOKUP(C640,'Given Data'!$H$33:$I$43,2)</f>
        <v>3</v>
      </c>
      <c r="E640" s="24">
        <f t="shared" ca="1" si="28"/>
        <v>0.37231834314126455</v>
      </c>
      <c r="F640" s="24">
        <f ca="1">IF(B640=IO!$A$21,ROUND(NORMINV(E640,IO!$B$21,IO!$C$21),0),IF(B640=IO!$A$22,ROUND(NORMINV(E640,IO!$B$22,IO!$C$22),0),ROUND(NORMINV(E640,IO!$B$23,IO!$C$23),0)))</f>
        <v>103</v>
      </c>
      <c r="G640" s="24">
        <f ca="1">MIN(F640,IO!$B$4+IO!$B$10)</f>
        <v>102</v>
      </c>
      <c r="H640" s="24">
        <f ca="1">IF(G640-D640&gt;IO!B$4,Model!G640-Model!D640-IO!B$4,0)</f>
        <v>0</v>
      </c>
      <c r="I640" s="24">
        <f>IF($B640=IO!$A$22,IO!$B$6,IF($B640=IO!$A$22,IO!$B$6,IF($B640=IO!$A$22,IO!$B$6,IO!$B$7)))</f>
        <v>200</v>
      </c>
      <c r="J640" s="24">
        <f t="shared" ca="1" si="29"/>
        <v>0</v>
      </c>
      <c r="K640" s="24">
        <f ca="1">IO!$B$5*Model!G640-$J640</f>
        <v>4080</v>
      </c>
    </row>
    <row r="641" spans="1:11" x14ac:dyDescent="0.25">
      <c r="A641" s="28">
        <v>640</v>
      </c>
      <c r="B641" s="26" t="s">
        <v>7</v>
      </c>
      <c r="C641" s="24">
        <f t="shared" ca="1" si="27"/>
        <v>0.94804311273525399</v>
      </c>
      <c r="D641" s="24">
        <f ca="1">VLOOKUP(C641,'Given Data'!$H$33:$I$43,2)</f>
        <v>6</v>
      </c>
      <c r="E641" s="24">
        <f t="shared" ca="1" si="28"/>
        <v>0.1603664841237501</v>
      </c>
      <c r="F641" s="24">
        <f ca="1">IF(B641=IO!$A$21,ROUND(NORMINV(E641,IO!$B$21,IO!$C$21),0),IF(B641=IO!$A$22,ROUND(NORMINV(E641,IO!$B$22,IO!$C$22),0),ROUND(NORMINV(E641,IO!$B$23,IO!$C$23),0)))</f>
        <v>95</v>
      </c>
      <c r="G641" s="24">
        <f ca="1">MIN(F641,IO!$B$4+IO!$B$10)</f>
        <v>95</v>
      </c>
      <c r="H641" s="24">
        <f ca="1">IF(G641-D641&gt;IO!B$4,Model!G641-Model!D641-IO!B$4,0)</f>
        <v>0</v>
      </c>
      <c r="I641" s="24">
        <f>IF($B641=IO!$A$22,IO!$B$6,IF($B641=IO!$A$22,IO!$B$6,IF($B641=IO!$A$22,IO!$B$6,IO!$B$7)))</f>
        <v>200</v>
      </c>
      <c r="J641" s="24">
        <f t="shared" ca="1" si="29"/>
        <v>400</v>
      </c>
      <c r="K641" s="24">
        <f ca="1">IO!$B$5*Model!G641-$J641</f>
        <v>3400</v>
      </c>
    </row>
    <row r="642" spans="1:11" x14ac:dyDescent="0.25">
      <c r="A642" s="28">
        <v>641</v>
      </c>
      <c r="B642" s="26" t="s">
        <v>8</v>
      </c>
      <c r="C642" s="24">
        <f t="shared" ca="1" si="27"/>
        <v>0.44960195593044971</v>
      </c>
      <c r="D642" s="24">
        <f ca="1">VLOOKUP(C642,'Given Data'!$H$33:$I$43,2)</f>
        <v>2</v>
      </c>
      <c r="E642" s="24">
        <f t="shared" ca="1" si="28"/>
        <v>0.73598196740109678</v>
      </c>
      <c r="F642" s="24">
        <f ca="1">IF(B642=IO!$A$21,ROUND(NORMINV(E642,IO!$B$21,IO!$C$21),0),IF(B642=IO!$A$22,ROUND(NORMINV(E642,IO!$B$22,IO!$C$22),0),ROUND(NORMINV(E642,IO!$B$23,IO!$C$23),0)))</f>
        <v>106</v>
      </c>
      <c r="G642" s="24">
        <f ca="1">MIN(F642,IO!$B$4+IO!$B$10)</f>
        <v>102</v>
      </c>
      <c r="H642" s="24">
        <f ca="1">IF(G642-D642&gt;IO!B$4,Model!G642-Model!D642-IO!B$4,0)</f>
        <v>0</v>
      </c>
      <c r="I642" s="24">
        <f>IF($B642=IO!$A$22,IO!$B$6,IF($B642=IO!$A$22,IO!$B$6,IF($B642=IO!$A$22,IO!$B$6,IO!$B$7)))</f>
        <v>25</v>
      </c>
      <c r="J642" s="24">
        <f t="shared" ca="1" si="29"/>
        <v>0</v>
      </c>
      <c r="K642" s="24">
        <f ca="1">IO!$B$5*Model!G642-$J642</f>
        <v>4080</v>
      </c>
    </row>
    <row r="643" spans="1:11" x14ac:dyDescent="0.25">
      <c r="A643" s="28">
        <v>642</v>
      </c>
      <c r="B643" s="26" t="s">
        <v>10</v>
      </c>
      <c r="C643" s="24">
        <f t="shared" ref="C643:C706" ca="1" si="30">RAND()</f>
        <v>7.4707028765012673E-2</v>
      </c>
      <c r="D643" s="24">
        <f ca="1">VLOOKUP(C643,'Given Data'!$H$33:$I$43,2)</f>
        <v>0</v>
      </c>
      <c r="E643" s="24">
        <f t="shared" ref="E643:E706" ca="1" si="31">RAND()</f>
        <v>0.65005508328930006</v>
      </c>
      <c r="F643" s="24">
        <f ca="1">IF(B643=IO!$A$21,ROUND(NORMINV(E643,IO!$B$21,IO!$C$21),0),IF(B643=IO!$A$22,ROUND(NORMINV(E643,IO!$B$22,IO!$C$22),0),ROUND(NORMINV(E643,IO!$B$23,IO!$C$23),0)))</f>
        <v>107</v>
      </c>
      <c r="G643" s="24">
        <f ca="1">MIN(F643,IO!$B$4+IO!$B$10)</f>
        <v>102</v>
      </c>
      <c r="H643" s="24">
        <f ca="1">IF(G643-D643&gt;IO!B$4,Model!G643-Model!D643-IO!B$4,0)</f>
        <v>2</v>
      </c>
      <c r="I643" s="24">
        <f>IF($B643=IO!$A$22,IO!$B$6,IF($B643=IO!$A$22,IO!$B$6,IF($B643=IO!$A$22,IO!$B$6,IO!$B$7)))</f>
        <v>200</v>
      </c>
      <c r="J643" s="24">
        <f t="shared" ref="J643:J706" ca="1" si="32">IF($H645=0,0,$I645*$H645)</f>
        <v>0</v>
      </c>
      <c r="K643" s="24">
        <f ca="1">IO!$B$5*Model!G643-$J643</f>
        <v>4080</v>
      </c>
    </row>
    <row r="644" spans="1:11" x14ac:dyDescent="0.25">
      <c r="A644" s="28">
        <v>643</v>
      </c>
      <c r="B644" s="26" t="s">
        <v>7</v>
      </c>
      <c r="C644" s="24">
        <f t="shared" ca="1" si="30"/>
        <v>0.61270411176988127</v>
      </c>
      <c r="D644" s="24">
        <f ca="1">VLOOKUP(C644,'Given Data'!$H$33:$I$43,2)</f>
        <v>3</v>
      </c>
      <c r="E644" s="24">
        <f t="shared" ca="1" si="31"/>
        <v>0.15159091531837621</v>
      </c>
      <c r="F644" s="24">
        <f ca="1">IF(B644=IO!$A$21,ROUND(NORMINV(E644,IO!$B$21,IO!$C$21),0),IF(B644=IO!$A$22,ROUND(NORMINV(E644,IO!$B$22,IO!$C$22),0),ROUND(NORMINV(E644,IO!$B$23,IO!$C$23),0)))</f>
        <v>95</v>
      </c>
      <c r="G644" s="24">
        <f ca="1">MIN(F644,IO!$B$4+IO!$B$10)</f>
        <v>95</v>
      </c>
      <c r="H644" s="24">
        <f ca="1">IF(G644-D644&gt;IO!B$4,Model!G644-Model!D644-IO!B$4,0)</f>
        <v>0</v>
      </c>
      <c r="I644" s="24">
        <f>IF($B644=IO!$A$22,IO!$B$6,IF($B644=IO!$A$22,IO!$B$6,IF($B644=IO!$A$22,IO!$B$6,IO!$B$7)))</f>
        <v>200</v>
      </c>
      <c r="J644" s="24">
        <f t="shared" ca="1" si="32"/>
        <v>0</v>
      </c>
      <c r="K644" s="24">
        <f ca="1">IO!$B$5*Model!G644-$J644</f>
        <v>3800</v>
      </c>
    </row>
    <row r="645" spans="1:11" x14ac:dyDescent="0.25">
      <c r="A645" s="28">
        <v>644</v>
      </c>
      <c r="B645" s="26" t="s">
        <v>8</v>
      </c>
      <c r="C645" s="24">
        <f t="shared" ca="1" si="30"/>
        <v>0.74976187307925268</v>
      </c>
      <c r="D645" s="24">
        <f ca="1">VLOOKUP(C645,'Given Data'!$H$33:$I$43,2)</f>
        <v>3</v>
      </c>
      <c r="E645" s="24">
        <f t="shared" ca="1" si="31"/>
        <v>0.50029941500922226</v>
      </c>
      <c r="F645" s="24">
        <f ca="1">IF(B645=IO!$A$21,ROUND(NORMINV(E645,IO!$B$21,IO!$C$21),0),IF(B645=IO!$A$22,ROUND(NORMINV(E645,IO!$B$22,IO!$C$22),0),ROUND(NORMINV(E645,IO!$B$23,IO!$C$23),0)))</f>
        <v>103</v>
      </c>
      <c r="G645" s="24">
        <f ca="1">MIN(F645,IO!$B$4+IO!$B$10)</f>
        <v>102</v>
      </c>
      <c r="H645" s="24">
        <f ca="1">IF(G645-D645&gt;IO!B$4,Model!G645-Model!D645-IO!B$4,0)</f>
        <v>0</v>
      </c>
      <c r="I645" s="24">
        <f>IF($B645=IO!$A$22,IO!$B$6,IF($B645=IO!$A$22,IO!$B$6,IF($B645=IO!$A$22,IO!$B$6,IO!$B$7)))</f>
        <v>25</v>
      </c>
      <c r="J645" s="24">
        <f t="shared" ca="1" si="32"/>
        <v>400</v>
      </c>
      <c r="K645" s="24">
        <f ca="1">IO!$B$5*Model!G645-$J645</f>
        <v>3680</v>
      </c>
    </row>
    <row r="646" spans="1:11" x14ac:dyDescent="0.25">
      <c r="A646" s="28">
        <v>645</v>
      </c>
      <c r="B646" s="26" t="s">
        <v>10</v>
      </c>
      <c r="C646" s="24">
        <f t="shared" ca="1" si="30"/>
        <v>0.98577371702772365</v>
      </c>
      <c r="D646" s="24">
        <f ca="1">VLOOKUP(C646,'Given Data'!$H$33:$I$43,2)</f>
        <v>7</v>
      </c>
      <c r="E646" s="24">
        <f t="shared" ca="1" si="31"/>
        <v>0.84743062960946702</v>
      </c>
      <c r="F646" s="24">
        <f ca="1">IF(B646=IO!$A$21,ROUND(NORMINV(E646,IO!$B$21,IO!$C$21),0),IF(B646=IO!$A$22,ROUND(NORMINV(E646,IO!$B$22,IO!$C$22),0),ROUND(NORMINV(E646,IO!$B$23,IO!$C$23),0)))</f>
        <v>110</v>
      </c>
      <c r="G646" s="24">
        <f ca="1">MIN(F646,IO!$B$4+IO!$B$10)</f>
        <v>102</v>
      </c>
      <c r="H646" s="24">
        <f ca="1">IF(G646-D646&gt;IO!B$4,Model!G646-Model!D646-IO!B$4,0)</f>
        <v>0</v>
      </c>
      <c r="I646" s="24">
        <f>IF($B646=IO!$A$22,IO!$B$6,IF($B646=IO!$A$22,IO!$B$6,IF($B646=IO!$A$22,IO!$B$6,IO!$B$7)))</f>
        <v>200</v>
      </c>
      <c r="J646" s="24">
        <f t="shared" ca="1" si="32"/>
        <v>0</v>
      </c>
      <c r="K646" s="24">
        <f ca="1">IO!$B$5*Model!G646-$J646</f>
        <v>4080</v>
      </c>
    </row>
    <row r="647" spans="1:11" x14ac:dyDescent="0.25">
      <c r="A647" s="28">
        <v>646</v>
      </c>
      <c r="B647" s="26" t="s">
        <v>7</v>
      </c>
      <c r="C647" s="24">
        <f t="shared" ca="1" si="30"/>
        <v>6.1440809509758498E-2</v>
      </c>
      <c r="D647" s="24">
        <f ca="1">VLOOKUP(C647,'Given Data'!$H$33:$I$43,2)</f>
        <v>0</v>
      </c>
      <c r="E647" s="24">
        <f t="shared" ca="1" si="31"/>
        <v>0.7505000224016527</v>
      </c>
      <c r="F647" s="24">
        <f ca="1">IF(B647=IO!$A$21,ROUND(NORMINV(E647,IO!$B$21,IO!$C$21),0),IF(B647=IO!$A$22,ROUND(NORMINV(E647,IO!$B$22,IO!$C$22),0),ROUND(NORMINV(E647,IO!$B$23,IO!$C$23),0)))</f>
        <v>105</v>
      </c>
      <c r="G647" s="24">
        <f ca="1">MIN(F647,IO!$B$4+IO!$B$10)</f>
        <v>102</v>
      </c>
      <c r="H647" s="24">
        <f ca="1">IF(G647-D647&gt;IO!B$4,Model!G647-Model!D647-IO!B$4,0)</f>
        <v>2</v>
      </c>
      <c r="I647" s="24">
        <f>IF($B647=IO!$A$22,IO!$B$6,IF($B647=IO!$A$22,IO!$B$6,IF($B647=IO!$A$22,IO!$B$6,IO!$B$7)))</f>
        <v>200</v>
      </c>
      <c r="J647" s="24">
        <f t="shared" ca="1" si="32"/>
        <v>0</v>
      </c>
      <c r="K647" s="24">
        <f ca="1">IO!$B$5*Model!G647-$J647</f>
        <v>4080</v>
      </c>
    </row>
    <row r="648" spans="1:11" x14ac:dyDescent="0.25">
      <c r="A648" s="28">
        <v>647</v>
      </c>
      <c r="B648" s="26" t="s">
        <v>8</v>
      </c>
      <c r="C648" s="24">
        <f t="shared" ca="1" si="30"/>
        <v>0.98446655294059759</v>
      </c>
      <c r="D648" s="24">
        <f ca="1">VLOOKUP(C648,'Given Data'!$H$33:$I$43,2)</f>
        <v>7</v>
      </c>
      <c r="E648" s="24">
        <f t="shared" ca="1" si="31"/>
        <v>0.93499406723296652</v>
      </c>
      <c r="F648" s="24">
        <f ca="1">IF(B648=IO!$A$21,ROUND(NORMINV(E648,IO!$B$21,IO!$C$21),0),IF(B648=IO!$A$22,ROUND(NORMINV(E648,IO!$B$22,IO!$C$22),0),ROUND(NORMINV(E648,IO!$B$23,IO!$C$23),0)))</f>
        <v>111</v>
      </c>
      <c r="G648" s="24">
        <f ca="1">MIN(F648,IO!$B$4+IO!$B$10)</f>
        <v>102</v>
      </c>
      <c r="H648" s="24">
        <f ca="1">IF(G648-D648&gt;IO!B$4,Model!G648-Model!D648-IO!B$4,0)</f>
        <v>0</v>
      </c>
      <c r="I648" s="24">
        <f>IF($B648=IO!$A$22,IO!$B$6,IF($B648=IO!$A$22,IO!$B$6,IF($B648=IO!$A$22,IO!$B$6,IO!$B$7)))</f>
        <v>25</v>
      </c>
      <c r="J648" s="24">
        <f t="shared" ca="1" si="32"/>
        <v>0</v>
      </c>
      <c r="K648" s="24">
        <f ca="1">IO!$B$5*Model!G648-$J648</f>
        <v>4080</v>
      </c>
    </row>
    <row r="649" spans="1:11" x14ac:dyDescent="0.25">
      <c r="A649" s="28">
        <v>648</v>
      </c>
      <c r="B649" s="26" t="s">
        <v>10</v>
      </c>
      <c r="C649" s="24">
        <f t="shared" ca="1" si="30"/>
        <v>0.8683055066808979</v>
      </c>
      <c r="D649" s="24">
        <f ca="1">VLOOKUP(C649,'Given Data'!$H$33:$I$43,2)</f>
        <v>4</v>
      </c>
      <c r="E649" s="24">
        <f t="shared" ca="1" si="31"/>
        <v>4.8623773174596319E-2</v>
      </c>
      <c r="F649" s="24">
        <f ca="1">IF(B649=IO!$A$21,ROUND(NORMINV(E649,IO!$B$21,IO!$C$21),0),IF(B649=IO!$A$22,ROUND(NORMINV(E649,IO!$B$22,IO!$C$22),0),ROUND(NORMINV(E649,IO!$B$23,IO!$C$23),0)))</f>
        <v>97</v>
      </c>
      <c r="G649" s="24">
        <f ca="1">MIN(F649,IO!$B$4+IO!$B$10)</f>
        <v>97</v>
      </c>
      <c r="H649" s="24">
        <f ca="1">IF(G649-D649&gt;IO!B$4,Model!G649-Model!D649-IO!B$4,0)</f>
        <v>0</v>
      </c>
      <c r="I649" s="24">
        <f>IF($B649=IO!$A$22,IO!$B$6,IF($B649=IO!$A$22,IO!$B$6,IF($B649=IO!$A$22,IO!$B$6,IO!$B$7)))</f>
        <v>200</v>
      </c>
      <c r="J649" s="24">
        <f t="shared" ca="1" si="32"/>
        <v>0</v>
      </c>
      <c r="K649" s="24">
        <f ca="1">IO!$B$5*Model!G649-$J649</f>
        <v>3880</v>
      </c>
    </row>
    <row r="650" spans="1:11" x14ac:dyDescent="0.25">
      <c r="A650" s="28">
        <v>649</v>
      </c>
      <c r="B650" s="26" t="s">
        <v>7</v>
      </c>
      <c r="C650" s="24">
        <f t="shared" ca="1" si="30"/>
        <v>0.97812457536118813</v>
      </c>
      <c r="D650" s="24">
        <f ca="1">VLOOKUP(C650,'Given Data'!$H$33:$I$43,2)</f>
        <v>7</v>
      </c>
      <c r="E650" s="24">
        <f t="shared" ca="1" si="31"/>
        <v>0.69374149483635184</v>
      </c>
      <c r="F650" s="24">
        <f ca="1">IF(B650=IO!$A$21,ROUND(NORMINV(E650,IO!$B$21,IO!$C$21),0),IF(B650=IO!$A$22,ROUND(NORMINV(E650,IO!$B$22,IO!$C$22),0),ROUND(NORMINV(E650,IO!$B$23,IO!$C$23),0)))</f>
        <v>104</v>
      </c>
      <c r="G650" s="24">
        <f ca="1">MIN(F650,IO!$B$4+IO!$B$10)</f>
        <v>102</v>
      </c>
      <c r="H650" s="24">
        <f ca="1">IF(G650-D650&gt;IO!B$4,Model!G650-Model!D650-IO!B$4,0)</f>
        <v>0</v>
      </c>
      <c r="I650" s="24">
        <f>IF($B650=IO!$A$22,IO!$B$6,IF($B650=IO!$A$22,IO!$B$6,IF($B650=IO!$A$22,IO!$B$6,IO!$B$7)))</f>
        <v>200</v>
      </c>
      <c r="J650" s="24">
        <f t="shared" ca="1" si="32"/>
        <v>0</v>
      </c>
      <c r="K650" s="24">
        <f ca="1">IO!$B$5*Model!G650-$J650</f>
        <v>4080</v>
      </c>
    </row>
    <row r="651" spans="1:11" x14ac:dyDescent="0.25">
      <c r="A651" s="28">
        <v>650</v>
      </c>
      <c r="B651" s="26" t="s">
        <v>8</v>
      </c>
      <c r="C651" s="24">
        <f t="shared" ca="1" si="30"/>
        <v>0.12699014230064198</v>
      </c>
      <c r="D651" s="24">
        <f ca="1">VLOOKUP(C651,'Given Data'!$H$33:$I$43,2)</f>
        <v>0</v>
      </c>
      <c r="E651" s="24">
        <f t="shared" ca="1" si="31"/>
        <v>0.2445011595135691</v>
      </c>
      <c r="F651" s="24">
        <f ca="1">IF(B651=IO!$A$21,ROUND(NORMINV(E651,IO!$B$21,IO!$C$21),0),IF(B651=IO!$A$22,ROUND(NORMINV(E651,IO!$B$22,IO!$C$22),0),ROUND(NORMINV(E651,IO!$B$23,IO!$C$23),0)))</f>
        <v>100</v>
      </c>
      <c r="G651" s="24">
        <f ca="1">MIN(F651,IO!$B$4+IO!$B$10)</f>
        <v>100</v>
      </c>
      <c r="H651" s="24">
        <f ca="1">IF(G651-D651&gt;IO!B$4,Model!G651-Model!D651-IO!B$4,0)</f>
        <v>0</v>
      </c>
      <c r="I651" s="24">
        <f>IF($B651=IO!$A$22,IO!$B$6,IF($B651=IO!$A$22,IO!$B$6,IF($B651=IO!$A$22,IO!$B$6,IO!$B$7)))</f>
        <v>25</v>
      </c>
      <c r="J651" s="24">
        <f t="shared" ca="1" si="32"/>
        <v>0</v>
      </c>
      <c r="K651" s="24">
        <f ca="1">IO!$B$5*Model!G651-$J651</f>
        <v>4000</v>
      </c>
    </row>
    <row r="652" spans="1:11" x14ac:dyDescent="0.25">
      <c r="A652" s="28">
        <v>651</v>
      </c>
      <c r="B652" s="26" t="s">
        <v>10</v>
      </c>
      <c r="C652" s="24">
        <f t="shared" ca="1" si="30"/>
        <v>0.41524341947087484</v>
      </c>
      <c r="D652" s="24">
        <f ca="1">VLOOKUP(C652,'Given Data'!$H$33:$I$43,2)</f>
        <v>2</v>
      </c>
      <c r="E652" s="24">
        <f t="shared" ca="1" si="31"/>
        <v>0.74587008749569472</v>
      </c>
      <c r="F652" s="24">
        <f ca="1">IF(B652=IO!$A$21,ROUND(NORMINV(E652,IO!$B$21,IO!$C$21),0),IF(B652=IO!$A$22,ROUND(NORMINV(E652,IO!$B$22,IO!$C$22),0),ROUND(NORMINV(E652,IO!$B$23,IO!$C$23),0)))</f>
        <v>108</v>
      </c>
      <c r="G652" s="24">
        <f ca="1">MIN(F652,IO!$B$4+IO!$B$10)</f>
        <v>102</v>
      </c>
      <c r="H652" s="24">
        <f ca="1">IF(G652-D652&gt;IO!B$4,Model!G652-Model!D652-IO!B$4,0)</f>
        <v>0</v>
      </c>
      <c r="I652" s="24">
        <f>IF($B652=IO!$A$22,IO!$B$6,IF($B652=IO!$A$22,IO!$B$6,IF($B652=IO!$A$22,IO!$B$6,IO!$B$7)))</f>
        <v>200</v>
      </c>
      <c r="J652" s="24">
        <f t="shared" ca="1" si="32"/>
        <v>50</v>
      </c>
      <c r="K652" s="24">
        <f ca="1">IO!$B$5*Model!G652-$J652</f>
        <v>4030</v>
      </c>
    </row>
    <row r="653" spans="1:11" x14ac:dyDescent="0.25">
      <c r="A653" s="28">
        <v>652</v>
      </c>
      <c r="B653" s="26" t="s">
        <v>7</v>
      </c>
      <c r="C653" s="24">
        <f t="shared" ca="1" si="30"/>
        <v>0.63404096468403681</v>
      </c>
      <c r="D653" s="24">
        <f ca="1">VLOOKUP(C653,'Given Data'!$H$33:$I$43,2)</f>
        <v>3</v>
      </c>
      <c r="E653" s="24">
        <f t="shared" ca="1" si="31"/>
        <v>0.10189526234071788</v>
      </c>
      <c r="F653" s="24">
        <f ca="1">IF(B653=IO!$A$21,ROUND(NORMINV(E653,IO!$B$21,IO!$C$21),0),IF(B653=IO!$A$22,ROUND(NORMINV(E653,IO!$B$22,IO!$C$22),0),ROUND(NORMINV(E653,IO!$B$23,IO!$C$23),0)))</f>
        <v>93</v>
      </c>
      <c r="G653" s="24">
        <f ca="1">MIN(F653,IO!$B$4+IO!$B$10)</f>
        <v>93</v>
      </c>
      <c r="H653" s="24">
        <f ca="1">IF(G653-D653&gt;IO!B$4,Model!G653-Model!D653-IO!B$4,0)</f>
        <v>0</v>
      </c>
      <c r="I653" s="24">
        <f>IF($B653=IO!$A$22,IO!$B$6,IF($B653=IO!$A$22,IO!$B$6,IF($B653=IO!$A$22,IO!$B$6,IO!$B$7)))</f>
        <v>200</v>
      </c>
      <c r="J653" s="24">
        <f t="shared" ca="1" si="32"/>
        <v>0</v>
      </c>
      <c r="K653" s="24">
        <f ca="1">IO!$B$5*Model!G653-$J653</f>
        <v>3720</v>
      </c>
    </row>
    <row r="654" spans="1:11" x14ac:dyDescent="0.25">
      <c r="A654" s="28">
        <v>653</v>
      </c>
      <c r="B654" s="26" t="s">
        <v>8</v>
      </c>
      <c r="C654" s="24">
        <f t="shared" ca="1" si="30"/>
        <v>5.85109681988909E-2</v>
      </c>
      <c r="D654" s="24">
        <f ca="1">VLOOKUP(C654,'Given Data'!$H$33:$I$43,2)</f>
        <v>0</v>
      </c>
      <c r="E654" s="24">
        <f t="shared" ca="1" si="31"/>
        <v>0.83242463105459841</v>
      </c>
      <c r="F654" s="24">
        <f ca="1">IF(B654=IO!$A$21,ROUND(NORMINV(E654,IO!$B$21,IO!$C$21),0),IF(B654=IO!$A$22,ROUND(NORMINV(E654,IO!$B$22,IO!$C$22),0),ROUND(NORMINV(E654,IO!$B$23,IO!$C$23),0)))</f>
        <v>108</v>
      </c>
      <c r="G654" s="24">
        <f ca="1">MIN(F654,IO!$B$4+IO!$B$10)</f>
        <v>102</v>
      </c>
      <c r="H654" s="24">
        <f ca="1">IF(G654-D654&gt;IO!B$4,Model!G654-Model!D654-IO!B$4,0)</f>
        <v>2</v>
      </c>
      <c r="I654" s="24">
        <f>IF($B654=IO!$A$22,IO!$B$6,IF($B654=IO!$A$22,IO!$B$6,IF($B654=IO!$A$22,IO!$B$6,IO!$B$7)))</f>
        <v>25</v>
      </c>
      <c r="J654" s="24">
        <f t="shared" ca="1" si="32"/>
        <v>200</v>
      </c>
      <c r="K654" s="24">
        <f ca="1">IO!$B$5*Model!G654-$J654</f>
        <v>3880</v>
      </c>
    </row>
    <row r="655" spans="1:11" x14ac:dyDescent="0.25">
      <c r="A655" s="28">
        <v>654</v>
      </c>
      <c r="B655" s="26" t="s">
        <v>10</v>
      </c>
      <c r="C655" s="24">
        <f t="shared" ca="1" si="30"/>
        <v>0.26443654536333339</v>
      </c>
      <c r="D655" s="24">
        <f ca="1">VLOOKUP(C655,'Given Data'!$H$33:$I$43,2)</f>
        <v>1</v>
      </c>
      <c r="E655" s="24">
        <f t="shared" ca="1" si="31"/>
        <v>1.2272833665066929E-2</v>
      </c>
      <c r="F655" s="24">
        <f ca="1">IF(B655=IO!$A$21,ROUND(NORMINV(E655,IO!$B$21,IO!$C$21),0),IF(B655=IO!$A$22,ROUND(NORMINV(E655,IO!$B$22,IO!$C$22),0),ROUND(NORMINV(E655,IO!$B$23,IO!$C$23),0)))</f>
        <v>94</v>
      </c>
      <c r="G655" s="24">
        <f ca="1">MIN(F655,IO!$B$4+IO!$B$10)</f>
        <v>94</v>
      </c>
      <c r="H655" s="24">
        <f ca="1">IF(G655-D655&gt;IO!B$4,Model!G655-Model!D655-IO!B$4,0)</f>
        <v>0</v>
      </c>
      <c r="I655" s="24">
        <f>IF($B655=IO!$A$22,IO!$B$6,IF($B655=IO!$A$22,IO!$B$6,IF($B655=IO!$A$22,IO!$B$6,IO!$B$7)))</f>
        <v>200</v>
      </c>
      <c r="J655" s="24">
        <f t="shared" ca="1" si="32"/>
        <v>0</v>
      </c>
      <c r="K655" s="24">
        <f ca="1">IO!$B$5*Model!G655-$J655</f>
        <v>3760</v>
      </c>
    </row>
    <row r="656" spans="1:11" x14ac:dyDescent="0.25">
      <c r="A656" s="28">
        <v>655</v>
      </c>
      <c r="B656" s="26" t="s">
        <v>7</v>
      </c>
      <c r="C656" s="24">
        <f t="shared" ca="1" si="30"/>
        <v>0.25814449887263324</v>
      </c>
      <c r="D656" s="24">
        <f ca="1">VLOOKUP(C656,'Given Data'!$H$33:$I$43,2)</f>
        <v>1</v>
      </c>
      <c r="E656" s="24">
        <f t="shared" ca="1" si="31"/>
        <v>0.69392213274652981</v>
      </c>
      <c r="F656" s="24">
        <f ca="1">IF(B656=IO!$A$21,ROUND(NORMINV(E656,IO!$B$21,IO!$C$21),0),IF(B656=IO!$A$22,ROUND(NORMINV(E656,IO!$B$22,IO!$C$22),0),ROUND(NORMINV(E656,IO!$B$23,IO!$C$23),0)))</f>
        <v>104</v>
      </c>
      <c r="G656" s="24">
        <f ca="1">MIN(F656,IO!$B$4+IO!$B$10)</f>
        <v>102</v>
      </c>
      <c r="H656" s="24">
        <f ca="1">IF(G656-D656&gt;IO!B$4,Model!G656-Model!D656-IO!B$4,0)</f>
        <v>1</v>
      </c>
      <c r="I656" s="24">
        <f>IF($B656=IO!$A$22,IO!$B$6,IF($B656=IO!$A$22,IO!$B$6,IF($B656=IO!$A$22,IO!$B$6,IO!$B$7)))</f>
        <v>200</v>
      </c>
      <c r="J656" s="24">
        <f t="shared" ca="1" si="32"/>
        <v>0</v>
      </c>
      <c r="K656" s="24">
        <f ca="1">IO!$B$5*Model!G656-$J656</f>
        <v>4080</v>
      </c>
    </row>
    <row r="657" spans="1:11" x14ac:dyDescent="0.25">
      <c r="A657" s="28">
        <v>656</v>
      </c>
      <c r="B657" s="26" t="s">
        <v>8</v>
      </c>
      <c r="C657" s="24">
        <f t="shared" ca="1" si="30"/>
        <v>0.27631694766934078</v>
      </c>
      <c r="D657" s="24">
        <f ca="1">VLOOKUP(C657,'Given Data'!$H$33:$I$43,2)</f>
        <v>1</v>
      </c>
      <c r="E657" s="24">
        <f t="shared" ca="1" si="31"/>
        <v>1.1257938572089898E-2</v>
      </c>
      <c r="F657" s="24">
        <f ca="1">IF(B657=IO!$A$21,ROUND(NORMINV(E657,IO!$B$21,IO!$C$21),0),IF(B657=IO!$A$22,ROUND(NORMINV(E657,IO!$B$22,IO!$C$22),0),ROUND(NORMINV(E657,IO!$B$23,IO!$C$23),0)))</f>
        <v>92</v>
      </c>
      <c r="G657" s="24">
        <f ca="1">MIN(F657,IO!$B$4+IO!$B$10)</f>
        <v>92</v>
      </c>
      <c r="H657" s="24">
        <f ca="1">IF(G657-D657&gt;IO!B$4,Model!G657-Model!D657-IO!B$4,0)</f>
        <v>0</v>
      </c>
      <c r="I657" s="24">
        <f>IF($B657=IO!$A$22,IO!$B$6,IF($B657=IO!$A$22,IO!$B$6,IF($B657=IO!$A$22,IO!$B$6,IO!$B$7)))</f>
        <v>25</v>
      </c>
      <c r="J657" s="24">
        <f t="shared" ca="1" si="32"/>
        <v>0</v>
      </c>
      <c r="K657" s="24">
        <f ca="1">IO!$B$5*Model!G657-$J657</f>
        <v>3680</v>
      </c>
    </row>
    <row r="658" spans="1:11" x14ac:dyDescent="0.25">
      <c r="A658" s="28">
        <v>657</v>
      </c>
      <c r="B658" s="26" t="s">
        <v>10</v>
      </c>
      <c r="C658" s="24">
        <f t="shared" ca="1" si="30"/>
        <v>0.66207208428255404</v>
      </c>
      <c r="D658" s="24">
        <f ca="1">VLOOKUP(C658,'Given Data'!$H$33:$I$43,2)</f>
        <v>3</v>
      </c>
      <c r="E658" s="24">
        <f t="shared" ca="1" si="31"/>
        <v>0.12493547784484071</v>
      </c>
      <c r="F658" s="24">
        <f ca="1">IF(B658=IO!$A$21,ROUND(NORMINV(E658,IO!$B$21,IO!$C$21),0),IF(B658=IO!$A$22,ROUND(NORMINV(E658,IO!$B$22,IO!$C$22),0),ROUND(NORMINV(E658,IO!$B$23,IO!$C$23),0)))</f>
        <v>99</v>
      </c>
      <c r="G658" s="24">
        <f ca="1">MIN(F658,IO!$B$4+IO!$B$10)</f>
        <v>99</v>
      </c>
      <c r="H658" s="24">
        <f ca="1">IF(G658-D658&gt;IO!B$4,Model!G658-Model!D658-IO!B$4,0)</f>
        <v>0</v>
      </c>
      <c r="I658" s="24">
        <f>IF($B658=IO!$A$22,IO!$B$6,IF($B658=IO!$A$22,IO!$B$6,IF($B658=IO!$A$22,IO!$B$6,IO!$B$7)))</f>
        <v>200</v>
      </c>
      <c r="J658" s="24">
        <f t="shared" ca="1" si="32"/>
        <v>25</v>
      </c>
      <c r="K658" s="24">
        <f ca="1">IO!$B$5*Model!G658-$J658</f>
        <v>3935</v>
      </c>
    </row>
    <row r="659" spans="1:11" x14ac:dyDescent="0.25">
      <c r="A659" s="28">
        <v>658</v>
      </c>
      <c r="B659" s="26" t="s">
        <v>7</v>
      </c>
      <c r="C659" s="24">
        <f t="shared" ca="1" si="30"/>
        <v>0.85220069632021789</v>
      </c>
      <c r="D659" s="24">
        <f ca="1">VLOOKUP(C659,'Given Data'!$H$33:$I$43,2)</f>
        <v>4</v>
      </c>
      <c r="E659" s="24">
        <f t="shared" ca="1" si="31"/>
        <v>0.78065985476495281</v>
      </c>
      <c r="F659" s="24">
        <f ca="1">IF(B659=IO!$A$21,ROUND(NORMINV(E659,IO!$B$21,IO!$C$21),0),IF(B659=IO!$A$22,ROUND(NORMINV(E659,IO!$B$22,IO!$C$22),0),ROUND(NORMINV(E659,IO!$B$23,IO!$C$23),0)))</f>
        <v>106</v>
      </c>
      <c r="G659" s="24">
        <f ca="1">MIN(F659,IO!$B$4+IO!$B$10)</f>
        <v>102</v>
      </c>
      <c r="H659" s="24">
        <f ca="1">IF(G659-D659&gt;IO!B$4,Model!G659-Model!D659-IO!B$4,0)</f>
        <v>0</v>
      </c>
      <c r="I659" s="24">
        <f>IF($B659=IO!$A$22,IO!$B$6,IF($B659=IO!$A$22,IO!$B$6,IF($B659=IO!$A$22,IO!$B$6,IO!$B$7)))</f>
        <v>200</v>
      </c>
      <c r="J659" s="24">
        <f t="shared" ca="1" si="32"/>
        <v>0</v>
      </c>
      <c r="K659" s="24">
        <f ca="1">IO!$B$5*Model!G659-$J659</f>
        <v>4080</v>
      </c>
    </row>
    <row r="660" spans="1:11" x14ac:dyDescent="0.25">
      <c r="A660" s="28">
        <v>659</v>
      </c>
      <c r="B660" s="26" t="s">
        <v>8</v>
      </c>
      <c r="C660" s="24">
        <f t="shared" ca="1" si="30"/>
        <v>0.24267592435196028</v>
      </c>
      <c r="D660" s="24">
        <f ca="1">VLOOKUP(C660,'Given Data'!$H$33:$I$43,2)</f>
        <v>1</v>
      </c>
      <c r="E660" s="24">
        <f t="shared" ca="1" si="31"/>
        <v>0.68694962531633763</v>
      </c>
      <c r="F660" s="24">
        <f ca="1">IF(B660=IO!$A$21,ROUND(NORMINV(E660,IO!$B$21,IO!$C$21),0),IF(B660=IO!$A$22,ROUND(NORMINV(E660,IO!$B$22,IO!$C$22),0),ROUND(NORMINV(E660,IO!$B$23,IO!$C$23),0)))</f>
        <v>105</v>
      </c>
      <c r="G660" s="24">
        <f ca="1">MIN(F660,IO!$B$4+IO!$B$10)</f>
        <v>102</v>
      </c>
      <c r="H660" s="24">
        <f ca="1">IF(G660-D660&gt;IO!B$4,Model!G660-Model!D660-IO!B$4,0)</f>
        <v>1</v>
      </c>
      <c r="I660" s="24">
        <f>IF($B660=IO!$A$22,IO!$B$6,IF($B660=IO!$A$22,IO!$B$6,IF($B660=IO!$A$22,IO!$B$6,IO!$B$7)))</f>
        <v>25</v>
      </c>
      <c r="J660" s="24">
        <f t="shared" ca="1" si="32"/>
        <v>0</v>
      </c>
      <c r="K660" s="24">
        <f ca="1">IO!$B$5*Model!G660-$J660</f>
        <v>4080</v>
      </c>
    </row>
    <row r="661" spans="1:11" x14ac:dyDescent="0.25">
      <c r="A661" s="28">
        <v>660</v>
      </c>
      <c r="B661" s="26" t="s">
        <v>10</v>
      </c>
      <c r="C661" s="24">
        <f t="shared" ca="1" si="30"/>
        <v>0.55723973636553326</v>
      </c>
      <c r="D661" s="24">
        <f ca="1">VLOOKUP(C661,'Given Data'!$H$33:$I$43,2)</f>
        <v>2</v>
      </c>
      <c r="E661" s="24">
        <f t="shared" ca="1" si="31"/>
        <v>0.84132825200994721</v>
      </c>
      <c r="F661" s="24">
        <f ca="1">IF(B661=IO!$A$21,ROUND(NORMINV(E661,IO!$B$21,IO!$C$21),0),IF(B661=IO!$A$22,ROUND(NORMINV(E661,IO!$B$22,IO!$C$22),0),ROUND(NORMINV(E661,IO!$B$23,IO!$C$23),0)))</f>
        <v>110</v>
      </c>
      <c r="G661" s="24">
        <f ca="1">MIN(F661,IO!$B$4+IO!$B$10)</f>
        <v>102</v>
      </c>
      <c r="H661" s="24">
        <f ca="1">IF(G661-D661&gt;IO!B$4,Model!G661-Model!D661-IO!B$4,0)</f>
        <v>0</v>
      </c>
      <c r="I661" s="24">
        <f>IF($B661=IO!$A$22,IO!$B$6,IF($B661=IO!$A$22,IO!$B$6,IF($B661=IO!$A$22,IO!$B$6,IO!$B$7)))</f>
        <v>200</v>
      </c>
      <c r="J661" s="24">
        <f t="shared" ca="1" si="32"/>
        <v>0</v>
      </c>
      <c r="K661" s="24">
        <f ca="1">IO!$B$5*Model!G661-$J661</f>
        <v>4080</v>
      </c>
    </row>
    <row r="662" spans="1:11" x14ac:dyDescent="0.25">
      <c r="A662" s="28">
        <v>661</v>
      </c>
      <c r="B662" s="26" t="s">
        <v>7</v>
      </c>
      <c r="C662" s="24">
        <f t="shared" ca="1" si="30"/>
        <v>0.32248974338197856</v>
      </c>
      <c r="D662" s="24">
        <f ca="1">VLOOKUP(C662,'Given Data'!$H$33:$I$43,2)</f>
        <v>1</v>
      </c>
      <c r="E662" s="24">
        <f t="shared" ca="1" si="31"/>
        <v>0.46968640627450053</v>
      </c>
      <c r="F662" s="24">
        <f ca="1">IF(B662=IO!$A$21,ROUND(NORMINV(E662,IO!$B$21,IO!$C$21),0),IF(B662=IO!$A$22,ROUND(NORMINV(E662,IO!$B$22,IO!$C$22),0),ROUND(NORMINV(E662,IO!$B$23,IO!$C$23),0)))</f>
        <v>101</v>
      </c>
      <c r="G662" s="24">
        <f ca="1">MIN(F662,IO!$B$4+IO!$B$10)</f>
        <v>101</v>
      </c>
      <c r="H662" s="24">
        <f ca="1">IF(G662-D662&gt;IO!B$4,Model!G662-Model!D662-IO!B$4,0)</f>
        <v>0</v>
      </c>
      <c r="I662" s="24">
        <f>IF($B662=IO!$A$22,IO!$B$6,IF($B662=IO!$A$22,IO!$B$6,IF($B662=IO!$A$22,IO!$B$6,IO!$B$7)))</f>
        <v>200</v>
      </c>
      <c r="J662" s="24">
        <f t="shared" ca="1" si="32"/>
        <v>0</v>
      </c>
      <c r="K662" s="24">
        <f ca="1">IO!$B$5*Model!G662-$J662</f>
        <v>4040</v>
      </c>
    </row>
    <row r="663" spans="1:11" x14ac:dyDescent="0.25">
      <c r="A663" s="28">
        <v>662</v>
      </c>
      <c r="B663" s="26" t="s">
        <v>8</v>
      </c>
      <c r="C663" s="24">
        <f t="shared" ca="1" si="30"/>
        <v>0.57008023214762282</v>
      </c>
      <c r="D663" s="24">
        <f ca="1">VLOOKUP(C663,'Given Data'!$H$33:$I$43,2)</f>
        <v>2</v>
      </c>
      <c r="E663" s="24">
        <f t="shared" ca="1" si="31"/>
        <v>0.42435520031322338</v>
      </c>
      <c r="F663" s="24">
        <f ca="1">IF(B663=IO!$A$21,ROUND(NORMINV(E663,IO!$B$21,IO!$C$21),0),IF(B663=IO!$A$22,ROUND(NORMINV(E663,IO!$B$22,IO!$C$22),0),ROUND(NORMINV(E663,IO!$B$23,IO!$C$23),0)))</f>
        <v>102</v>
      </c>
      <c r="G663" s="24">
        <f ca="1">MIN(F663,IO!$B$4+IO!$B$10)</f>
        <v>102</v>
      </c>
      <c r="H663" s="24">
        <f ca="1">IF(G663-D663&gt;IO!B$4,Model!G663-Model!D663-IO!B$4,0)</f>
        <v>0</v>
      </c>
      <c r="I663" s="24">
        <f>IF($B663=IO!$A$22,IO!$B$6,IF($B663=IO!$A$22,IO!$B$6,IF($B663=IO!$A$22,IO!$B$6,IO!$B$7)))</f>
        <v>25</v>
      </c>
      <c r="J663" s="24">
        <f t="shared" ca="1" si="32"/>
        <v>0</v>
      </c>
      <c r="K663" s="24">
        <f ca="1">IO!$B$5*Model!G663-$J663</f>
        <v>4080</v>
      </c>
    </row>
    <row r="664" spans="1:11" x14ac:dyDescent="0.25">
      <c r="A664" s="28">
        <v>663</v>
      </c>
      <c r="B664" s="26" t="s">
        <v>10</v>
      </c>
      <c r="C664" s="24">
        <f t="shared" ca="1" si="30"/>
        <v>0.50017036735676113</v>
      </c>
      <c r="D664" s="24">
        <f ca="1">VLOOKUP(C664,'Given Data'!$H$33:$I$43,2)</f>
        <v>2</v>
      </c>
      <c r="E664" s="24">
        <f t="shared" ca="1" si="31"/>
        <v>0.92021921257223926</v>
      </c>
      <c r="F664" s="24">
        <f ca="1">IF(B664=IO!$A$21,ROUND(NORMINV(E664,IO!$B$21,IO!$C$21),0),IF(B664=IO!$A$22,ROUND(NORMINV(E664,IO!$B$22,IO!$C$22),0),ROUND(NORMINV(E664,IO!$B$23,IO!$C$23),0)))</f>
        <v>112</v>
      </c>
      <c r="G664" s="24">
        <f ca="1">MIN(F664,IO!$B$4+IO!$B$10)</f>
        <v>102</v>
      </c>
      <c r="H664" s="24">
        <f ca="1">IF(G664-D664&gt;IO!B$4,Model!G664-Model!D664-IO!B$4,0)</f>
        <v>0</v>
      </c>
      <c r="I664" s="24">
        <f>IF($B664=IO!$A$22,IO!$B$6,IF($B664=IO!$A$22,IO!$B$6,IF($B664=IO!$A$22,IO!$B$6,IO!$B$7)))</f>
        <v>200</v>
      </c>
      <c r="J664" s="24">
        <f t="shared" ca="1" si="32"/>
        <v>0</v>
      </c>
      <c r="K664" s="24">
        <f ca="1">IO!$B$5*Model!G664-$J664</f>
        <v>4080</v>
      </c>
    </row>
    <row r="665" spans="1:11" x14ac:dyDescent="0.25">
      <c r="A665" s="28">
        <v>664</v>
      </c>
      <c r="B665" s="26" t="s">
        <v>7</v>
      </c>
      <c r="C665" s="24">
        <f t="shared" ca="1" si="30"/>
        <v>0.23122762028818089</v>
      </c>
      <c r="D665" s="24">
        <f ca="1">VLOOKUP(C665,'Given Data'!$H$33:$I$43,2)</f>
        <v>1</v>
      </c>
      <c r="E665" s="24">
        <f t="shared" ca="1" si="31"/>
        <v>0.30896996433029456</v>
      </c>
      <c r="F665" s="24">
        <f ca="1">IF(B665=IO!$A$21,ROUND(NORMINV(E665,IO!$B$21,IO!$C$21),0),IF(B665=IO!$A$22,ROUND(NORMINV(E665,IO!$B$22,IO!$C$22),0),ROUND(NORMINV(E665,IO!$B$23,IO!$C$23),0)))</f>
        <v>98</v>
      </c>
      <c r="G665" s="24">
        <f ca="1">MIN(F665,IO!$B$4+IO!$B$10)</f>
        <v>98</v>
      </c>
      <c r="H665" s="24">
        <f ca="1">IF(G665-D665&gt;IO!B$4,Model!G665-Model!D665-IO!B$4,0)</f>
        <v>0</v>
      </c>
      <c r="I665" s="24">
        <f>IF($B665=IO!$A$22,IO!$B$6,IF($B665=IO!$A$22,IO!$B$6,IF($B665=IO!$A$22,IO!$B$6,IO!$B$7)))</f>
        <v>200</v>
      </c>
      <c r="J665" s="24">
        <f t="shared" ca="1" si="32"/>
        <v>0</v>
      </c>
      <c r="K665" s="24">
        <f ca="1">IO!$B$5*Model!G665-$J665</f>
        <v>3920</v>
      </c>
    </row>
    <row r="666" spans="1:11" x14ac:dyDescent="0.25">
      <c r="A666" s="28">
        <v>665</v>
      </c>
      <c r="B666" s="26" t="s">
        <v>8</v>
      </c>
      <c r="C666" s="24">
        <f t="shared" ca="1" si="30"/>
        <v>0.37818144792444108</v>
      </c>
      <c r="D666" s="24">
        <f ca="1">VLOOKUP(C666,'Given Data'!$H$33:$I$43,2)</f>
        <v>2</v>
      </c>
      <c r="E666" s="24">
        <f t="shared" ca="1" si="31"/>
        <v>0.39218039124654236</v>
      </c>
      <c r="F666" s="24">
        <f ca="1">IF(B666=IO!$A$21,ROUND(NORMINV(E666,IO!$B$21,IO!$C$21),0),IF(B666=IO!$A$22,ROUND(NORMINV(E666,IO!$B$22,IO!$C$22),0),ROUND(NORMINV(E666,IO!$B$23,IO!$C$23),0)))</f>
        <v>102</v>
      </c>
      <c r="G666" s="24">
        <f ca="1">MIN(F666,IO!$B$4+IO!$B$10)</f>
        <v>102</v>
      </c>
      <c r="H666" s="24">
        <f ca="1">IF(G666-D666&gt;IO!B$4,Model!G666-Model!D666-IO!B$4,0)</f>
        <v>0</v>
      </c>
      <c r="I666" s="24">
        <f>IF($B666=IO!$A$22,IO!$B$6,IF($B666=IO!$A$22,IO!$B$6,IF($B666=IO!$A$22,IO!$B$6,IO!$B$7)))</f>
        <v>25</v>
      </c>
      <c r="J666" s="24">
        <f t="shared" ca="1" si="32"/>
        <v>0</v>
      </c>
      <c r="K666" s="24">
        <f ca="1">IO!$B$5*Model!G666-$J666</f>
        <v>4080</v>
      </c>
    </row>
    <row r="667" spans="1:11" x14ac:dyDescent="0.25">
      <c r="A667" s="28">
        <v>666</v>
      </c>
      <c r="B667" s="26" t="s">
        <v>10</v>
      </c>
      <c r="C667" s="24">
        <f t="shared" ca="1" si="30"/>
        <v>0.51540986064800964</v>
      </c>
      <c r="D667" s="24">
        <f ca="1">VLOOKUP(C667,'Given Data'!$H$33:$I$43,2)</f>
        <v>2</v>
      </c>
      <c r="E667" s="24">
        <f t="shared" ca="1" si="31"/>
        <v>0.25161775967915889</v>
      </c>
      <c r="F667" s="24">
        <f ca="1">IF(B667=IO!$A$21,ROUND(NORMINV(E667,IO!$B$21,IO!$C$21),0),IF(B667=IO!$A$22,ROUND(NORMINV(E667,IO!$B$22,IO!$C$22),0),ROUND(NORMINV(E667,IO!$B$23,IO!$C$23),0)))</f>
        <v>102</v>
      </c>
      <c r="G667" s="24">
        <f ca="1">MIN(F667,IO!$B$4+IO!$B$10)</f>
        <v>102</v>
      </c>
      <c r="H667" s="24">
        <f ca="1">IF(G667-D667&gt;IO!B$4,Model!G667-Model!D667-IO!B$4,0)</f>
        <v>0</v>
      </c>
      <c r="I667" s="24">
        <f>IF($B667=IO!$A$22,IO!$B$6,IF($B667=IO!$A$22,IO!$B$6,IF($B667=IO!$A$22,IO!$B$6,IO!$B$7)))</f>
        <v>200</v>
      </c>
      <c r="J667" s="24">
        <f t="shared" ca="1" si="32"/>
        <v>0</v>
      </c>
      <c r="K667" s="24">
        <f ca="1">IO!$B$5*Model!G667-$J667</f>
        <v>4080</v>
      </c>
    </row>
    <row r="668" spans="1:11" x14ac:dyDescent="0.25">
      <c r="A668" s="28">
        <v>667</v>
      </c>
      <c r="B668" s="26" t="s">
        <v>7</v>
      </c>
      <c r="C668" s="24">
        <f t="shared" ca="1" si="30"/>
        <v>0.70188196970002859</v>
      </c>
      <c r="D668" s="24">
        <f ca="1">VLOOKUP(C668,'Given Data'!$H$33:$I$43,2)</f>
        <v>3</v>
      </c>
      <c r="E668" s="24">
        <f t="shared" ca="1" si="31"/>
        <v>5.7818864181407692E-2</v>
      </c>
      <c r="F668" s="24">
        <f ca="1">IF(B668=IO!$A$21,ROUND(NORMINV(E668,IO!$B$21,IO!$C$21),0),IF(B668=IO!$A$22,ROUND(NORMINV(E668,IO!$B$22,IO!$C$22),0),ROUND(NORMINV(E668,IO!$B$23,IO!$C$23),0)))</f>
        <v>92</v>
      </c>
      <c r="G668" s="24">
        <f ca="1">MIN(F668,IO!$B$4+IO!$B$10)</f>
        <v>92</v>
      </c>
      <c r="H668" s="24">
        <f ca="1">IF(G668-D668&gt;IO!B$4,Model!G668-Model!D668-IO!B$4,0)</f>
        <v>0</v>
      </c>
      <c r="I668" s="24">
        <f>IF($B668=IO!$A$22,IO!$B$6,IF($B668=IO!$A$22,IO!$B$6,IF($B668=IO!$A$22,IO!$B$6,IO!$B$7)))</f>
        <v>200</v>
      </c>
      <c r="J668" s="24">
        <f t="shared" ca="1" si="32"/>
        <v>0</v>
      </c>
      <c r="K668" s="24">
        <f ca="1">IO!$B$5*Model!G668-$J668</f>
        <v>3680</v>
      </c>
    </row>
    <row r="669" spans="1:11" x14ac:dyDescent="0.25">
      <c r="A669" s="28">
        <v>668</v>
      </c>
      <c r="B669" s="26" t="s">
        <v>8</v>
      </c>
      <c r="C669" s="24">
        <f t="shared" ca="1" si="30"/>
        <v>0.58869130343938925</v>
      </c>
      <c r="D669" s="24">
        <f ca="1">VLOOKUP(C669,'Given Data'!$H$33:$I$43,2)</f>
        <v>2</v>
      </c>
      <c r="E669" s="24">
        <f t="shared" ca="1" si="31"/>
        <v>0.27564400004492906</v>
      </c>
      <c r="F669" s="24">
        <f ca="1">IF(B669=IO!$A$21,ROUND(NORMINV(E669,IO!$B$21,IO!$C$21),0),IF(B669=IO!$A$22,ROUND(NORMINV(E669,IO!$B$22,IO!$C$22),0),ROUND(NORMINV(E669,IO!$B$23,IO!$C$23),0)))</f>
        <v>100</v>
      </c>
      <c r="G669" s="24">
        <f ca="1">MIN(F669,IO!$B$4+IO!$B$10)</f>
        <v>100</v>
      </c>
      <c r="H669" s="24">
        <f ca="1">IF(G669-D669&gt;IO!B$4,Model!G669-Model!D669-IO!B$4,0)</f>
        <v>0</v>
      </c>
      <c r="I669" s="24">
        <f>IF($B669=IO!$A$22,IO!$B$6,IF($B669=IO!$A$22,IO!$B$6,IF($B669=IO!$A$22,IO!$B$6,IO!$B$7)))</f>
        <v>25</v>
      </c>
      <c r="J669" s="24">
        <f t="shared" ca="1" si="32"/>
        <v>0</v>
      </c>
      <c r="K669" s="24">
        <f ca="1">IO!$B$5*Model!G669-$J669</f>
        <v>4000</v>
      </c>
    </row>
    <row r="670" spans="1:11" x14ac:dyDescent="0.25">
      <c r="A670" s="28">
        <v>669</v>
      </c>
      <c r="B670" s="26" t="s">
        <v>10</v>
      </c>
      <c r="C670" s="24">
        <f t="shared" ca="1" si="30"/>
        <v>0.77053468470476438</v>
      </c>
      <c r="D670" s="24">
        <f ca="1">VLOOKUP(C670,'Given Data'!$H$33:$I$43,2)</f>
        <v>3</v>
      </c>
      <c r="E670" s="24">
        <f t="shared" ca="1" si="31"/>
        <v>0.35184417950990787</v>
      </c>
      <c r="F670" s="24">
        <f ca="1">IF(B670=IO!$A$21,ROUND(NORMINV(E670,IO!$B$21,IO!$C$21),0),IF(B670=IO!$A$22,ROUND(NORMINV(E670,IO!$B$22,IO!$C$22),0),ROUND(NORMINV(E670,IO!$B$23,IO!$C$23),0)))</f>
        <v>103</v>
      </c>
      <c r="G670" s="24">
        <f ca="1">MIN(F670,IO!$B$4+IO!$B$10)</f>
        <v>102</v>
      </c>
      <c r="H670" s="24">
        <f ca="1">IF(G670-D670&gt;IO!B$4,Model!G670-Model!D670-IO!B$4,0)</f>
        <v>0</v>
      </c>
      <c r="I670" s="24">
        <f>IF($B670=IO!$A$22,IO!$B$6,IF($B670=IO!$A$22,IO!$B$6,IF($B670=IO!$A$22,IO!$B$6,IO!$B$7)))</f>
        <v>200</v>
      </c>
      <c r="J670" s="24">
        <f t="shared" ca="1" si="32"/>
        <v>0</v>
      </c>
      <c r="K670" s="24">
        <f ca="1">IO!$B$5*Model!G670-$J670</f>
        <v>4080</v>
      </c>
    </row>
    <row r="671" spans="1:11" x14ac:dyDescent="0.25">
      <c r="A671" s="28">
        <v>670</v>
      </c>
      <c r="B671" s="26" t="s">
        <v>7</v>
      </c>
      <c r="C671" s="24">
        <f t="shared" ca="1" si="30"/>
        <v>0.83798523877397801</v>
      </c>
      <c r="D671" s="24">
        <f ca="1">VLOOKUP(C671,'Given Data'!$H$33:$I$43,2)</f>
        <v>4</v>
      </c>
      <c r="E671" s="24">
        <f t="shared" ca="1" si="31"/>
        <v>0.78777458399935107</v>
      </c>
      <c r="F671" s="24">
        <f ca="1">IF(B671=IO!$A$21,ROUND(NORMINV(E671,IO!$B$21,IO!$C$21),0),IF(B671=IO!$A$22,ROUND(NORMINV(E671,IO!$B$22,IO!$C$22),0),ROUND(NORMINV(E671,IO!$B$23,IO!$C$23),0)))</f>
        <v>106</v>
      </c>
      <c r="G671" s="24">
        <f ca="1">MIN(F671,IO!$B$4+IO!$B$10)</f>
        <v>102</v>
      </c>
      <c r="H671" s="24">
        <f ca="1">IF(G671-D671&gt;IO!B$4,Model!G671-Model!D671-IO!B$4,0)</f>
        <v>0</v>
      </c>
      <c r="I671" s="24">
        <f>IF($B671=IO!$A$22,IO!$B$6,IF($B671=IO!$A$22,IO!$B$6,IF($B671=IO!$A$22,IO!$B$6,IO!$B$7)))</f>
        <v>200</v>
      </c>
      <c r="J671" s="24">
        <f t="shared" ca="1" si="32"/>
        <v>0</v>
      </c>
      <c r="K671" s="24">
        <f ca="1">IO!$B$5*Model!G671-$J671</f>
        <v>4080</v>
      </c>
    </row>
    <row r="672" spans="1:11" x14ac:dyDescent="0.25">
      <c r="A672" s="28">
        <v>671</v>
      </c>
      <c r="B672" s="26" t="s">
        <v>8</v>
      </c>
      <c r="C672" s="24">
        <f t="shared" ca="1" si="30"/>
        <v>0.96065436165028351</v>
      </c>
      <c r="D672" s="24">
        <f ca="1">VLOOKUP(C672,'Given Data'!$H$33:$I$43,2)</f>
        <v>6</v>
      </c>
      <c r="E672" s="24">
        <f t="shared" ca="1" si="31"/>
        <v>0.71078156968973738</v>
      </c>
      <c r="F672" s="24">
        <f ca="1">IF(B672=IO!$A$21,ROUND(NORMINV(E672,IO!$B$21,IO!$C$21),0),IF(B672=IO!$A$22,ROUND(NORMINV(E672,IO!$B$22,IO!$C$22),0),ROUND(NORMINV(E672,IO!$B$23,IO!$C$23),0)))</f>
        <v>106</v>
      </c>
      <c r="G672" s="24">
        <f ca="1">MIN(F672,IO!$B$4+IO!$B$10)</f>
        <v>102</v>
      </c>
      <c r="H672" s="24">
        <f ca="1">IF(G672-D672&gt;IO!B$4,Model!G672-Model!D672-IO!B$4,0)</f>
        <v>0</v>
      </c>
      <c r="I672" s="24">
        <f>IF($B672=IO!$A$22,IO!$B$6,IF($B672=IO!$A$22,IO!$B$6,IF($B672=IO!$A$22,IO!$B$6,IO!$B$7)))</f>
        <v>25</v>
      </c>
      <c r="J672" s="24">
        <f t="shared" ca="1" si="32"/>
        <v>0</v>
      </c>
      <c r="K672" s="24">
        <f ca="1">IO!$B$5*Model!G672-$J672</f>
        <v>4080</v>
      </c>
    </row>
    <row r="673" spans="1:11" x14ac:dyDescent="0.25">
      <c r="A673" s="28">
        <v>672</v>
      </c>
      <c r="B673" s="26" t="s">
        <v>10</v>
      </c>
      <c r="C673" s="24">
        <f t="shared" ca="1" si="30"/>
        <v>0.32528827507982427</v>
      </c>
      <c r="D673" s="24">
        <f ca="1">VLOOKUP(C673,'Given Data'!$H$33:$I$43,2)</f>
        <v>1</v>
      </c>
      <c r="E673" s="24">
        <f t="shared" ca="1" si="31"/>
        <v>0.23682288572755317</v>
      </c>
      <c r="F673" s="24">
        <f ca="1">IF(B673=IO!$A$21,ROUND(NORMINV(E673,IO!$B$21,IO!$C$21),0),IF(B673=IO!$A$22,ROUND(NORMINV(E673,IO!$B$22,IO!$C$22),0),ROUND(NORMINV(E673,IO!$B$23,IO!$C$23),0)))</f>
        <v>101</v>
      </c>
      <c r="G673" s="24">
        <f ca="1">MIN(F673,IO!$B$4+IO!$B$10)</f>
        <v>101</v>
      </c>
      <c r="H673" s="24">
        <f ca="1">IF(G673-D673&gt;IO!B$4,Model!G673-Model!D673-IO!B$4,0)</f>
        <v>0</v>
      </c>
      <c r="I673" s="24">
        <f>IF($B673=IO!$A$22,IO!$B$6,IF($B673=IO!$A$22,IO!$B$6,IF($B673=IO!$A$22,IO!$B$6,IO!$B$7)))</f>
        <v>200</v>
      </c>
      <c r="J673" s="24">
        <f t="shared" ca="1" si="32"/>
        <v>0</v>
      </c>
      <c r="K673" s="24">
        <f ca="1">IO!$B$5*Model!G673-$J673</f>
        <v>4040</v>
      </c>
    </row>
    <row r="674" spans="1:11" x14ac:dyDescent="0.25">
      <c r="A674" s="28">
        <v>673</v>
      </c>
      <c r="B674" s="26" t="s">
        <v>7</v>
      </c>
      <c r="C674" s="24">
        <f t="shared" ca="1" si="30"/>
        <v>0.9850551577250245</v>
      </c>
      <c r="D674" s="24">
        <f ca="1">VLOOKUP(C674,'Given Data'!$H$33:$I$43,2)</f>
        <v>7</v>
      </c>
      <c r="E674" s="24">
        <f t="shared" ca="1" si="31"/>
        <v>0.60839681431949866</v>
      </c>
      <c r="F674" s="24">
        <f ca="1">IF(B674=IO!$A$21,ROUND(NORMINV(E674,IO!$B$21,IO!$C$21),0),IF(B674=IO!$A$22,ROUND(NORMINV(E674,IO!$B$22,IO!$C$22),0),ROUND(NORMINV(E674,IO!$B$23,IO!$C$23),0)))</f>
        <v>103</v>
      </c>
      <c r="G674" s="24">
        <f ca="1">MIN(F674,IO!$B$4+IO!$B$10)</f>
        <v>102</v>
      </c>
      <c r="H674" s="24">
        <f ca="1">IF(G674-D674&gt;IO!B$4,Model!G674-Model!D674-IO!B$4,0)</f>
        <v>0</v>
      </c>
      <c r="I674" s="24">
        <f>IF($B674=IO!$A$22,IO!$B$6,IF($B674=IO!$A$22,IO!$B$6,IF($B674=IO!$A$22,IO!$B$6,IO!$B$7)))</f>
        <v>200</v>
      </c>
      <c r="J674" s="24">
        <f t="shared" ca="1" si="32"/>
        <v>0</v>
      </c>
      <c r="K674" s="24">
        <f ca="1">IO!$B$5*Model!G674-$J674</f>
        <v>4080</v>
      </c>
    </row>
    <row r="675" spans="1:11" x14ac:dyDescent="0.25">
      <c r="A675" s="28">
        <v>674</v>
      </c>
      <c r="B675" s="26" t="s">
        <v>8</v>
      </c>
      <c r="C675" s="24">
        <f t="shared" ca="1" si="30"/>
        <v>0.89055065989168425</v>
      </c>
      <c r="D675" s="24">
        <f ca="1">VLOOKUP(C675,'Given Data'!$H$33:$I$43,2)</f>
        <v>5</v>
      </c>
      <c r="E675" s="24">
        <f t="shared" ca="1" si="31"/>
        <v>0.29786521289974799</v>
      </c>
      <c r="F675" s="24">
        <f ca="1">IF(B675=IO!$A$21,ROUND(NORMINV(E675,IO!$B$21,IO!$C$21),0),IF(B675=IO!$A$22,ROUND(NORMINV(E675,IO!$B$22,IO!$C$22),0),ROUND(NORMINV(E675,IO!$B$23,IO!$C$23),0)))</f>
        <v>100</v>
      </c>
      <c r="G675" s="24">
        <f ca="1">MIN(F675,IO!$B$4+IO!$B$10)</f>
        <v>100</v>
      </c>
      <c r="H675" s="24">
        <f ca="1">IF(G675-D675&gt;IO!B$4,Model!G675-Model!D675-IO!B$4,0)</f>
        <v>0</v>
      </c>
      <c r="I675" s="24">
        <f>IF($B675=IO!$A$22,IO!$B$6,IF($B675=IO!$A$22,IO!$B$6,IF($B675=IO!$A$22,IO!$B$6,IO!$B$7)))</f>
        <v>25</v>
      </c>
      <c r="J675" s="24">
        <f t="shared" ca="1" si="32"/>
        <v>0</v>
      </c>
      <c r="K675" s="24">
        <f ca="1">IO!$B$5*Model!G675-$J675</f>
        <v>4000</v>
      </c>
    </row>
    <row r="676" spans="1:11" x14ac:dyDescent="0.25">
      <c r="A676" s="28">
        <v>675</v>
      </c>
      <c r="B676" s="26" t="s">
        <v>10</v>
      </c>
      <c r="C676" s="24">
        <f t="shared" ca="1" si="30"/>
        <v>0.39540859080807211</v>
      </c>
      <c r="D676" s="24">
        <f ca="1">VLOOKUP(C676,'Given Data'!$H$33:$I$43,2)</f>
        <v>2</v>
      </c>
      <c r="E676" s="24">
        <f t="shared" ca="1" si="31"/>
        <v>0.6139733834064951</v>
      </c>
      <c r="F676" s="24">
        <f ca="1">IF(B676=IO!$A$21,ROUND(NORMINV(E676,IO!$B$21,IO!$C$21),0),IF(B676=IO!$A$22,ROUND(NORMINV(E676,IO!$B$22,IO!$C$22),0),ROUND(NORMINV(E676,IO!$B$23,IO!$C$23),0)))</f>
        <v>106</v>
      </c>
      <c r="G676" s="24">
        <f ca="1">MIN(F676,IO!$B$4+IO!$B$10)</f>
        <v>102</v>
      </c>
      <c r="H676" s="24">
        <f ca="1">IF(G676-D676&gt;IO!B$4,Model!G676-Model!D676-IO!B$4,0)</f>
        <v>0</v>
      </c>
      <c r="I676" s="24">
        <f>IF($B676=IO!$A$22,IO!$B$6,IF($B676=IO!$A$22,IO!$B$6,IF($B676=IO!$A$22,IO!$B$6,IO!$B$7)))</f>
        <v>200</v>
      </c>
      <c r="J676" s="24">
        <f t="shared" ca="1" si="32"/>
        <v>0</v>
      </c>
      <c r="K676" s="24">
        <f ca="1">IO!$B$5*Model!G676-$J676</f>
        <v>4080</v>
      </c>
    </row>
    <row r="677" spans="1:11" x14ac:dyDescent="0.25">
      <c r="A677" s="28">
        <v>676</v>
      </c>
      <c r="B677" s="26" t="s">
        <v>7</v>
      </c>
      <c r="C677" s="24">
        <f t="shared" ca="1" si="30"/>
        <v>0.87222401190462362</v>
      </c>
      <c r="D677" s="24">
        <f ca="1">VLOOKUP(C677,'Given Data'!$H$33:$I$43,2)</f>
        <v>4</v>
      </c>
      <c r="E677" s="24">
        <f t="shared" ca="1" si="31"/>
        <v>0.85978606630444587</v>
      </c>
      <c r="F677" s="24">
        <f ca="1">IF(B677=IO!$A$21,ROUND(NORMINV(E677,IO!$B$21,IO!$C$21),0),IF(B677=IO!$A$22,ROUND(NORMINV(E677,IO!$B$22,IO!$C$22),0),ROUND(NORMINV(E677,IO!$B$23,IO!$C$23),0)))</f>
        <v>107</v>
      </c>
      <c r="G677" s="24">
        <f ca="1">MIN(F677,IO!$B$4+IO!$B$10)</f>
        <v>102</v>
      </c>
      <c r="H677" s="24">
        <f ca="1">IF(G677-D677&gt;IO!B$4,Model!G677-Model!D677-IO!B$4,0)</f>
        <v>0</v>
      </c>
      <c r="I677" s="24">
        <f>IF($B677=IO!$A$22,IO!$B$6,IF($B677=IO!$A$22,IO!$B$6,IF($B677=IO!$A$22,IO!$B$6,IO!$B$7)))</f>
        <v>200</v>
      </c>
      <c r="J677" s="24">
        <f t="shared" ca="1" si="32"/>
        <v>0</v>
      </c>
      <c r="K677" s="24">
        <f ca="1">IO!$B$5*Model!G677-$J677</f>
        <v>4080</v>
      </c>
    </row>
    <row r="678" spans="1:11" x14ac:dyDescent="0.25">
      <c r="A678" s="28">
        <v>677</v>
      </c>
      <c r="B678" s="26" t="s">
        <v>8</v>
      </c>
      <c r="C678" s="24">
        <f t="shared" ca="1" si="30"/>
        <v>0.79579614692939182</v>
      </c>
      <c r="D678" s="24">
        <f ca="1">VLOOKUP(C678,'Given Data'!$H$33:$I$43,2)</f>
        <v>4</v>
      </c>
      <c r="E678" s="24">
        <f t="shared" ca="1" si="31"/>
        <v>9.3411368349749058E-2</v>
      </c>
      <c r="F678" s="24">
        <f ca="1">IF(B678=IO!$A$21,ROUND(NORMINV(E678,IO!$B$21,IO!$C$21),0),IF(B678=IO!$A$22,ROUND(NORMINV(E678,IO!$B$22,IO!$C$22),0),ROUND(NORMINV(E678,IO!$B$23,IO!$C$23),0)))</f>
        <v>96</v>
      </c>
      <c r="G678" s="24">
        <f ca="1">MIN(F678,IO!$B$4+IO!$B$10)</f>
        <v>96</v>
      </c>
      <c r="H678" s="24">
        <f ca="1">IF(G678-D678&gt;IO!B$4,Model!G678-Model!D678-IO!B$4,0)</f>
        <v>0</v>
      </c>
      <c r="I678" s="24">
        <f>IF($B678=IO!$A$22,IO!$B$6,IF($B678=IO!$A$22,IO!$B$6,IF($B678=IO!$A$22,IO!$B$6,IO!$B$7)))</f>
        <v>25</v>
      </c>
      <c r="J678" s="24">
        <f t="shared" ca="1" si="32"/>
        <v>0</v>
      </c>
      <c r="K678" s="24">
        <f ca="1">IO!$B$5*Model!G678-$J678</f>
        <v>3840</v>
      </c>
    </row>
    <row r="679" spans="1:11" x14ac:dyDescent="0.25">
      <c r="A679" s="28">
        <v>678</v>
      </c>
      <c r="B679" s="26" t="s">
        <v>10</v>
      </c>
      <c r="C679" s="24">
        <f t="shared" ca="1" si="30"/>
        <v>0.96820460430509936</v>
      </c>
      <c r="D679" s="24">
        <f ca="1">VLOOKUP(C679,'Given Data'!$H$33:$I$43,2)</f>
        <v>6</v>
      </c>
      <c r="E679" s="24">
        <f t="shared" ca="1" si="31"/>
        <v>0.22720911546618705</v>
      </c>
      <c r="F679" s="24">
        <f ca="1">IF(B679=IO!$A$21,ROUND(NORMINV(E679,IO!$B$21,IO!$C$21),0),IF(B679=IO!$A$22,ROUND(NORMINV(E679,IO!$B$22,IO!$C$22),0),ROUND(NORMINV(E679,IO!$B$23,IO!$C$23),0)))</f>
        <v>101</v>
      </c>
      <c r="G679" s="24">
        <f ca="1">MIN(F679,IO!$B$4+IO!$B$10)</f>
        <v>101</v>
      </c>
      <c r="H679" s="24">
        <f ca="1">IF(G679-D679&gt;IO!B$4,Model!G679-Model!D679-IO!B$4,0)</f>
        <v>0</v>
      </c>
      <c r="I679" s="24">
        <f>IF($B679=IO!$A$22,IO!$B$6,IF($B679=IO!$A$22,IO!$B$6,IF($B679=IO!$A$22,IO!$B$6,IO!$B$7)))</f>
        <v>200</v>
      </c>
      <c r="J679" s="24">
        <f t="shared" ca="1" si="32"/>
        <v>0</v>
      </c>
      <c r="K679" s="24">
        <f ca="1">IO!$B$5*Model!G679-$J679</f>
        <v>4040</v>
      </c>
    </row>
    <row r="680" spans="1:11" x14ac:dyDescent="0.25">
      <c r="A680" s="28">
        <v>679</v>
      </c>
      <c r="B680" s="26" t="s">
        <v>7</v>
      </c>
      <c r="C680" s="24">
        <f t="shared" ca="1" si="30"/>
        <v>0.76256667783402199</v>
      </c>
      <c r="D680" s="24">
        <f ca="1">VLOOKUP(C680,'Given Data'!$H$33:$I$43,2)</f>
        <v>3</v>
      </c>
      <c r="E680" s="24">
        <f t="shared" ca="1" si="31"/>
        <v>0.67782278057234702</v>
      </c>
      <c r="F680" s="24">
        <f ca="1">IF(B680=IO!$A$21,ROUND(NORMINV(E680,IO!$B$21,IO!$C$21),0),IF(B680=IO!$A$22,ROUND(NORMINV(E680,IO!$B$22,IO!$C$22),0),ROUND(NORMINV(E680,IO!$B$23,IO!$C$23),0)))</f>
        <v>104</v>
      </c>
      <c r="G680" s="24">
        <f ca="1">MIN(F680,IO!$B$4+IO!$B$10)</f>
        <v>102</v>
      </c>
      <c r="H680" s="24">
        <f ca="1">IF(G680-D680&gt;IO!B$4,Model!G680-Model!D680-IO!B$4,0)</f>
        <v>0</v>
      </c>
      <c r="I680" s="24">
        <f>IF($B680=IO!$A$22,IO!$B$6,IF($B680=IO!$A$22,IO!$B$6,IF($B680=IO!$A$22,IO!$B$6,IO!$B$7)))</f>
        <v>200</v>
      </c>
      <c r="J680" s="24">
        <f t="shared" ca="1" si="32"/>
        <v>400</v>
      </c>
      <c r="K680" s="24">
        <f ca="1">IO!$B$5*Model!G680-$J680</f>
        <v>3680</v>
      </c>
    </row>
    <row r="681" spans="1:11" x14ac:dyDescent="0.25">
      <c r="A681" s="28">
        <v>680</v>
      </c>
      <c r="B681" s="26" t="s">
        <v>8</v>
      </c>
      <c r="C681" s="24">
        <f t="shared" ca="1" si="30"/>
        <v>0.43155590827389656</v>
      </c>
      <c r="D681" s="24">
        <f ca="1">VLOOKUP(C681,'Given Data'!$H$33:$I$43,2)</f>
        <v>2</v>
      </c>
      <c r="E681" s="24">
        <f t="shared" ca="1" si="31"/>
        <v>8.7668175477050747E-2</v>
      </c>
      <c r="F681" s="24">
        <f ca="1">IF(B681=IO!$A$21,ROUND(NORMINV(E681,IO!$B$21,IO!$C$21),0),IF(B681=IO!$A$22,ROUND(NORMINV(E681,IO!$B$22,IO!$C$22),0),ROUND(NORMINV(E681,IO!$B$23,IO!$C$23),0)))</f>
        <v>96</v>
      </c>
      <c r="G681" s="24">
        <f ca="1">MIN(F681,IO!$B$4+IO!$B$10)</f>
        <v>96</v>
      </c>
      <c r="H681" s="24">
        <f ca="1">IF(G681-D681&gt;IO!B$4,Model!G681-Model!D681-IO!B$4,0)</f>
        <v>0</v>
      </c>
      <c r="I681" s="24">
        <f>IF($B681=IO!$A$22,IO!$B$6,IF($B681=IO!$A$22,IO!$B$6,IF($B681=IO!$A$22,IO!$B$6,IO!$B$7)))</f>
        <v>25</v>
      </c>
      <c r="J681" s="24">
        <f t="shared" ca="1" si="32"/>
        <v>400</v>
      </c>
      <c r="K681" s="24">
        <f ca="1">IO!$B$5*Model!G681-$J681</f>
        <v>3440</v>
      </c>
    </row>
    <row r="682" spans="1:11" x14ac:dyDescent="0.25">
      <c r="A682" s="28">
        <v>681</v>
      </c>
      <c r="B682" s="26" t="s">
        <v>10</v>
      </c>
      <c r="C682" s="24">
        <f t="shared" ca="1" si="30"/>
        <v>2.0980038624025532E-2</v>
      </c>
      <c r="D682" s="24">
        <f ca="1">VLOOKUP(C682,'Given Data'!$H$33:$I$43,2)</f>
        <v>0</v>
      </c>
      <c r="E682" s="24">
        <f t="shared" ca="1" si="31"/>
        <v>0.3126135995994247</v>
      </c>
      <c r="F682" s="24">
        <f ca="1">IF(B682=IO!$A$21,ROUND(NORMINV(E682,IO!$B$21,IO!$C$21),0),IF(B682=IO!$A$22,ROUND(NORMINV(E682,IO!$B$22,IO!$C$22),0),ROUND(NORMINV(E682,IO!$B$23,IO!$C$23),0)))</f>
        <v>103</v>
      </c>
      <c r="G682" s="24">
        <f ca="1">MIN(F682,IO!$B$4+IO!$B$10)</f>
        <v>102</v>
      </c>
      <c r="H682" s="24">
        <f ca="1">IF(G682-D682&gt;IO!B$4,Model!G682-Model!D682-IO!B$4,0)</f>
        <v>2</v>
      </c>
      <c r="I682" s="24">
        <f>IF($B682=IO!$A$22,IO!$B$6,IF($B682=IO!$A$22,IO!$B$6,IF($B682=IO!$A$22,IO!$B$6,IO!$B$7)))</f>
        <v>200</v>
      </c>
      <c r="J682" s="24">
        <f t="shared" ca="1" si="32"/>
        <v>50</v>
      </c>
      <c r="K682" s="24">
        <f ca="1">IO!$B$5*Model!G682-$J682</f>
        <v>4030</v>
      </c>
    </row>
    <row r="683" spans="1:11" x14ac:dyDescent="0.25">
      <c r="A683" s="28">
        <v>682</v>
      </c>
      <c r="B683" s="26" t="s">
        <v>7</v>
      </c>
      <c r="C683" s="24">
        <f t="shared" ca="1" si="30"/>
        <v>9.8384754921046369E-2</v>
      </c>
      <c r="D683" s="24">
        <f ca="1">VLOOKUP(C683,'Given Data'!$H$33:$I$43,2)</f>
        <v>0</v>
      </c>
      <c r="E683" s="24">
        <f t="shared" ca="1" si="31"/>
        <v>0.90473432010796906</v>
      </c>
      <c r="F683" s="24">
        <f ca="1">IF(B683=IO!$A$21,ROUND(NORMINV(E683,IO!$B$21,IO!$C$21),0),IF(B683=IO!$A$22,ROUND(NORMINV(E683,IO!$B$22,IO!$C$22),0),ROUND(NORMINV(E683,IO!$B$23,IO!$C$23),0)))</f>
        <v>109</v>
      </c>
      <c r="G683" s="24">
        <f ca="1">MIN(F683,IO!$B$4+IO!$B$10)</f>
        <v>102</v>
      </c>
      <c r="H683" s="24">
        <f ca="1">IF(G683-D683&gt;IO!B$4,Model!G683-Model!D683-IO!B$4,0)</f>
        <v>2</v>
      </c>
      <c r="I683" s="24">
        <f>IF($B683=IO!$A$22,IO!$B$6,IF($B683=IO!$A$22,IO!$B$6,IF($B683=IO!$A$22,IO!$B$6,IO!$B$7)))</f>
        <v>200</v>
      </c>
      <c r="J683" s="24">
        <f t="shared" ca="1" si="32"/>
        <v>200</v>
      </c>
      <c r="K683" s="24">
        <f ca="1">IO!$B$5*Model!G683-$J683</f>
        <v>3880</v>
      </c>
    </row>
    <row r="684" spans="1:11" x14ac:dyDescent="0.25">
      <c r="A684" s="28">
        <v>683</v>
      </c>
      <c r="B684" s="26" t="s">
        <v>8</v>
      </c>
      <c r="C684" s="24">
        <f t="shared" ca="1" si="30"/>
        <v>4.8439494283204487E-2</v>
      </c>
      <c r="D684" s="24">
        <f ca="1">VLOOKUP(C684,'Given Data'!$H$33:$I$43,2)</f>
        <v>0</v>
      </c>
      <c r="E684" s="24">
        <f t="shared" ca="1" si="31"/>
        <v>0.78956643656678482</v>
      </c>
      <c r="F684" s="24">
        <f ca="1">IF(B684=IO!$A$21,ROUND(NORMINV(E684,IO!$B$21,IO!$C$21),0),IF(B684=IO!$A$22,ROUND(NORMINV(E684,IO!$B$22,IO!$C$22),0),ROUND(NORMINV(E684,IO!$B$23,IO!$C$23),0)))</f>
        <v>107</v>
      </c>
      <c r="G684" s="24">
        <f ca="1">MIN(F684,IO!$B$4+IO!$B$10)</f>
        <v>102</v>
      </c>
      <c r="H684" s="24">
        <f ca="1">IF(G684-D684&gt;IO!B$4,Model!G684-Model!D684-IO!B$4,0)</f>
        <v>2</v>
      </c>
      <c r="I684" s="24">
        <f>IF($B684=IO!$A$22,IO!$B$6,IF($B684=IO!$A$22,IO!$B$6,IF($B684=IO!$A$22,IO!$B$6,IO!$B$7)))</f>
        <v>25</v>
      </c>
      <c r="J684" s="24">
        <f t="shared" ca="1" si="32"/>
        <v>0</v>
      </c>
      <c r="K684" s="24">
        <f ca="1">IO!$B$5*Model!G684-$J684</f>
        <v>4080</v>
      </c>
    </row>
    <row r="685" spans="1:11" x14ac:dyDescent="0.25">
      <c r="A685" s="28">
        <v>684</v>
      </c>
      <c r="B685" s="26" t="s">
        <v>10</v>
      </c>
      <c r="C685" s="24">
        <f t="shared" ca="1" si="30"/>
        <v>0.22640113516150207</v>
      </c>
      <c r="D685" s="24">
        <f ca="1">VLOOKUP(C685,'Given Data'!$H$33:$I$43,2)</f>
        <v>1</v>
      </c>
      <c r="E685" s="24">
        <f t="shared" ca="1" si="31"/>
        <v>0.95576053443718689</v>
      </c>
      <c r="F685" s="24">
        <f ca="1">IF(B685=IO!$A$21,ROUND(NORMINV(E685,IO!$B$21,IO!$C$21),0),IF(B685=IO!$A$22,ROUND(NORMINV(E685,IO!$B$22,IO!$C$22),0),ROUND(NORMINV(E685,IO!$B$23,IO!$C$23),0)))</f>
        <v>114</v>
      </c>
      <c r="G685" s="24">
        <f ca="1">MIN(F685,IO!$B$4+IO!$B$10)</f>
        <v>102</v>
      </c>
      <c r="H685" s="24">
        <f ca="1">IF(G685-D685&gt;IO!B$4,Model!G685-Model!D685-IO!B$4,0)</f>
        <v>1</v>
      </c>
      <c r="I685" s="24">
        <f>IF($B685=IO!$A$22,IO!$B$6,IF($B685=IO!$A$22,IO!$B$6,IF($B685=IO!$A$22,IO!$B$6,IO!$B$7)))</f>
        <v>200</v>
      </c>
      <c r="J685" s="24">
        <f t="shared" ca="1" si="32"/>
        <v>0</v>
      </c>
      <c r="K685" s="24">
        <f ca="1">IO!$B$5*Model!G685-$J685</f>
        <v>4080</v>
      </c>
    </row>
    <row r="686" spans="1:11" x14ac:dyDescent="0.25">
      <c r="A686" s="28">
        <v>685</v>
      </c>
      <c r="B686" s="26" t="s">
        <v>7</v>
      </c>
      <c r="C686" s="24">
        <f t="shared" ca="1" si="30"/>
        <v>0.95352330738602853</v>
      </c>
      <c r="D686" s="24">
        <f ca="1">VLOOKUP(C686,'Given Data'!$H$33:$I$43,2)</f>
        <v>6</v>
      </c>
      <c r="E686" s="24">
        <f t="shared" ca="1" si="31"/>
        <v>0.83292684026626562</v>
      </c>
      <c r="F686" s="24">
        <f ca="1">IF(B686=IO!$A$21,ROUND(NORMINV(E686,IO!$B$21,IO!$C$21),0),IF(B686=IO!$A$22,ROUND(NORMINV(E686,IO!$B$22,IO!$C$22),0),ROUND(NORMINV(E686,IO!$B$23,IO!$C$23),0)))</f>
        <v>107</v>
      </c>
      <c r="G686" s="24">
        <f ca="1">MIN(F686,IO!$B$4+IO!$B$10)</f>
        <v>102</v>
      </c>
      <c r="H686" s="24">
        <f ca="1">IF(G686-D686&gt;IO!B$4,Model!G686-Model!D686-IO!B$4,0)</f>
        <v>0</v>
      </c>
      <c r="I686" s="24">
        <f>IF($B686=IO!$A$22,IO!$B$6,IF($B686=IO!$A$22,IO!$B$6,IF($B686=IO!$A$22,IO!$B$6,IO!$B$7)))</f>
        <v>200</v>
      </c>
      <c r="J686" s="24">
        <f t="shared" ca="1" si="32"/>
        <v>0</v>
      </c>
      <c r="K686" s="24">
        <f ca="1">IO!$B$5*Model!G686-$J686</f>
        <v>4080</v>
      </c>
    </row>
    <row r="687" spans="1:11" x14ac:dyDescent="0.25">
      <c r="A687" s="28">
        <v>686</v>
      </c>
      <c r="B687" s="26" t="s">
        <v>8</v>
      </c>
      <c r="C687" s="24">
        <f t="shared" ca="1" si="30"/>
        <v>0.47214321350794364</v>
      </c>
      <c r="D687" s="24">
        <f ca="1">VLOOKUP(C687,'Given Data'!$H$33:$I$43,2)</f>
        <v>2</v>
      </c>
      <c r="E687" s="24">
        <f t="shared" ca="1" si="31"/>
        <v>0.30563117453090438</v>
      </c>
      <c r="F687" s="24">
        <f ca="1">IF(B687=IO!$A$21,ROUND(NORMINV(E687,IO!$B$21,IO!$C$21),0),IF(B687=IO!$A$22,ROUND(NORMINV(E687,IO!$B$22,IO!$C$22),0),ROUND(NORMINV(E687,IO!$B$23,IO!$C$23),0)))</f>
        <v>100</v>
      </c>
      <c r="G687" s="24">
        <f ca="1">MIN(F687,IO!$B$4+IO!$B$10)</f>
        <v>100</v>
      </c>
      <c r="H687" s="24">
        <f ca="1">IF(G687-D687&gt;IO!B$4,Model!G687-Model!D687-IO!B$4,0)</f>
        <v>0</v>
      </c>
      <c r="I687" s="24">
        <f>IF($B687=IO!$A$22,IO!$B$6,IF($B687=IO!$A$22,IO!$B$6,IF($B687=IO!$A$22,IO!$B$6,IO!$B$7)))</f>
        <v>25</v>
      </c>
      <c r="J687" s="24">
        <f t="shared" ca="1" si="32"/>
        <v>200</v>
      </c>
      <c r="K687" s="24">
        <f ca="1">IO!$B$5*Model!G687-$J687</f>
        <v>3800</v>
      </c>
    </row>
    <row r="688" spans="1:11" x14ac:dyDescent="0.25">
      <c r="A688" s="28">
        <v>687</v>
      </c>
      <c r="B688" s="26" t="s">
        <v>10</v>
      </c>
      <c r="C688" s="24">
        <f t="shared" ca="1" si="30"/>
        <v>0.4049187898746065</v>
      </c>
      <c r="D688" s="24">
        <f ca="1">VLOOKUP(C688,'Given Data'!$H$33:$I$43,2)</f>
        <v>2</v>
      </c>
      <c r="E688" s="24">
        <f t="shared" ca="1" si="31"/>
        <v>0.65365692870413483</v>
      </c>
      <c r="F688" s="24">
        <f ca="1">IF(B688=IO!$A$21,ROUND(NORMINV(E688,IO!$B$21,IO!$C$21),0),IF(B688=IO!$A$22,ROUND(NORMINV(E688,IO!$B$22,IO!$C$22),0),ROUND(NORMINV(E688,IO!$B$23,IO!$C$23),0)))</f>
        <v>107</v>
      </c>
      <c r="G688" s="24">
        <f ca="1">MIN(F688,IO!$B$4+IO!$B$10)</f>
        <v>102</v>
      </c>
      <c r="H688" s="24">
        <f ca="1">IF(G688-D688&gt;IO!B$4,Model!G688-Model!D688-IO!B$4,0)</f>
        <v>0</v>
      </c>
      <c r="I688" s="24">
        <f>IF($B688=IO!$A$22,IO!$B$6,IF($B688=IO!$A$22,IO!$B$6,IF($B688=IO!$A$22,IO!$B$6,IO!$B$7)))</f>
        <v>200</v>
      </c>
      <c r="J688" s="24">
        <f t="shared" ca="1" si="32"/>
        <v>0</v>
      </c>
      <c r="K688" s="24">
        <f ca="1">IO!$B$5*Model!G688-$J688</f>
        <v>4080</v>
      </c>
    </row>
    <row r="689" spans="1:11" x14ac:dyDescent="0.25">
      <c r="A689" s="28">
        <v>688</v>
      </c>
      <c r="B689" s="26" t="s">
        <v>7</v>
      </c>
      <c r="C689" s="24">
        <f t="shared" ca="1" si="30"/>
        <v>0.11541774115374193</v>
      </c>
      <c r="D689" s="24">
        <f ca="1">VLOOKUP(C689,'Given Data'!$H$33:$I$43,2)</f>
        <v>0</v>
      </c>
      <c r="E689" s="24">
        <f t="shared" ca="1" si="31"/>
        <v>0.52114802858741216</v>
      </c>
      <c r="F689" s="24">
        <f ca="1">IF(B689=IO!$A$21,ROUND(NORMINV(E689,IO!$B$21,IO!$C$21),0),IF(B689=IO!$A$22,ROUND(NORMINV(E689,IO!$B$22,IO!$C$22),0),ROUND(NORMINV(E689,IO!$B$23,IO!$C$23),0)))</f>
        <v>101</v>
      </c>
      <c r="G689" s="24">
        <f ca="1">MIN(F689,IO!$B$4+IO!$B$10)</f>
        <v>101</v>
      </c>
      <c r="H689" s="24">
        <f ca="1">IF(G689-D689&gt;IO!B$4,Model!G689-Model!D689-IO!B$4,0)</f>
        <v>1</v>
      </c>
      <c r="I689" s="24">
        <f>IF($B689=IO!$A$22,IO!$B$6,IF($B689=IO!$A$22,IO!$B$6,IF($B689=IO!$A$22,IO!$B$6,IO!$B$7)))</f>
        <v>200</v>
      </c>
      <c r="J689" s="24">
        <f t="shared" ca="1" si="32"/>
        <v>0</v>
      </c>
      <c r="K689" s="24">
        <f ca="1">IO!$B$5*Model!G689-$J689</f>
        <v>4040</v>
      </c>
    </row>
    <row r="690" spans="1:11" x14ac:dyDescent="0.25">
      <c r="A690" s="28">
        <v>689</v>
      </c>
      <c r="B690" s="26" t="s">
        <v>8</v>
      </c>
      <c r="C690" s="24">
        <f t="shared" ca="1" si="30"/>
        <v>0.89352015733843038</v>
      </c>
      <c r="D690" s="24">
        <f ca="1">VLOOKUP(C690,'Given Data'!$H$33:$I$43,2)</f>
        <v>5</v>
      </c>
      <c r="E690" s="24">
        <f t="shared" ca="1" si="31"/>
        <v>0.67439198935852063</v>
      </c>
      <c r="F690" s="24">
        <f ca="1">IF(B690=IO!$A$21,ROUND(NORMINV(E690,IO!$B$21,IO!$C$21),0),IF(B690=IO!$A$22,ROUND(NORMINV(E690,IO!$B$22,IO!$C$22),0),ROUND(NORMINV(E690,IO!$B$23,IO!$C$23),0)))</f>
        <v>105</v>
      </c>
      <c r="G690" s="24">
        <f ca="1">MIN(F690,IO!$B$4+IO!$B$10)</f>
        <v>102</v>
      </c>
      <c r="H690" s="24">
        <f ca="1">IF(G690-D690&gt;IO!B$4,Model!G690-Model!D690-IO!B$4,0)</f>
        <v>0</v>
      </c>
      <c r="I690" s="24">
        <f>IF($B690=IO!$A$22,IO!$B$6,IF($B690=IO!$A$22,IO!$B$6,IF($B690=IO!$A$22,IO!$B$6,IO!$B$7)))</f>
        <v>25</v>
      </c>
      <c r="J690" s="24">
        <f t="shared" ca="1" si="32"/>
        <v>0</v>
      </c>
      <c r="K690" s="24">
        <f ca="1">IO!$B$5*Model!G690-$J690</f>
        <v>4080</v>
      </c>
    </row>
    <row r="691" spans="1:11" x14ac:dyDescent="0.25">
      <c r="A691" s="28">
        <v>690</v>
      </c>
      <c r="B691" s="26" t="s">
        <v>10</v>
      </c>
      <c r="C691" s="24">
        <f t="shared" ca="1" si="30"/>
        <v>4.024886513888104E-2</v>
      </c>
      <c r="D691" s="24">
        <f ca="1">VLOOKUP(C691,'Given Data'!$H$33:$I$43,2)</f>
        <v>0</v>
      </c>
      <c r="E691" s="24">
        <f t="shared" ca="1" si="31"/>
        <v>7.1985870965829091E-2</v>
      </c>
      <c r="F691" s="24">
        <f ca="1">IF(B691=IO!$A$21,ROUND(NORMINV(E691,IO!$B$21,IO!$C$21),0),IF(B691=IO!$A$22,ROUND(NORMINV(E691,IO!$B$22,IO!$C$22),0),ROUND(NORMINV(E691,IO!$B$23,IO!$C$23),0)))</f>
        <v>98</v>
      </c>
      <c r="G691" s="24">
        <f ca="1">MIN(F691,IO!$B$4+IO!$B$10)</f>
        <v>98</v>
      </c>
      <c r="H691" s="24">
        <f ca="1">IF(G691-D691&gt;IO!B$4,Model!G691-Model!D691-IO!B$4,0)</f>
        <v>0</v>
      </c>
      <c r="I691" s="24">
        <f>IF($B691=IO!$A$22,IO!$B$6,IF($B691=IO!$A$22,IO!$B$6,IF($B691=IO!$A$22,IO!$B$6,IO!$B$7)))</f>
        <v>200</v>
      </c>
      <c r="J691" s="24">
        <f t="shared" ca="1" si="32"/>
        <v>25</v>
      </c>
      <c r="K691" s="24">
        <f ca="1">IO!$B$5*Model!G691-$J691</f>
        <v>3895</v>
      </c>
    </row>
    <row r="692" spans="1:11" x14ac:dyDescent="0.25">
      <c r="A692" s="28">
        <v>691</v>
      </c>
      <c r="B692" s="26" t="s">
        <v>7</v>
      </c>
      <c r="C692" s="24">
        <f t="shared" ca="1" si="30"/>
        <v>0.29568479330075259</v>
      </c>
      <c r="D692" s="24">
        <f ca="1">VLOOKUP(C692,'Given Data'!$H$33:$I$43,2)</f>
        <v>1</v>
      </c>
      <c r="E692" s="24">
        <f t="shared" ca="1" si="31"/>
        <v>0.25045859752848532</v>
      </c>
      <c r="F692" s="24">
        <f ca="1">IF(B692=IO!$A$21,ROUND(NORMINV(E692,IO!$B$21,IO!$C$21),0),IF(B692=IO!$A$22,ROUND(NORMINV(E692,IO!$B$22,IO!$C$22),0),ROUND(NORMINV(E692,IO!$B$23,IO!$C$23),0)))</f>
        <v>97</v>
      </c>
      <c r="G692" s="24">
        <f ca="1">MIN(F692,IO!$B$4+IO!$B$10)</f>
        <v>97</v>
      </c>
      <c r="H692" s="24">
        <f ca="1">IF(G692-D692&gt;IO!B$4,Model!G692-Model!D692-IO!B$4,0)</f>
        <v>0</v>
      </c>
      <c r="I692" s="24">
        <f>IF($B692=IO!$A$22,IO!$B$6,IF($B692=IO!$A$22,IO!$B$6,IF($B692=IO!$A$22,IO!$B$6,IO!$B$7)))</f>
        <v>200</v>
      </c>
      <c r="J692" s="24">
        <f t="shared" ca="1" si="32"/>
        <v>0</v>
      </c>
      <c r="K692" s="24">
        <f ca="1">IO!$B$5*Model!G692-$J692</f>
        <v>3880</v>
      </c>
    </row>
    <row r="693" spans="1:11" x14ac:dyDescent="0.25">
      <c r="A693" s="28">
        <v>692</v>
      </c>
      <c r="B693" s="26" t="s">
        <v>8</v>
      </c>
      <c r="C693" s="24">
        <f t="shared" ca="1" si="30"/>
        <v>7.8607110357634902E-2</v>
      </c>
      <c r="D693" s="24">
        <f ca="1">VLOOKUP(C693,'Given Data'!$H$33:$I$43,2)</f>
        <v>0</v>
      </c>
      <c r="E693" s="24">
        <f t="shared" ca="1" si="31"/>
        <v>0.3476189222147229</v>
      </c>
      <c r="F693" s="24">
        <f ca="1">IF(B693=IO!$A$21,ROUND(NORMINV(E693,IO!$B$21,IO!$C$21),0),IF(B693=IO!$A$22,ROUND(NORMINV(E693,IO!$B$22,IO!$C$22),0),ROUND(NORMINV(E693,IO!$B$23,IO!$C$23),0)))</f>
        <v>101</v>
      </c>
      <c r="G693" s="24">
        <f ca="1">MIN(F693,IO!$B$4+IO!$B$10)</f>
        <v>101</v>
      </c>
      <c r="H693" s="24">
        <f ca="1">IF(G693-D693&gt;IO!B$4,Model!G693-Model!D693-IO!B$4,0)</f>
        <v>1</v>
      </c>
      <c r="I693" s="24">
        <f>IF($B693=IO!$A$22,IO!$B$6,IF($B693=IO!$A$22,IO!$B$6,IF($B693=IO!$A$22,IO!$B$6,IO!$B$7)))</f>
        <v>25</v>
      </c>
      <c r="J693" s="24">
        <f t="shared" ca="1" si="32"/>
        <v>400</v>
      </c>
      <c r="K693" s="24">
        <f ca="1">IO!$B$5*Model!G693-$J693</f>
        <v>3640</v>
      </c>
    </row>
    <row r="694" spans="1:11" x14ac:dyDescent="0.25">
      <c r="A694" s="28">
        <v>693</v>
      </c>
      <c r="B694" s="26" t="s">
        <v>10</v>
      </c>
      <c r="C694" s="24">
        <f t="shared" ca="1" si="30"/>
        <v>0.9189760457278896</v>
      </c>
      <c r="D694" s="24">
        <f ca="1">VLOOKUP(C694,'Given Data'!$H$33:$I$43,2)</f>
        <v>5</v>
      </c>
      <c r="E694" s="24">
        <f t="shared" ca="1" si="31"/>
        <v>9.3432491585749844E-3</v>
      </c>
      <c r="F694" s="24">
        <f ca="1">IF(B694=IO!$A$21,ROUND(NORMINV(E694,IO!$B$21,IO!$C$21),0),IF(B694=IO!$A$22,ROUND(NORMINV(E694,IO!$B$22,IO!$C$22),0),ROUND(NORMINV(E694,IO!$B$23,IO!$C$23),0)))</f>
        <v>93</v>
      </c>
      <c r="G694" s="24">
        <f ca="1">MIN(F694,IO!$B$4+IO!$B$10)</f>
        <v>93</v>
      </c>
      <c r="H694" s="24">
        <f ca="1">IF(G694-D694&gt;IO!B$4,Model!G694-Model!D694-IO!B$4,0)</f>
        <v>0</v>
      </c>
      <c r="I694" s="24">
        <f>IF($B694=IO!$A$22,IO!$B$6,IF($B694=IO!$A$22,IO!$B$6,IF($B694=IO!$A$22,IO!$B$6,IO!$B$7)))</f>
        <v>200</v>
      </c>
      <c r="J694" s="24">
        <f t="shared" ca="1" si="32"/>
        <v>0</v>
      </c>
      <c r="K694" s="24">
        <f ca="1">IO!$B$5*Model!G694-$J694</f>
        <v>3720</v>
      </c>
    </row>
    <row r="695" spans="1:11" x14ac:dyDescent="0.25">
      <c r="A695" s="28">
        <v>694</v>
      </c>
      <c r="B695" s="26" t="s">
        <v>7</v>
      </c>
      <c r="C695" s="24">
        <f t="shared" ca="1" si="30"/>
        <v>1.2771086581249258E-2</v>
      </c>
      <c r="D695" s="24">
        <f ca="1">VLOOKUP(C695,'Given Data'!$H$33:$I$43,2)</f>
        <v>0</v>
      </c>
      <c r="E695" s="24">
        <f t="shared" ca="1" si="31"/>
        <v>0.62266889928315006</v>
      </c>
      <c r="F695" s="24">
        <f ca="1">IF(B695=IO!$A$21,ROUND(NORMINV(E695,IO!$B$21,IO!$C$21),0),IF(B695=IO!$A$22,ROUND(NORMINV(E695,IO!$B$22,IO!$C$22),0),ROUND(NORMINV(E695,IO!$B$23,IO!$C$23),0)))</f>
        <v>103</v>
      </c>
      <c r="G695" s="24">
        <f ca="1">MIN(F695,IO!$B$4+IO!$B$10)</f>
        <v>102</v>
      </c>
      <c r="H695" s="24">
        <f ca="1">IF(G695-D695&gt;IO!B$4,Model!G695-Model!D695-IO!B$4,0)</f>
        <v>2</v>
      </c>
      <c r="I695" s="24">
        <f>IF($B695=IO!$A$22,IO!$B$6,IF($B695=IO!$A$22,IO!$B$6,IF($B695=IO!$A$22,IO!$B$6,IO!$B$7)))</f>
        <v>200</v>
      </c>
      <c r="J695" s="24">
        <f t="shared" ca="1" si="32"/>
        <v>200</v>
      </c>
      <c r="K695" s="24">
        <f ca="1">IO!$B$5*Model!G695-$J695</f>
        <v>3880</v>
      </c>
    </row>
    <row r="696" spans="1:11" x14ac:dyDescent="0.25">
      <c r="A696" s="28">
        <v>695</v>
      </c>
      <c r="B696" s="26" t="s">
        <v>8</v>
      </c>
      <c r="C696" s="24">
        <f t="shared" ca="1" si="30"/>
        <v>0.40107959585989461</v>
      </c>
      <c r="D696" s="24">
        <f ca="1">VLOOKUP(C696,'Given Data'!$H$33:$I$43,2)</f>
        <v>2</v>
      </c>
      <c r="E696" s="24">
        <f t="shared" ca="1" si="31"/>
        <v>0.93591283232551448</v>
      </c>
      <c r="F696" s="24">
        <f ca="1">IF(B696=IO!$A$21,ROUND(NORMINV(E696,IO!$B$21,IO!$C$21),0),IF(B696=IO!$A$22,ROUND(NORMINV(E696,IO!$B$22,IO!$C$22),0),ROUND(NORMINV(E696,IO!$B$23,IO!$C$23),0)))</f>
        <v>111</v>
      </c>
      <c r="G696" s="24">
        <f ca="1">MIN(F696,IO!$B$4+IO!$B$10)</f>
        <v>102</v>
      </c>
      <c r="H696" s="24">
        <f ca="1">IF(G696-D696&gt;IO!B$4,Model!G696-Model!D696-IO!B$4,0)</f>
        <v>0</v>
      </c>
      <c r="I696" s="24">
        <f>IF($B696=IO!$A$22,IO!$B$6,IF($B696=IO!$A$22,IO!$B$6,IF($B696=IO!$A$22,IO!$B$6,IO!$B$7)))</f>
        <v>25</v>
      </c>
      <c r="J696" s="24">
        <f t="shared" ca="1" si="32"/>
        <v>0</v>
      </c>
      <c r="K696" s="24">
        <f ca="1">IO!$B$5*Model!G696-$J696</f>
        <v>4080</v>
      </c>
    </row>
    <row r="697" spans="1:11" x14ac:dyDescent="0.25">
      <c r="A697" s="28">
        <v>696</v>
      </c>
      <c r="B697" s="26" t="s">
        <v>10</v>
      </c>
      <c r="C697" s="24">
        <f t="shared" ca="1" si="30"/>
        <v>0.19488200451011017</v>
      </c>
      <c r="D697" s="24">
        <f ca="1">VLOOKUP(C697,'Given Data'!$H$33:$I$43,2)</f>
        <v>1</v>
      </c>
      <c r="E697" s="24">
        <f t="shared" ca="1" si="31"/>
        <v>0.6632674258863781</v>
      </c>
      <c r="F697" s="24">
        <f ca="1">IF(B697=IO!$A$21,ROUND(NORMINV(E697,IO!$B$21,IO!$C$21),0),IF(B697=IO!$A$22,ROUND(NORMINV(E697,IO!$B$22,IO!$C$22),0),ROUND(NORMINV(E697,IO!$B$23,IO!$C$23),0)))</f>
        <v>107</v>
      </c>
      <c r="G697" s="24">
        <f ca="1">MIN(F697,IO!$B$4+IO!$B$10)</f>
        <v>102</v>
      </c>
      <c r="H697" s="24">
        <f ca="1">IF(G697-D697&gt;IO!B$4,Model!G697-Model!D697-IO!B$4,0)</f>
        <v>1</v>
      </c>
      <c r="I697" s="24">
        <f>IF($B697=IO!$A$22,IO!$B$6,IF($B697=IO!$A$22,IO!$B$6,IF($B697=IO!$A$22,IO!$B$6,IO!$B$7)))</f>
        <v>200</v>
      </c>
      <c r="J697" s="24">
        <f t="shared" ca="1" si="32"/>
        <v>0</v>
      </c>
      <c r="K697" s="24">
        <f ca="1">IO!$B$5*Model!G697-$J697</f>
        <v>4080</v>
      </c>
    </row>
    <row r="698" spans="1:11" x14ac:dyDescent="0.25">
      <c r="A698" s="28">
        <v>697</v>
      </c>
      <c r="B698" s="26" t="s">
        <v>7</v>
      </c>
      <c r="C698" s="24">
        <f t="shared" ca="1" si="30"/>
        <v>0.51600481222528416</v>
      </c>
      <c r="D698" s="24">
        <f ca="1">VLOOKUP(C698,'Given Data'!$H$33:$I$43,2)</f>
        <v>2</v>
      </c>
      <c r="E698" s="24">
        <f t="shared" ca="1" si="31"/>
        <v>0.33169413912223522</v>
      </c>
      <c r="F698" s="24">
        <f ca="1">IF(B698=IO!$A$21,ROUND(NORMINV(E698,IO!$B$21,IO!$C$21),0),IF(B698=IO!$A$22,ROUND(NORMINV(E698,IO!$B$22,IO!$C$22),0),ROUND(NORMINV(E698,IO!$B$23,IO!$C$23),0)))</f>
        <v>98</v>
      </c>
      <c r="G698" s="24">
        <f ca="1">MIN(F698,IO!$B$4+IO!$B$10)</f>
        <v>98</v>
      </c>
      <c r="H698" s="24">
        <f ca="1">IF(G698-D698&gt;IO!B$4,Model!G698-Model!D698-IO!B$4,0)</f>
        <v>0</v>
      </c>
      <c r="I698" s="24">
        <f>IF($B698=IO!$A$22,IO!$B$6,IF($B698=IO!$A$22,IO!$B$6,IF($B698=IO!$A$22,IO!$B$6,IO!$B$7)))</f>
        <v>200</v>
      </c>
      <c r="J698" s="24">
        <f t="shared" ca="1" si="32"/>
        <v>200</v>
      </c>
      <c r="K698" s="24">
        <f ca="1">IO!$B$5*Model!G698-$J698</f>
        <v>3720</v>
      </c>
    </row>
    <row r="699" spans="1:11" x14ac:dyDescent="0.25">
      <c r="A699" s="28">
        <v>698</v>
      </c>
      <c r="B699" s="26" t="s">
        <v>8</v>
      </c>
      <c r="C699" s="24">
        <f t="shared" ca="1" si="30"/>
        <v>0.4836528371922596</v>
      </c>
      <c r="D699" s="24">
        <f ca="1">VLOOKUP(C699,'Given Data'!$H$33:$I$43,2)</f>
        <v>2</v>
      </c>
      <c r="E699" s="24">
        <f t="shared" ca="1" si="31"/>
        <v>0.54358320587435294</v>
      </c>
      <c r="F699" s="24">
        <f ca="1">IF(B699=IO!$A$21,ROUND(NORMINV(E699,IO!$B$21,IO!$C$21),0),IF(B699=IO!$A$22,ROUND(NORMINV(E699,IO!$B$22,IO!$C$22),0),ROUND(NORMINV(E699,IO!$B$23,IO!$C$23),0)))</f>
        <v>104</v>
      </c>
      <c r="G699" s="24">
        <f ca="1">MIN(F699,IO!$B$4+IO!$B$10)</f>
        <v>102</v>
      </c>
      <c r="H699" s="24">
        <f ca="1">IF(G699-D699&gt;IO!B$4,Model!G699-Model!D699-IO!B$4,0)</f>
        <v>0</v>
      </c>
      <c r="I699" s="24">
        <f>IF($B699=IO!$A$22,IO!$B$6,IF($B699=IO!$A$22,IO!$B$6,IF($B699=IO!$A$22,IO!$B$6,IO!$B$7)))</f>
        <v>25</v>
      </c>
      <c r="J699" s="24">
        <f t="shared" ca="1" si="32"/>
        <v>0</v>
      </c>
      <c r="K699" s="24">
        <f ca="1">IO!$B$5*Model!G699-$J699</f>
        <v>4080</v>
      </c>
    </row>
    <row r="700" spans="1:11" x14ac:dyDescent="0.25">
      <c r="A700" s="28">
        <v>699</v>
      </c>
      <c r="B700" s="26" t="s">
        <v>10</v>
      </c>
      <c r="C700" s="24">
        <f t="shared" ca="1" si="30"/>
        <v>0.208933652066568</v>
      </c>
      <c r="D700" s="24">
        <f ca="1">VLOOKUP(C700,'Given Data'!$H$33:$I$43,2)</f>
        <v>1</v>
      </c>
      <c r="E700" s="24">
        <f t="shared" ca="1" si="31"/>
        <v>0.64375796369256744</v>
      </c>
      <c r="F700" s="24">
        <f ca="1">IF(B700=IO!$A$21,ROUND(NORMINV(E700,IO!$B$21,IO!$C$21),0),IF(B700=IO!$A$22,ROUND(NORMINV(E700,IO!$B$22,IO!$C$22),0),ROUND(NORMINV(E700,IO!$B$23,IO!$C$23),0)))</f>
        <v>107</v>
      </c>
      <c r="G700" s="24">
        <f ca="1">MIN(F700,IO!$B$4+IO!$B$10)</f>
        <v>102</v>
      </c>
      <c r="H700" s="24">
        <f ca="1">IF(G700-D700&gt;IO!B$4,Model!G700-Model!D700-IO!B$4,0)</f>
        <v>1</v>
      </c>
      <c r="I700" s="24">
        <f>IF($B700=IO!$A$22,IO!$B$6,IF($B700=IO!$A$22,IO!$B$6,IF($B700=IO!$A$22,IO!$B$6,IO!$B$7)))</f>
        <v>200</v>
      </c>
      <c r="J700" s="24">
        <f t="shared" ca="1" si="32"/>
        <v>50</v>
      </c>
      <c r="K700" s="24">
        <f ca="1">IO!$B$5*Model!G700-$J700</f>
        <v>4030</v>
      </c>
    </row>
    <row r="701" spans="1:11" x14ac:dyDescent="0.25">
      <c r="A701" s="28">
        <v>700</v>
      </c>
      <c r="B701" s="26" t="s">
        <v>7</v>
      </c>
      <c r="C701" s="24">
        <f t="shared" ca="1" si="30"/>
        <v>0.98841050715352885</v>
      </c>
      <c r="D701" s="24">
        <f ca="1">VLOOKUP(C701,'Given Data'!$H$33:$I$43,2)</f>
        <v>7</v>
      </c>
      <c r="E701" s="24">
        <f t="shared" ca="1" si="31"/>
        <v>0.47933235276626107</v>
      </c>
      <c r="F701" s="24">
        <f ca="1">IF(B701=IO!$A$21,ROUND(NORMINV(E701,IO!$B$21,IO!$C$21),0),IF(B701=IO!$A$22,ROUND(NORMINV(E701,IO!$B$22,IO!$C$22),0),ROUND(NORMINV(E701,IO!$B$23,IO!$C$23),0)))</f>
        <v>101</v>
      </c>
      <c r="G701" s="24">
        <f ca="1">MIN(F701,IO!$B$4+IO!$B$10)</f>
        <v>101</v>
      </c>
      <c r="H701" s="24">
        <f ca="1">IF(G701-D701&gt;IO!B$4,Model!G701-Model!D701-IO!B$4,0)</f>
        <v>0</v>
      </c>
      <c r="I701" s="24">
        <f>IF($B701=IO!$A$22,IO!$B$6,IF($B701=IO!$A$22,IO!$B$6,IF($B701=IO!$A$22,IO!$B$6,IO!$B$7)))</f>
        <v>200</v>
      </c>
      <c r="J701" s="24">
        <f t="shared" ca="1" si="32"/>
        <v>0</v>
      </c>
      <c r="K701" s="24">
        <f ca="1">IO!$B$5*Model!G701-$J701</f>
        <v>4040</v>
      </c>
    </row>
    <row r="702" spans="1:11" x14ac:dyDescent="0.25">
      <c r="A702" s="28">
        <v>701</v>
      </c>
      <c r="B702" s="26" t="s">
        <v>8</v>
      </c>
      <c r="C702" s="24">
        <f t="shared" ca="1" si="30"/>
        <v>7.7516474096912091E-2</v>
      </c>
      <c r="D702" s="24">
        <f ca="1">VLOOKUP(C702,'Given Data'!$H$33:$I$43,2)</f>
        <v>0</v>
      </c>
      <c r="E702" s="24">
        <f t="shared" ca="1" si="31"/>
        <v>0.69421738097315977</v>
      </c>
      <c r="F702" s="24">
        <f ca="1">IF(B702=IO!$A$21,ROUND(NORMINV(E702,IO!$B$21,IO!$C$21),0),IF(B702=IO!$A$22,ROUND(NORMINV(E702,IO!$B$22,IO!$C$22),0),ROUND(NORMINV(E702,IO!$B$23,IO!$C$23),0)))</f>
        <v>106</v>
      </c>
      <c r="G702" s="24">
        <f ca="1">MIN(F702,IO!$B$4+IO!$B$10)</f>
        <v>102</v>
      </c>
      <c r="H702" s="24">
        <f ca="1">IF(G702-D702&gt;IO!B$4,Model!G702-Model!D702-IO!B$4,0)</f>
        <v>2</v>
      </c>
      <c r="I702" s="24">
        <f>IF($B702=IO!$A$22,IO!$B$6,IF($B702=IO!$A$22,IO!$B$6,IF($B702=IO!$A$22,IO!$B$6,IO!$B$7)))</f>
        <v>25</v>
      </c>
      <c r="J702" s="24">
        <f t="shared" ca="1" si="32"/>
        <v>0</v>
      </c>
      <c r="K702" s="24">
        <f ca="1">IO!$B$5*Model!G702-$J702</f>
        <v>4080</v>
      </c>
    </row>
    <row r="703" spans="1:11" x14ac:dyDescent="0.25">
      <c r="A703" s="28">
        <v>702</v>
      </c>
      <c r="B703" s="26" t="s">
        <v>10</v>
      </c>
      <c r="C703" s="24">
        <f t="shared" ca="1" si="30"/>
        <v>0.69120067126295881</v>
      </c>
      <c r="D703" s="24">
        <f ca="1">VLOOKUP(C703,'Given Data'!$H$33:$I$43,2)</f>
        <v>3</v>
      </c>
      <c r="E703" s="24">
        <f t="shared" ca="1" si="31"/>
        <v>0.78823639463219897</v>
      </c>
      <c r="F703" s="24">
        <f ca="1">IF(B703=IO!$A$21,ROUND(NORMINV(E703,IO!$B$21,IO!$C$21),0),IF(B703=IO!$A$22,ROUND(NORMINV(E703,IO!$B$22,IO!$C$22),0),ROUND(NORMINV(E703,IO!$B$23,IO!$C$23),0)))</f>
        <v>109</v>
      </c>
      <c r="G703" s="24">
        <f ca="1">MIN(F703,IO!$B$4+IO!$B$10)</f>
        <v>102</v>
      </c>
      <c r="H703" s="24">
        <f ca="1">IF(G703-D703&gt;IO!B$4,Model!G703-Model!D703-IO!B$4,0)</f>
        <v>0</v>
      </c>
      <c r="I703" s="24">
        <f>IF($B703=IO!$A$22,IO!$B$6,IF($B703=IO!$A$22,IO!$B$6,IF($B703=IO!$A$22,IO!$B$6,IO!$B$7)))</f>
        <v>200</v>
      </c>
      <c r="J703" s="24">
        <f t="shared" ca="1" si="32"/>
        <v>0</v>
      </c>
      <c r="K703" s="24">
        <f ca="1">IO!$B$5*Model!G703-$J703</f>
        <v>4080</v>
      </c>
    </row>
    <row r="704" spans="1:11" x14ac:dyDescent="0.25">
      <c r="A704" s="28">
        <v>703</v>
      </c>
      <c r="B704" s="26" t="s">
        <v>7</v>
      </c>
      <c r="C704" s="24">
        <f t="shared" ca="1" si="30"/>
        <v>0.25976144806249135</v>
      </c>
      <c r="D704" s="24">
        <f ca="1">VLOOKUP(C704,'Given Data'!$H$33:$I$43,2)</f>
        <v>1</v>
      </c>
      <c r="E704" s="24">
        <f t="shared" ca="1" si="31"/>
        <v>0.37132118481730247</v>
      </c>
      <c r="F704" s="24">
        <f ca="1">IF(B704=IO!$A$21,ROUND(NORMINV(E704,IO!$B$21,IO!$C$21),0),IF(B704=IO!$A$22,ROUND(NORMINV(E704,IO!$B$22,IO!$C$22),0),ROUND(NORMINV(E704,IO!$B$23,IO!$C$23),0)))</f>
        <v>99</v>
      </c>
      <c r="G704" s="24">
        <f ca="1">MIN(F704,IO!$B$4+IO!$B$10)</f>
        <v>99</v>
      </c>
      <c r="H704" s="24">
        <f ca="1">IF(G704-D704&gt;IO!B$4,Model!G704-Model!D704-IO!B$4,0)</f>
        <v>0</v>
      </c>
      <c r="I704" s="24">
        <f>IF($B704=IO!$A$22,IO!$B$6,IF($B704=IO!$A$22,IO!$B$6,IF($B704=IO!$A$22,IO!$B$6,IO!$B$7)))</f>
        <v>200</v>
      </c>
      <c r="J704" s="24">
        <f t="shared" ca="1" si="32"/>
        <v>0</v>
      </c>
      <c r="K704" s="24">
        <f ca="1">IO!$B$5*Model!G704-$J704</f>
        <v>3960</v>
      </c>
    </row>
    <row r="705" spans="1:11" x14ac:dyDescent="0.25">
      <c r="A705" s="28">
        <v>704</v>
      </c>
      <c r="B705" s="26" t="s">
        <v>8</v>
      </c>
      <c r="C705" s="24">
        <f t="shared" ca="1" si="30"/>
        <v>0.63238140565561085</v>
      </c>
      <c r="D705" s="24">
        <f ca="1">VLOOKUP(C705,'Given Data'!$H$33:$I$43,2)</f>
        <v>3</v>
      </c>
      <c r="E705" s="24">
        <f t="shared" ca="1" si="31"/>
        <v>3.2096872749543204E-2</v>
      </c>
      <c r="F705" s="24">
        <f ca="1">IF(B705=IO!$A$21,ROUND(NORMINV(E705,IO!$B$21,IO!$C$21),0),IF(B705=IO!$A$22,ROUND(NORMINV(E705,IO!$B$22,IO!$C$22),0),ROUND(NORMINV(E705,IO!$B$23,IO!$C$23),0)))</f>
        <v>94</v>
      </c>
      <c r="G705" s="24">
        <f ca="1">MIN(F705,IO!$B$4+IO!$B$10)</f>
        <v>94</v>
      </c>
      <c r="H705" s="24">
        <f ca="1">IF(G705-D705&gt;IO!B$4,Model!G705-Model!D705-IO!B$4,0)</f>
        <v>0</v>
      </c>
      <c r="I705" s="24">
        <f>IF($B705=IO!$A$22,IO!$B$6,IF($B705=IO!$A$22,IO!$B$6,IF($B705=IO!$A$22,IO!$B$6,IO!$B$7)))</f>
        <v>25</v>
      </c>
      <c r="J705" s="24">
        <f t="shared" ca="1" si="32"/>
        <v>0</v>
      </c>
      <c r="K705" s="24">
        <f ca="1">IO!$B$5*Model!G705-$J705</f>
        <v>3760</v>
      </c>
    </row>
    <row r="706" spans="1:11" x14ac:dyDescent="0.25">
      <c r="A706" s="28">
        <v>705</v>
      </c>
      <c r="B706" s="26" t="s">
        <v>10</v>
      </c>
      <c r="C706" s="24">
        <f t="shared" ca="1" si="30"/>
        <v>0.76653877525581582</v>
      </c>
      <c r="D706" s="24">
        <f ca="1">VLOOKUP(C706,'Given Data'!$H$33:$I$43,2)</f>
        <v>3</v>
      </c>
      <c r="E706" s="24">
        <f t="shared" ca="1" si="31"/>
        <v>3.4913962958569522E-2</v>
      </c>
      <c r="F706" s="24">
        <f ca="1">IF(B706=IO!$A$21,ROUND(NORMINV(E706,IO!$B$21,IO!$C$21),0),IF(B706=IO!$A$22,ROUND(NORMINV(E706,IO!$B$22,IO!$C$22),0),ROUND(NORMINV(E706,IO!$B$23,IO!$C$23),0)))</f>
        <v>96</v>
      </c>
      <c r="G706" s="24">
        <f ca="1">MIN(F706,IO!$B$4+IO!$B$10)</f>
        <v>96</v>
      </c>
      <c r="H706" s="24">
        <f ca="1">IF(G706-D706&gt;IO!B$4,Model!G706-Model!D706-IO!B$4,0)</f>
        <v>0</v>
      </c>
      <c r="I706" s="24">
        <f>IF($B706=IO!$A$22,IO!$B$6,IF($B706=IO!$A$22,IO!$B$6,IF($B706=IO!$A$22,IO!$B$6,IO!$B$7)))</f>
        <v>200</v>
      </c>
      <c r="J706" s="24">
        <f t="shared" ca="1" si="32"/>
        <v>25</v>
      </c>
      <c r="K706" s="24">
        <f ca="1">IO!$B$5*Model!G706-$J706</f>
        <v>3815</v>
      </c>
    </row>
    <row r="707" spans="1:11" x14ac:dyDescent="0.25">
      <c r="A707" s="28">
        <v>706</v>
      </c>
      <c r="B707" s="26" t="s">
        <v>7</v>
      </c>
      <c r="C707" s="24">
        <f t="shared" ref="C707:C770" ca="1" si="33">RAND()</f>
        <v>0.49991306399758839</v>
      </c>
      <c r="D707" s="24">
        <f ca="1">VLOOKUP(C707,'Given Data'!$H$33:$I$43,2)</f>
        <v>2</v>
      </c>
      <c r="E707" s="24">
        <f t="shared" ref="E707:E770" ca="1" si="34">RAND()</f>
        <v>0.91303087770502533</v>
      </c>
      <c r="F707" s="24">
        <f ca="1">IF(B707=IO!$A$21,ROUND(NORMINV(E707,IO!$B$21,IO!$C$21),0),IF(B707=IO!$A$22,ROUND(NORMINV(E707,IO!$B$22,IO!$C$22),0),ROUND(NORMINV(E707,IO!$B$23,IO!$C$23),0)))</f>
        <v>109</v>
      </c>
      <c r="G707" s="24">
        <f ca="1">MIN(F707,IO!$B$4+IO!$B$10)</f>
        <v>102</v>
      </c>
      <c r="H707" s="24">
        <f ca="1">IF(G707-D707&gt;IO!B$4,Model!G707-Model!D707-IO!B$4,0)</f>
        <v>0</v>
      </c>
      <c r="I707" s="24">
        <f>IF($B707=IO!$A$22,IO!$B$6,IF($B707=IO!$A$22,IO!$B$6,IF($B707=IO!$A$22,IO!$B$6,IO!$B$7)))</f>
        <v>200</v>
      </c>
      <c r="J707" s="24">
        <f t="shared" ref="J707:J770" ca="1" si="35">IF($H709=0,0,$I709*$H709)</f>
        <v>0</v>
      </c>
      <c r="K707" s="24">
        <f ca="1">IO!$B$5*Model!G707-$J707</f>
        <v>4080</v>
      </c>
    </row>
    <row r="708" spans="1:11" x14ac:dyDescent="0.25">
      <c r="A708" s="28">
        <v>707</v>
      </c>
      <c r="B708" s="26" t="s">
        <v>8</v>
      </c>
      <c r="C708" s="24">
        <f t="shared" ca="1" si="33"/>
        <v>0.27020315181796239</v>
      </c>
      <c r="D708" s="24">
        <f ca="1">VLOOKUP(C708,'Given Data'!$H$33:$I$43,2)</f>
        <v>1</v>
      </c>
      <c r="E708" s="24">
        <f t="shared" ca="1" si="34"/>
        <v>0.5237149769143522</v>
      </c>
      <c r="F708" s="24">
        <f ca="1">IF(B708=IO!$A$21,ROUND(NORMINV(E708,IO!$B$21,IO!$C$21),0),IF(B708=IO!$A$22,ROUND(NORMINV(E708,IO!$B$22,IO!$C$22),0),ROUND(NORMINV(E708,IO!$B$23,IO!$C$23),0)))</f>
        <v>103</v>
      </c>
      <c r="G708" s="24">
        <f ca="1">MIN(F708,IO!$B$4+IO!$B$10)</f>
        <v>102</v>
      </c>
      <c r="H708" s="24">
        <f ca="1">IF(G708-D708&gt;IO!B$4,Model!G708-Model!D708-IO!B$4,0)</f>
        <v>1</v>
      </c>
      <c r="I708" s="24">
        <f>IF($B708=IO!$A$22,IO!$B$6,IF($B708=IO!$A$22,IO!$B$6,IF($B708=IO!$A$22,IO!$B$6,IO!$B$7)))</f>
        <v>25</v>
      </c>
      <c r="J708" s="24">
        <f t="shared" ca="1" si="35"/>
        <v>400</v>
      </c>
      <c r="K708" s="24">
        <f ca="1">IO!$B$5*Model!G708-$J708</f>
        <v>3680</v>
      </c>
    </row>
    <row r="709" spans="1:11" x14ac:dyDescent="0.25">
      <c r="A709" s="28">
        <v>708</v>
      </c>
      <c r="B709" s="26" t="s">
        <v>10</v>
      </c>
      <c r="C709" s="24">
        <f t="shared" ca="1" si="33"/>
        <v>0.46056528866208879</v>
      </c>
      <c r="D709" s="24">
        <f ca="1">VLOOKUP(C709,'Given Data'!$H$33:$I$43,2)</f>
        <v>2</v>
      </c>
      <c r="E709" s="24">
        <f t="shared" ca="1" si="34"/>
        <v>0.48572067339019143</v>
      </c>
      <c r="F709" s="24">
        <f ca="1">IF(B709=IO!$A$21,ROUND(NORMINV(E709,IO!$B$21,IO!$C$21),0),IF(B709=IO!$A$22,ROUND(NORMINV(E709,IO!$B$22,IO!$C$22),0),ROUND(NORMINV(E709,IO!$B$23,IO!$C$23),0)))</f>
        <v>105</v>
      </c>
      <c r="G709" s="24">
        <f ca="1">MIN(F709,IO!$B$4+IO!$B$10)</f>
        <v>102</v>
      </c>
      <c r="H709" s="24">
        <f ca="1">IF(G709-D709&gt;IO!B$4,Model!G709-Model!D709-IO!B$4,0)</f>
        <v>0</v>
      </c>
      <c r="I709" s="24">
        <f>IF($B709=IO!$A$22,IO!$B$6,IF($B709=IO!$A$22,IO!$B$6,IF($B709=IO!$A$22,IO!$B$6,IO!$B$7)))</f>
        <v>200</v>
      </c>
      <c r="J709" s="24">
        <f t="shared" ca="1" si="35"/>
        <v>0</v>
      </c>
      <c r="K709" s="24">
        <f ca="1">IO!$B$5*Model!G709-$J709</f>
        <v>4080</v>
      </c>
    </row>
    <row r="710" spans="1:11" x14ac:dyDescent="0.25">
      <c r="A710" s="28">
        <v>709</v>
      </c>
      <c r="B710" s="26" t="s">
        <v>7</v>
      </c>
      <c r="C710" s="24">
        <f t="shared" ca="1" si="33"/>
        <v>3.335090493203452E-2</v>
      </c>
      <c r="D710" s="24">
        <f ca="1">VLOOKUP(C710,'Given Data'!$H$33:$I$43,2)</f>
        <v>0</v>
      </c>
      <c r="E710" s="24">
        <f t="shared" ca="1" si="34"/>
        <v>0.66384875983927905</v>
      </c>
      <c r="F710" s="24">
        <f ca="1">IF(B710=IO!$A$21,ROUND(NORMINV(E710,IO!$B$21,IO!$C$21),0),IF(B710=IO!$A$22,ROUND(NORMINV(E710,IO!$B$22,IO!$C$22),0),ROUND(NORMINV(E710,IO!$B$23,IO!$C$23),0)))</f>
        <v>104</v>
      </c>
      <c r="G710" s="24">
        <f ca="1">MIN(F710,IO!$B$4+IO!$B$10)</f>
        <v>102</v>
      </c>
      <c r="H710" s="24">
        <f ca="1">IF(G710-D710&gt;IO!B$4,Model!G710-Model!D710-IO!B$4,0)</f>
        <v>2</v>
      </c>
      <c r="I710" s="24">
        <f>IF($B710=IO!$A$22,IO!$B$6,IF($B710=IO!$A$22,IO!$B$6,IF($B710=IO!$A$22,IO!$B$6,IO!$B$7)))</f>
        <v>200</v>
      </c>
      <c r="J710" s="24">
        <f t="shared" ca="1" si="35"/>
        <v>200</v>
      </c>
      <c r="K710" s="24">
        <f ca="1">IO!$B$5*Model!G710-$J710</f>
        <v>3880</v>
      </c>
    </row>
    <row r="711" spans="1:11" x14ac:dyDescent="0.25">
      <c r="A711" s="28">
        <v>710</v>
      </c>
      <c r="B711" s="26" t="s">
        <v>8</v>
      </c>
      <c r="C711" s="24">
        <f t="shared" ca="1" si="33"/>
        <v>0.49276159503056838</v>
      </c>
      <c r="D711" s="24">
        <f ca="1">VLOOKUP(C711,'Given Data'!$H$33:$I$43,2)</f>
        <v>2</v>
      </c>
      <c r="E711" s="24">
        <f t="shared" ca="1" si="34"/>
        <v>0.99183194523594786</v>
      </c>
      <c r="F711" s="24">
        <f ca="1">IF(B711=IO!$A$21,ROUND(NORMINV(E711,IO!$B$21,IO!$C$21),0),IF(B711=IO!$A$22,ROUND(NORMINV(E711,IO!$B$22,IO!$C$22),0),ROUND(NORMINV(E711,IO!$B$23,IO!$C$23),0)))</f>
        <v>115</v>
      </c>
      <c r="G711" s="24">
        <f ca="1">MIN(F711,IO!$B$4+IO!$B$10)</f>
        <v>102</v>
      </c>
      <c r="H711" s="24">
        <f ca="1">IF(G711-D711&gt;IO!B$4,Model!G711-Model!D711-IO!B$4,0)</f>
        <v>0</v>
      </c>
      <c r="I711" s="24">
        <f>IF($B711=IO!$A$22,IO!$B$6,IF($B711=IO!$A$22,IO!$B$6,IF($B711=IO!$A$22,IO!$B$6,IO!$B$7)))</f>
        <v>25</v>
      </c>
      <c r="J711" s="24">
        <f t="shared" ca="1" si="35"/>
        <v>0</v>
      </c>
      <c r="K711" s="24">
        <f ca="1">IO!$B$5*Model!G711-$J711</f>
        <v>4080</v>
      </c>
    </row>
    <row r="712" spans="1:11" x14ac:dyDescent="0.25">
      <c r="A712" s="28">
        <v>711</v>
      </c>
      <c r="B712" s="26" t="s">
        <v>10</v>
      </c>
      <c r="C712" s="24">
        <f t="shared" ca="1" si="33"/>
        <v>7.752669076706864E-2</v>
      </c>
      <c r="D712" s="24">
        <f ca="1">VLOOKUP(C712,'Given Data'!$H$33:$I$43,2)</f>
        <v>0</v>
      </c>
      <c r="E712" s="24">
        <f t="shared" ca="1" si="34"/>
        <v>0.22260592603804308</v>
      </c>
      <c r="F712" s="24">
        <f ca="1">IF(B712=IO!$A$21,ROUND(NORMINV(E712,IO!$B$21,IO!$C$21),0),IF(B712=IO!$A$22,ROUND(NORMINV(E712,IO!$B$22,IO!$C$22),0),ROUND(NORMINV(E712,IO!$B$23,IO!$C$23),0)))</f>
        <v>101</v>
      </c>
      <c r="G712" s="24">
        <f ca="1">MIN(F712,IO!$B$4+IO!$B$10)</f>
        <v>101</v>
      </c>
      <c r="H712" s="24">
        <f ca="1">IF(G712-D712&gt;IO!B$4,Model!G712-Model!D712-IO!B$4,0)</f>
        <v>1</v>
      </c>
      <c r="I712" s="24">
        <f>IF($B712=IO!$A$22,IO!$B$6,IF($B712=IO!$A$22,IO!$B$6,IF($B712=IO!$A$22,IO!$B$6,IO!$B$7)))</f>
        <v>200</v>
      </c>
      <c r="J712" s="24">
        <f t="shared" ca="1" si="35"/>
        <v>0</v>
      </c>
      <c r="K712" s="24">
        <f ca="1">IO!$B$5*Model!G712-$J712</f>
        <v>4040</v>
      </c>
    </row>
    <row r="713" spans="1:11" x14ac:dyDescent="0.25">
      <c r="A713" s="28">
        <v>712</v>
      </c>
      <c r="B713" s="26" t="s">
        <v>7</v>
      </c>
      <c r="C713" s="24">
        <f t="shared" ca="1" si="33"/>
        <v>0.55223954218291471</v>
      </c>
      <c r="D713" s="24">
        <f ca="1">VLOOKUP(C713,'Given Data'!$H$33:$I$43,2)</f>
        <v>2</v>
      </c>
      <c r="E713" s="24">
        <f t="shared" ca="1" si="34"/>
        <v>0.26258272321607057</v>
      </c>
      <c r="F713" s="24">
        <f ca="1">IF(B713=IO!$A$21,ROUND(NORMINV(E713,IO!$B$21,IO!$C$21),0),IF(B713=IO!$A$22,ROUND(NORMINV(E713,IO!$B$22,IO!$C$22),0),ROUND(NORMINV(E713,IO!$B$23,IO!$C$23),0)))</f>
        <v>97</v>
      </c>
      <c r="G713" s="24">
        <f ca="1">MIN(F713,IO!$B$4+IO!$B$10)</f>
        <v>97</v>
      </c>
      <c r="H713" s="24">
        <f ca="1">IF(G713-D713&gt;IO!B$4,Model!G713-Model!D713-IO!B$4,0)</f>
        <v>0</v>
      </c>
      <c r="I713" s="24">
        <f>IF($B713=IO!$A$22,IO!$B$6,IF($B713=IO!$A$22,IO!$B$6,IF($B713=IO!$A$22,IO!$B$6,IO!$B$7)))</f>
        <v>200</v>
      </c>
      <c r="J713" s="24">
        <f t="shared" ca="1" si="35"/>
        <v>0</v>
      </c>
      <c r="K713" s="24">
        <f ca="1">IO!$B$5*Model!G713-$J713</f>
        <v>3880</v>
      </c>
    </row>
    <row r="714" spans="1:11" x14ac:dyDescent="0.25">
      <c r="A714" s="28">
        <v>713</v>
      </c>
      <c r="B714" s="26" t="s">
        <v>8</v>
      </c>
      <c r="C714" s="24">
        <f t="shared" ca="1" si="33"/>
        <v>0.401192683215849</v>
      </c>
      <c r="D714" s="24">
        <f ca="1">VLOOKUP(C714,'Given Data'!$H$33:$I$43,2)</f>
        <v>2</v>
      </c>
      <c r="E714" s="24">
        <f t="shared" ca="1" si="34"/>
        <v>0.60310964829740821</v>
      </c>
      <c r="F714" s="24">
        <f ca="1">IF(B714=IO!$A$21,ROUND(NORMINV(E714,IO!$B$21,IO!$C$21),0),IF(B714=IO!$A$22,ROUND(NORMINV(E714,IO!$B$22,IO!$C$22),0),ROUND(NORMINV(E714,IO!$B$23,IO!$C$23),0)))</f>
        <v>104</v>
      </c>
      <c r="G714" s="24">
        <f ca="1">MIN(F714,IO!$B$4+IO!$B$10)</f>
        <v>102</v>
      </c>
      <c r="H714" s="24">
        <f ca="1">IF(G714-D714&gt;IO!B$4,Model!G714-Model!D714-IO!B$4,0)</f>
        <v>0</v>
      </c>
      <c r="I714" s="24">
        <f>IF($B714=IO!$A$22,IO!$B$6,IF($B714=IO!$A$22,IO!$B$6,IF($B714=IO!$A$22,IO!$B$6,IO!$B$7)))</f>
        <v>25</v>
      </c>
      <c r="J714" s="24">
        <f t="shared" ca="1" si="35"/>
        <v>0</v>
      </c>
      <c r="K714" s="24">
        <f ca="1">IO!$B$5*Model!G714-$J714</f>
        <v>4080</v>
      </c>
    </row>
    <row r="715" spans="1:11" x14ac:dyDescent="0.25">
      <c r="A715" s="28">
        <v>714</v>
      </c>
      <c r="B715" s="26" t="s">
        <v>10</v>
      </c>
      <c r="C715" s="24">
        <f t="shared" ca="1" si="33"/>
        <v>0.58021580130701178</v>
      </c>
      <c r="D715" s="24">
        <f ca="1">VLOOKUP(C715,'Given Data'!$H$33:$I$43,2)</f>
        <v>2</v>
      </c>
      <c r="E715" s="24">
        <f t="shared" ca="1" si="34"/>
        <v>0.149563182856294</v>
      </c>
      <c r="F715" s="24">
        <f ca="1">IF(B715=IO!$A$21,ROUND(NORMINV(E715,IO!$B$21,IO!$C$21),0),IF(B715=IO!$A$22,ROUND(NORMINV(E715,IO!$B$22,IO!$C$22),0),ROUND(NORMINV(E715,IO!$B$23,IO!$C$23),0)))</f>
        <v>100</v>
      </c>
      <c r="G715" s="24">
        <f ca="1">MIN(F715,IO!$B$4+IO!$B$10)</f>
        <v>100</v>
      </c>
      <c r="H715" s="24">
        <f ca="1">IF(G715-D715&gt;IO!B$4,Model!G715-Model!D715-IO!B$4,0)</f>
        <v>0</v>
      </c>
      <c r="I715" s="24">
        <f>IF($B715=IO!$A$22,IO!$B$6,IF($B715=IO!$A$22,IO!$B$6,IF($B715=IO!$A$22,IO!$B$6,IO!$B$7)))</f>
        <v>200</v>
      </c>
      <c r="J715" s="24">
        <f t="shared" ca="1" si="35"/>
        <v>0</v>
      </c>
      <c r="K715" s="24">
        <f ca="1">IO!$B$5*Model!G715-$J715</f>
        <v>4000</v>
      </c>
    </row>
    <row r="716" spans="1:11" x14ac:dyDescent="0.25">
      <c r="A716" s="28">
        <v>715</v>
      </c>
      <c r="B716" s="26" t="s">
        <v>7</v>
      </c>
      <c r="C716" s="24">
        <f t="shared" ca="1" si="33"/>
        <v>0.36415445390274459</v>
      </c>
      <c r="D716" s="24">
        <f ca="1">VLOOKUP(C716,'Given Data'!$H$33:$I$43,2)</f>
        <v>1</v>
      </c>
      <c r="E716" s="24">
        <f t="shared" ca="1" si="34"/>
        <v>0.5276089085855441</v>
      </c>
      <c r="F716" s="24">
        <f ca="1">IF(B716=IO!$A$21,ROUND(NORMINV(E716,IO!$B$21,IO!$C$21),0),IF(B716=IO!$A$22,ROUND(NORMINV(E716,IO!$B$22,IO!$C$22),0),ROUND(NORMINV(E716,IO!$B$23,IO!$C$23),0)))</f>
        <v>101</v>
      </c>
      <c r="G716" s="24">
        <f ca="1">MIN(F716,IO!$B$4+IO!$B$10)</f>
        <v>101</v>
      </c>
      <c r="H716" s="24">
        <f ca="1">IF(G716-D716&gt;IO!B$4,Model!G716-Model!D716-IO!B$4,0)</f>
        <v>0</v>
      </c>
      <c r="I716" s="24">
        <f>IF($B716=IO!$A$22,IO!$B$6,IF($B716=IO!$A$22,IO!$B$6,IF($B716=IO!$A$22,IO!$B$6,IO!$B$7)))</f>
        <v>200</v>
      </c>
      <c r="J716" s="24">
        <f t="shared" ca="1" si="35"/>
        <v>0</v>
      </c>
      <c r="K716" s="24">
        <f ca="1">IO!$B$5*Model!G716-$J716</f>
        <v>4040</v>
      </c>
    </row>
    <row r="717" spans="1:11" x14ac:dyDescent="0.25">
      <c r="A717" s="28">
        <v>716</v>
      </c>
      <c r="B717" s="26" t="s">
        <v>8</v>
      </c>
      <c r="C717" s="24">
        <f t="shared" ca="1" si="33"/>
        <v>0.31344762077295596</v>
      </c>
      <c r="D717" s="24">
        <f ca="1">VLOOKUP(C717,'Given Data'!$H$33:$I$43,2)</f>
        <v>1</v>
      </c>
      <c r="E717" s="24">
        <f t="shared" ca="1" si="34"/>
        <v>8.5419239411589465E-2</v>
      </c>
      <c r="F717" s="24">
        <f ca="1">IF(B717=IO!$A$21,ROUND(NORMINV(E717,IO!$B$21,IO!$C$21),0),IF(B717=IO!$A$22,ROUND(NORMINV(E717,IO!$B$22,IO!$C$22),0),ROUND(NORMINV(E717,IO!$B$23,IO!$C$23),0)))</f>
        <v>96</v>
      </c>
      <c r="G717" s="24">
        <f ca="1">MIN(F717,IO!$B$4+IO!$B$10)</f>
        <v>96</v>
      </c>
      <c r="H717" s="24">
        <f ca="1">IF(G717-D717&gt;IO!B$4,Model!G717-Model!D717-IO!B$4,0)</f>
        <v>0</v>
      </c>
      <c r="I717" s="24">
        <f>IF($B717=IO!$A$22,IO!$B$6,IF($B717=IO!$A$22,IO!$B$6,IF($B717=IO!$A$22,IO!$B$6,IO!$B$7)))</f>
        <v>25</v>
      </c>
      <c r="J717" s="24">
        <f t="shared" ca="1" si="35"/>
        <v>0</v>
      </c>
      <c r="K717" s="24">
        <f ca="1">IO!$B$5*Model!G717-$J717</f>
        <v>3840</v>
      </c>
    </row>
    <row r="718" spans="1:11" x14ac:dyDescent="0.25">
      <c r="A718" s="28">
        <v>717</v>
      </c>
      <c r="B718" s="26" t="s">
        <v>10</v>
      </c>
      <c r="C718" s="24">
        <f t="shared" ca="1" si="33"/>
        <v>0.48198603263158102</v>
      </c>
      <c r="D718" s="24">
        <f ca="1">VLOOKUP(C718,'Given Data'!$H$33:$I$43,2)</f>
        <v>2</v>
      </c>
      <c r="E718" s="24">
        <f t="shared" ca="1" si="34"/>
        <v>0.64860843353431719</v>
      </c>
      <c r="F718" s="24">
        <f ca="1">IF(B718=IO!$A$21,ROUND(NORMINV(E718,IO!$B$21,IO!$C$21),0),IF(B718=IO!$A$22,ROUND(NORMINV(E718,IO!$B$22,IO!$C$22),0),ROUND(NORMINV(E718,IO!$B$23,IO!$C$23),0)))</f>
        <v>107</v>
      </c>
      <c r="G718" s="24">
        <f ca="1">MIN(F718,IO!$B$4+IO!$B$10)</f>
        <v>102</v>
      </c>
      <c r="H718" s="24">
        <f ca="1">IF(G718-D718&gt;IO!B$4,Model!G718-Model!D718-IO!B$4,0)</f>
        <v>0</v>
      </c>
      <c r="I718" s="24">
        <f>IF($B718=IO!$A$22,IO!$B$6,IF($B718=IO!$A$22,IO!$B$6,IF($B718=IO!$A$22,IO!$B$6,IO!$B$7)))</f>
        <v>200</v>
      </c>
      <c r="J718" s="24">
        <f t="shared" ca="1" si="35"/>
        <v>0</v>
      </c>
      <c r="K718" s="24">
        <f ca="1">IO!$B$5*Model!G718-$J718</f>
        <v>4080</v>
      </c>
    </row>
    <row r="719" spans="1:11" x14ac:dyDescent="0.25">
      <c r="A719" s="28">
        <v>718</v>
      </c>
      <c r="B719" s="26" t="s">
        <v>7</v>
      </c>
      <c r="C719" s="24">
        <f t="shared" ca="1" si="33"/>
        <v>0.65716267988333188</v>
      </c>
      <c r="D719" s="24">
        <f ca="1">VLOOKUP(C719,'Given Data'!$H$33:$I$43,2)</f>
        <v>3</v>
      </c>
      <c r="E719" s="24">
        <f t="shared" ca="1" si="34"/>
        <v>0.83429579232770468</v>
      </c>
      <c r="F719" s="24">
        <f ca="1">IF(B719=IO!$A$21,ROUND(NORMINV(E719,IO!$B$21,IO!$C$21),0),IF(B719=IO!$A$22,ROUND(NORMINV(E719,IO!$B$22,IO!$C$22),0),ROUND(NORMINV(E719,IO!$B$23,IO!$C$23),0)))</f>
        <v>107</v>
      </c>
      <c r="G719" s="24">
        <f ca="1">MIN(F719,IO!$B$4+IO!$B$10)</f>
        <v>102</v>
      </c>
      <c r="H719" s="24">
        <f ca="1">IF(G719-D719&gt;IO!B$4,Model!G719-Model!D719-IO!B$4,0)</f>
        <v>0</v>
      </c>
      <c r="I719" s="24">
        <f>IF($B719=IO!$A$22,IO!$B$6,IF($B719=IO!$A$22,IO!$B$6,IF($B719=IO!$A$22,IO!$B$6,IO!$B$7)))</f>
        <v>200</v>
      </c>
      <c r="J719" s="24">
        <f t="shared" ca="1" si="35"/>
        <v>200</v>
      </c>
      <c r="K719" s="24">
        <f ca="1">IO!$B$5*Model!G719-$J719</f>
        <v>3880</v>
      </c>
    </row>
    <row r="720" spans="1:11" x14ac:dyDescent="0.25">
      <c r="A720" s="28">
        <v>719</v>
      </c>
      <c r="B720" s="26" t="s">
        <v>8</v>
      </c>
      <c r="C720" s="24">
        <f t="shared" ca="1" si="33"/>
        <v>0.45005790330686191</v>
      </c>
      <c r="D720" s="24">
        <f ca="1">VLOOKUP(C720,'Given Data'!$H$33:$I$43,2)</f>
        <v>2</v>
      </c>
      <c r="E720" s="24">
        <f t="shared" ca="1" si="34"/>
        <v>0.47619310242031543</v>
      </c>
      <c r="F720" s="24">
        <f ca="1">IF(B720=IO!$A$21,ROUND(NORMINV(E720,IO!$B$21,IO!$C$21),0),IF(B720=IO!$A$22,ROUND(NORMINV(E720,IO!$B$22,IO!$C$22),0),ROUND(NORMINV(E720,IO!$B$23,IO!$C$23),0)))</f>
        <v>103</v>
      </c>
      <c r="G720" s="24">
        <f ca="1">MIN(F720,IO!$B$4+IO!$B$10)</f>
        <v>102</v>
      </c>
      <c r="H720" s="24">
        <f ca="1">IF(G720-D720&gt;IO!B$4,Model!G720-Model!D720-IO!B$4,0)</f>
        <v>0</v>
      </c>
      <c r="I720" s="24">
        <f>IF($B720=IO!$A$22,IO!$B$6,IF($B720=IO!$A$22,IO!$B$6,IF($B720=IO!$A$22,IO!$B$6,IO!$B$7)))</f>
        <v>25</v>
      </c>
      <c r="J720" s="24">
        <f t="shared" ca="1" si="35"/>
        <v>400</v>
      </c>
      <c r="K720" s="24">
        <f ca="1">IO!$B$5*Model!G720-$J720</f>
        <v>3680</v>
      </c>
    </row>
    <row r="721" spans="1:11" x14ac:dyDescent="0.25">
      <c r="A721" s="28">
        <v>720</v>
      </c>
      <c r="B721" s="26" t="s">
        <v>10</v>
      </c>
      <c r="C721" s="24">
        <f t="shared" ca="1" si="33"/>
        <v>0.23179304052485383</v>
      </c>
      <c r="D721" s="24">
        <f ca="1">VLOOKUP(C721,'Given Data'!$H$33:$I$43,2)</f>
        <v>1</v>
      </c>
      <c r="E721" s="24">
        <f t="shared" ca="1" si="34"/>
        <v>0.94129462948444642</v>
      </c>
      <c r="F721" s="24">
        <f ca="1">IF(B721=IO!$A$21,ROUND(NORMINV(E721,IO!$B$21,IO!$C$21),0),IF(B721=IO!$A$22,ROUND(NORMINV(E721,IO!$B$22,IO!$C$22),0),ROUND(NORMINV(E721,IO!$B$23,IO!$C$23),0)))</f>
        <v>113</v>
      </c>
      <c r="G721" s="24">
        <f ca="1">MIN(F721,IO!$B$4+IO!$B$10)</f>
        <v>102</v>
      </c>
      <c r="H721" s="24">
        <f ca="1">IF(G721-D721&gt;IO!B$4,Model!G721-Model!D721-IO!B$4,0)</f>
        <v>1</v>
      </c>
      <c r="I721" s="24">
        <f>IF($B721=IO!$A$22,IO!$B$6,IF($B721=IO!$A$22,IO!$B$6,IF($B721=IO!$A$22,IO!$B$6,IO!$B$7)))</f>
        <v>200</v>
      </c>
      <c r="J721" s="24">
        <f t="shared" ca="1" si="35"/>
        <v>0</v>
      </c>
      <c r="K721" s="24">
        <f ca="1">IO!$B$5*Model!G721-$J721</f>
        <v>4080</v>
      </c>
    </row>
    <row r="722" spans="1:11" x14ac:dyDescent="0.25">
      <c r="A722" s="28">
        <v>721</v>
      </c>
      <c r="B722" s="26" t="s">
        <v>7</v>
      </c>
      <c r="C722" s="24">
        <f t="shared" ca="1" si="33"/>
        <v>1.105080047036E-2</v>
      </c>
      <c r="D722" s="24">
        <f ca="1">VLOOKUP(C722,'Given Data'!$H$33:$I$43,2)</f>
        <v>0</v>
      </c>
      <c r="E722" s="24">
        <f t="shared" ca="1" si="34"/>
        <v>0.78283337050586721</v>
      </c>
      <c r="F722" s="24">
        <f ca="1">IF(B722=IO!$A$21,ROUND(NORMINV(E722,IO!$B$21,IO!$C$21),0),IF(B722=IO!$A$22,ROUND(NORMINV(E722,IO!$B$22,IO!$C$22),0),ROUND(NORMINV(E722,IO!$B$23,IO!$C$23),0)))</f>
        <v>106</v>
      </c>
      <c r="G722" s="24">
        <f ca="1">MIN(F722,IO!$B$4+IO!$B$10)</f>
        <v>102</v>
      </c>
      <c r="H722" s="24">
        <f ca="1">IF(G722-D722&gt;IO!B$4,Model!G722-Model!D722-IO!B$4,0)</f>
        <v>2</v>
      </c>
      <c r="I722" s="24">
        <f>IF($B722=IO!$A$22,IO!$B$6,IF($B722=IO!$A$22,IO!$B$6,IF($B722=IO!$A$22,IO!$B$6,IO!$B$7)))</f>
        <v>200</v>
      </c>
      <c r="J722" s="24">
        <f t="shared" ca="1" si="35"/>
        <v>0</v>
      </c>
      <c r="K722" s="24">
        <f ca="1">IO!$B$5*Model!G722-$J722</f>
        <v>4080</v>
      </c>
    </row>
    <row r="723" spans="1:11" x14ac:dyDescent="0.25">
      <c r="A723" s="28">
        <v>722</v>
      </c>
      <c r="B723" s="26" t="s">
        <v>8</v>
      </c>
      <c r="C723" s="24">
        <f t="shared" ca="1" si="33"/>
        <v>0.9138513226752405</v>
      </c>
      <c r="D723" s="24">
        <f ca="1">VLOOKUP(C723,'Given Data'!$H$33:$I$43,2)</f>
        <v>5</v>
      </c>
      <c r="E723" s="24">
        <f t="shared" ca="1" si="34"/>
        <v>0.35241451100554633</v>
      </c>
      <c r="F723" s="24">
        <f ca="1">IF(B723=IO!$A$21,ROUND(NORMINV(E723,IO!$B$21,IO!$C$21),0),IF(B723=IO!$A$22,ROUND(NORMINV(E723,IO!$B$22,IO!$C$22),0),ROUND(NORMINV(E723,IO!$B$23,IO!$C$23),0)))</f>
        <v>101</v>
      </c>
      <c r="G723" s="24">
        <f ca="1">MIN(F723,IO!$B$4+IO!$B$10)</f>
        <v>101</v>
      </c>
      <c r="H723" s="24">
        <f ca="1">IF(G723-D723&gt;IO!B$4,Model!G723-Model!D723-IO!B$4,0)</f>
        <v>0</v>
      </c>
      <c r="I723" s="24">
        <f>IF($B723=IO!$A$22,IO!$B$6,IF($B723=IO!$A$22,IO!$B$6,IF($B723=IO!$A$22,IO!$B$6,IO!$B$7)))</f>
        <v>25</v>
      </c>
      <c r="J723" s="24">
        <f t="shared" ca="1" si="35"/>
        <v>0</v>
      </c>
      <c r="K723" s="24">
        <f ca="1">IO!$B$5*Model!G723-$J723</f>
        <v>4040</v>
      </c>
    </row>
    <row r="724" spans="1:11" x14ac:dyDescent="0.25">
      <c r="A724" s="28">
        <v>723</v>
      </c>
      <c r="B724" s="26" t="s">
        <v>10</v>
      </c>
      <c r="C724" s="24">
        <f t="shared" ca="1" si="33"/>
        <v>0.50824727910822021</v>
      </c>
      <c r="D724" s="24">
        <f ca="1">VLOOKUP(C724,'Given Data'!$H$33:$I$43,2)</f>
        <v>2</v>
      </c>
      <c r="E724" s="24">
        <f t="shared" ca="1" si="34"/>
        <v>0.84335266424516675</v>
      </c>
      <c r="F724" s="24">
        <f ca="1">IF(B724=IO!$A$21,ROUND(NORMINV(E724,IO!$B$21,IO!$C$21),0),IF(B724=IO!$A$22,ROUND(NORMINV(E724,IO!$B$22,IO!$C$22),0),ROUND(NORMINV(E724,IO!$B$23,IO!$C$23),0)))</f>
        <v>110</v>
      </c>
      <c r="G724" s="24">
        <f ca="1">MIN(F724,IO!$B$4+IO!$B$10)</f>
        <v>102</v>
      </c>
      <c r="H724" s="24">
        <f ca="1">IF(G724-D724&gt;IO!B$4,Model!G724-Model!D724-IO!B$4,0)</f>
        <v>0</v>
      </c>
      <c r="I724" s="24">
        <f>IF($B724=IO!$A$22,IO!$B$6,IF($B724=IO!$A$22,IO!$B$6,IF($B724=IO!$A$22,IO!$B$6,IO!$B$7)))</f>
        <v>200</v>
      </c>
      <c r="J724" s="24">
        <f t="shared" ca="1" si="35"/>
        <v>0</v>
      </c>
      <c r="K724" s="24">
        <f ca="1">IO!$B$5*Model!G724-$J724</f>
        <v>4080</v>
      </c>
    </row>
    <row r="725" spans="1:11" x14ac:dyDescent="0.25">
      <c r="A725" s="28">
        <v>724</v>
      </c>
      <c r="B725" s="26" t="s">
        <v>7</v>
      </c>
      <c r="C725" s="24">
        <f t="shared" ca="1" si="33"/>
        <v>0.4065074759592997</v>
      </c>
      <c r="D725" s="24">
        <f ca="1">VLOOKUP(C725,'Given Data'!$H$33:$I$43,2)</f>
        <v>2</v>
      </c>
      <c r="E725" s="24">
        <f t="shared" ca="1" si="34"/>
        <v>0.38425075011226772</v>
      </c>
      <c r="F725" s="24">
        <f ca="1">IF(B725=IO!$A$21,ROUND(NORMINV(E725,IO!$B$21,IO!$C$21),0),IF(B725=IO!$A$22,ROUND(NORMINV(E725,IO!$B$22,IO!$C$22),0),ROUND(NORMINV(E725,IO!$B$23,IO!$C$23),0)))</f>
        <v>99</v>
      </c>
      <c r="G725" s="24">
        <f ca="1">MIN(F725,IO!$B$4+IO!$B$10)</f>
        <v>99</v>
      </c>
      <c r="H725" s="24">
        <f ca="1">IF(G725-D725&gt;IO!B$4,Model!G725-Model!D725-IO!B$4,0)</f>
        <v>0</v>
      </c>
      <c r="I725" s="24">
        <f>IF($B725=IO!$A$22,IO!$B$6,IF($B725=IO!$A$22,IO!$B$6,IF($B725=IO!$A$22,IO!$B$6,IO!$B$7)))</f>
        <v>200</v>
      </c>
      <c r="J725" s="24">
        <f t="shared" ca="1" si="35"/>
        <v>0</v>
      </c>
      <c r="K725" s="24">
        <f ca="1">IO!$B$5*Model!G725-$J725</f>
        <v>3960</v>
      </c>
    </row>
    <row r="726" spans="1:11" x14ac:dyDescent="0.25">
      <c r="A726" s="28">
        <v>725</v>
      </c>
      <c r="B726" s="26" t="s">
        <v>8</v>
      </c>
      <c r="C726" s="24">
        <f t="shared" ca="1" si="33"/>
        <v>0.70770300875996872</v>
      </c>
      <c r="D726" s="24">
        <f ca="1">VLOOKUP(C726,'Given Data'!$H$33:$I$43,2)</f>
        <v>3</v>
      </c>
      <c r="E726" s="24">
        <f t="shared" ca="1" si="34"/>
        <v>0.42801043538285044</v>
      </c>
      <c r="F726" s="24">
        <f ca="1">IF(B726=IO!$A$21,ROUND(NORMINV(E726,IO!$B$21,IO!$C$21),0),IF(B726=IO!$A$22,ROUND(NORMINV(E726,IO!$B$22,IO!$C$22),0),ROUND(NORMINV(E726,IO!$B$23,IO!$C$23),0)))</f>
        <v>102</v>
      </c>
      <c r="G726" s="24">
        <f ca="1">MIN(F726,IO!$B$4+IO!$B$10)</f>
        <v>102</v>
      </c>
      <c r="H726" s="24">
        <f ca="1">IF(G726-D726&gt;IO!B$4,Model!G726-Model!D726-IO!B$4,0)</f>
        <v>0</v>
      </c>
      <c r="I726" s="24">
        <f>IF($B726=IO!$A$22,IO!$B$6,IF($B726=IO!$A$22,IO!$B$6,IF($B726=IO!$A$22,IO!$B$6,IO!$B$7)))</f>
        <v>25</v>
      </c>
      <c r="J726" s="24">
        <f t="shared" ca="1" si="35"/>
        <v>0</v>
      </c>
      <c r="K726" s="24">
        <f ca="1">IO!$B$5*Model!G726-$J726</f>
        <v>4080</v>
      </c>
    </row>
    <row r="727" spans="1:11" x14ac:dyDescent="0.25">
      <c r="A727" s="28">
        <v>726</v>
      </c>
      <c r="B727" s="26" t="s">
        <v>10</v>
      </c>
      <c r="C727" s="24">
        <f t="shared" ca="1" si="33"/>
        <v>0.42775379834578242</v>
      </c>
      <c r="D727" s="24">
        <f ca="1">VLOOKUP(C727,'Given Data'!$H$33:$I$43,2)</f>
        <v>2</v>
      </c>
      <c r="E727" s="24">
        <f t="shared" ca="1" si="34"/>
        <v>0.50475024801854718</v>
      </c>
      <c r="F727" s="24">
        <f ca="1">IF(B727=IO!$A$21,ROUND(NORMINV(E727,IO!$B$21,IO!$C$21),0),IF(B727=IO!$A$22,ROUND(NORMINV(E727,IO!$B$22,IO!$C$22),0),ROUND(NORMINV(E727,IO!$B$23,IO!$C$23),0)))</f>
        <v>105</v>
      </c>
      <c r="G727" s="24">
        <f ca="1">MIN(F727,IO!$B$4+IO!$B$10)</f>
        <v>102</v>
      </c>
      <c r="H727" s="24">
        <f ca="1">IF(G727-D727&gt;IO!B$4,Model!G727-Model!D727-IO!B$4,0)</f>
        <v>0</v>
      </c>
      <c r="I727" s="24">
        <f>IF($B727=IO!$A$22,IO!$B$6,IF($B727=IO!$A$22,IO!$B$6,IF($B727=IO!$A$22,IO!$B$6,IO!$B$7)))</f>
        <v>200</v>
      </c>
      <c r="J727" s="24">
        <f t="shared" ca="1" si="35"/>
        <v>0</v>
      </c>
      <c r="K727" s="24">
        <f ca="1">IO!$B$5*Model!G727-$J727</f>
        <v>4080</v>
      </c>
    </row>
    <row r="728" spans="1:11" x14ac:dyDescent="0.25">
      <c r="A728" s="28">
        <v>727</v>
      </c>
      <c r="B728" s="26" t="s">
        <v>7</v>
      </c>
      <c r="C728" s="24">
        <f t="shared" ca="1" si="33"/>
        <v>0.46431835088306173</v>
      </c>
      <c r="D728" s="24">
        <f ca="1">VLOOKUP(C728,'Given Data'!$H$33:$I$43,2)</f>
        <v>2</v>
      </c>
      <c r="E728" s="24">
        <f t="shared" ca="1" si="34"/>
        <v>9.4672828589748126E-2</v>
      </c>
      <c r="F728" s="24">
        <f ca="1">IF(B728=IO!$A$21,ROUND(NORMINV(E728,IO!$B$21,IO!$C$21),0),IF(B728=IO!$A$22,ROUND(NORMINV(E728,IO!$B$22,IO!$C$22),0),ROUND(NORMINV(E728,IO!$B$23,IO!$C$23),0)))</f>
        <v>93</v>
      </c>
      <c r="G728" s="24">
        <f ca="1">MIN(F728,IO!$B$4+IO!$B$10)</f>
        <v>93</v>
      </c>
      <c r="H728" s="24">
        <f ca="1">IF(G728-D728&gt;IO!B$4,Model!G728-Model!D728-IO!B$4,0)</f>
        <v>0</v>
      </c>
      <c r="I728" s="24">
        <f>IF($B728=IO!$A$22,IO!$B$6,IF($B728=IO!$A$22,IO!$B$6,IF($B728=IO!$A$22,IO!$B$6,IO!$B$7)))</f>
        <v>200</v>
      </c>
      <c r="J728" s="24">
        <f t="shared" ca="1" si="35"/>
        <v>0</v>
      </c>
      <c r="K728" s="24">
        <f ca="1">IO!$B$5*Model!G728-$J728</f>
        <v>3720</v>
      </c>
    </row>
    <row r="729" spans="1:11" x14ac:dyDescent="0.25">
      <c r="A729" s="28">
        <v>728</v>
      </c>
      <c r="B729" s="26" t="s">
        <v>8</v>
      </c>
      <c r="C729" s="24">
        <f t="shared" ca="1" si="33"/>
        <v>9.2718708102004554E-2</v>
      </c>
      <c r="D729" s="24">
        <f ca="1">VLOOKUP(C729,'Given Data'!$H$33:$I$43,2)</f>
        <v>0</v>
      </c>
      <c r="E729" s="24">
        <f t="shared" ca="1" si="34"/>
        <v>0.24611974688965599</v>
      </c>
      <c r="F729" s="24">
        <f ca="1">IF(B729=IO!$A$21,ROUND(NORMINV(E729,IO!$B$21,IO!$C$21),0),IF(B729=IO!$A$22,ROUND(NORMINV(E729,IO!$B$22,IO!$C$22),0),ROUND(NORMINV(E729,IO!$B$23,IO!$C$23),0)))</f>
        <v>100</v>
      </c>
      <c r="G729" s="24">
        <f ca="1">MIN(F729,IO!$B$4+IO!$B$10)</f>
        <v>100</v>
      </c>
      <c r="H729" s="24">
        <f ca="1">IF(G729-D729&gt;IO!B$4,Model!G729-Model!D729-IO!B$4,0)</f>
        <v>0</v>
      </c>
      <c r="I729" s="24">
        <f>IF($B729=IO!$A$22,IO!$B$6,IF($B729=IO!$A$22,IO!$B$6,IF($B729=IO!$A$22,IO!$B$6,IO!$B$7)))</f>
        <v>25</v>
      </c>
      <c r="J729" s="24">
        <f t="shared" ca="1" si="35"/>
        <v>0</v>
      </c>
      <c r="K729" s="24">
        <f ca="1">IO!$B$5*Model!G729-$J729</f>
        <v>4000</v>
      </c>
    </row>
    <row r="730" spans="1:11" x14ac:dyDescent="0.25">
      <c r="A730" s="28">
        <v>729</v>
      </c>
      <c r="B730" s="26" t="s">
        <v>10</v>
      </c>
      <c r="C730" s="24">
        <f t="shared" ca="1" si="33"/>
        <v>0.28912103187484162</v>
      </c>
      <c r="D730" s="24">
        <f ca="1">VLOOKUP(C730,'Given Data'!$H$33:$I$43,2)</f>
        <v>1</v>
      </c>
      <c r="E730" s="24">
        <f t="shared" ca="1" si="34"/>
        <v>0.17893986281346774</v>
      </c>
      <c r="F730" s="24">
        <f ca="1">IF(B730=IO!$A$21,ROUND(NORMINV(E730,IO!$B$21,IO!$C$21),0),IF(B730=IO!$A$22,ROUND(NORMINV(E730,IO!$B$22,IO!$C$22),0),ROUND(NORMINV(E730,IO!$B$23,IO!$C$23),0)))</f>
        <v>100</v>
      </c>
      <c r="G730" s="24">
        <f ca="1">MIN(F730,IO!$B$4+IO!$B$10)</f>
        <v>100</v>
      </c>
      <c r="H730" s="24">
        <f ca="1">IF(G730-D730&gt;IO!B$4,Model!G730-Model!D730-IO!B$4,0)</f>
        <v>0</v>
      </c>
      <c r="I730" s="24">
        <f>IF($B730=IO!$A$22,IO!$B$6,IF($B730=IO!$A$22,IO!$B$6,IF($B730=IO!$A$22,IO!$B$6,IO!$B$7)))</f>
        <v>200</v>
      </c>
      <c r="J730" s="24">
        <f t="shared" ca="1" si="35"/>
        <v>0</v>
      </c>
      <c r="K730" s="24">
        <f ca="1">IO!$B$5*Model!G730-$J730</f>
        <v>4000</v>
      </c>
    </row>
    <row r="731" spans="1:11" x14ac:dyDescent="0.25">
      <c r="A731" s="28">
        <v>730</v>
      </c>
      <c r="B731" s="26" t="s">
        <v>7</v>
      </c>
      <c r="C731" s="24">
        <f t="shared" ca="1" si="33"/>
        <v>0.1587560193257993</v>
      </c>
      <c r="D731" s="24">
        <f ca="1">VLOOKUP(C731,'Given Data'!$H$33:$I$43,2)</f>
        <v>0</v>
      </c>
      <c r="E731" s="24">
        <f t="shared" ca="1" si="34"/>
        <v>0.1270069163302614</v>
      </c>
      <c r="F731" s="24">
        <f ca="1">IF(B731=IO!$A$21,ROUND(NORMINV(E731,IO!$B$21,IO!$C$21),0),IF(B731=IO!$A$22,ROUND(NORMINV(E731,IO!$B$22,IO!$C$22),0),ROUND(NORMINV(E731,IO!$B$23,IO!$C$23),0)))</f>
        <v>94</v>
      </c>
      <c r="G731" s="24">
        <f ca="1">MIN(F731,IO!$B$4+IO!$B$10)</f>
        <v>94</v>
      </c>
      <c r="H731" s="24">
        <f ca="1">IF(G731-D731&gt;IO!B$4,Model!G731-Model!D731-IO!B$4,0)</f>
        <v>0</v>
      </c>
      <c r="I731" s="24">
        <f>IF($B731=IO!$A$22,IO!$B$6,IF($B731=IO!$A$22,IO!$B$6,IF($B731=IO!$A$22,IO!$B$6,IO!$B$7)))</f>
        <v>200</v>
      </c>
      <c r="J731" s="24">
        <f t="shared" ca="1" si="35"/>
        <v>200</v>
      </c>
      <c r="K731" s="24">
        <f ca="1">IO!$B$5*Model!G731-$J731</f>
        <v>3560</v>
      </c>
    </row>
    <row r="732" spans="1:11" x14ac:dyDescent="0.25">
      <c r="A732" s="28">
        <v>731</v>
      </c>
      <c r="B732" s="26" t="s">
        <v>8</v>
      </c>
      <c r="C732" s="24">
        <f t="shared" ca="1" si="33"/>
        <v>0.44580024003296947</v>
      </c>
      <c r="D732" s="24">
        <f ca="1">VLOOKUP(C732,'Given Data'!$H$33:$I$43,2)</f>
        <v>2</v>
      </c>
      <c r="E732" s="24">
        <f t="shared" ca="1" si="34"/>
        <v>0.22726315407494979</v>
      </c>
      <c r="F732" s="24">
        <f ca="1">IF(B732=IO!$A$21,ROUND(NORMINV(E732,IO!$B$21,IO!$C$21),0),IF(B732=IO!$A$22,ROUND(NORMINV(E732,IO!$B$22,IO!$C$22),0),ROUND(NORMINV(E732,IO!$B$23,IO!$C$23),0)))</f>
        <v>99</v>
      </c>
      <c r="G732" s="24">
        <f ca="1">MIN(F732,IO!$B$4+IO!$B$10)</f>
        <v>99</v>
      </c>
      <c r="H732" s="24">
        <f ca="1">IF(G732-D732&gt;IO!B$4,Model!G732-Model!D732-IO!B$4,0)</f>
        <v>0</v>
      </c>
      <c r="I732" s="24">
        <f>IF($B732=IO!$A$22,IO!$B$6,IF($B732=IO!$A$22,IO!$B$6,IF($B732=IO!$A$22,IO!$B$6,IO!$B$7)))</f>
        <v>25</v>
      </c>
      <c r="J732" s="24">
        <f t="shared" ca="1" si="35"/>
        <v>0</v>
      </c>
      <c r="K732" s="24">
        <f ca="1">IO!$B$5*Model!G732-$J732</f>
        <v>3960</v>
      </c>
    </row>
    <row r="733" spans="1:11" x14ac:dyDescent="0.25">
      <c r="A733" s="28">
        <v>732</v>
      </c>
      <c r="B733" s="26" t="s">
        <v>10</v>
      </c>
      <c r="C733" s="24">
        <f t="shared" ca="1" si="33"/>
        <v>0.328192049920906</v>
      </c>
      <c r="D733" s="24">
        <f ca="1">VLOOKUP(C733,'Given Data'!$H$33:$I$43,2)</f>
        <v>1</v>
      </c>
      <c r="E733" s="24">
        <f t="shared" ca="1" si="34"/>
        <v>0.3718932654849838</v>
      </c>
      <c r="F733" s="24">
        <f ca="1">IF(B733=IO!$A$21,ROUND(NORMINV(E733,IO!$B$21,IO!$C$21),0),IF(B733=IO!$A$22,ROUND(NORMINV(E733,IO!$B$22,IO!$C$22),0),ROUND(NORMINV(E733,IO!$B$23,IO!$C$23),0)))</f>
        <v>103</v>
      </c>
      <c r="G733" s="24">
        <f ca="1">MIN(F733,IO!$B$4+IO!$B$10)</f>
        <v>102</v>
      </c>
      <c r="H733" s="24">
        <f ca="1">IF(G733-D733&gt;IO!B$4,Model!G733-Model!D733-IO!B$4,0)</f>
        <v>1</v>
      </c>
      <c r="I733" s="24">
        <f>IF($B733=IO!$A$22,IO!$B$6,IF($B733=IO!$A$22,IO!$B$6,IF($B733=IO!$A$22,IO!$B$6,IO!$B$7)))</f>
        <v>200</v>
      </c>
      <c r="J733" s="24">
        <f t="shared" ca="1" si="35"/>
        <v>50</v>
      </c>
      <c r="K733" s="24">
        <f ca="1">IO!$B$5*Model!G733-$J733</f>
        <v>4030</v>
      </c>
    </row>
    <row r="734" spans="1:11" x14ac:dyDescent="0.25">
      <c r="A734" s="28">
        <v>733</v>
      </c>
      <c r="B734" s="26" t="s">
        <v>7</v>
      </c>
      <c r="C734" s="24">
        <f t="shared" ca="1" si="33"/>
        <v>0.61097935078073362</v>
      </c>
      <c r="D734" s="24">
        <f ca="1">VLOOKUP(C734,'Given Data'!$H$33:$I$43,2)</f>
        <v>3</v>
      </c>
      <c r="E734" s="24">
        <f t="shared" ca="1" si="34"/>
        <v>0.9573706033563798</v>
      </c>
      <c r="F734" s="24">
        <f ca="1">IF(B734=IO!$A$21,ROUND(NORMINV(E734,IO!$B$21,IO!$C$21),0),IF(B734=IO!$A$22,ROUND(NORMINV(E734,IO!$B$22,IO!$C$22),0),ROUND(NORMINV(E734,IO!$B$23,IO!$C$23),0)))</f>
        <v>111</v>
      </c>
      <c r="G734" s="24">
        <f ca="1">MIN(F734,IO!$B$4+IO!$B$10)</f>
        <v>102</v>
      </c>
      <c r="H734" s="24">
        <f ca="1">IF(G734-D734&gt;IO!B$4,Model!G734-Model!D734-IO!B$4,0)</f>
        <v>0</v>
      </c>
      <c r="I734" s="24">
        <f>IF($B734=IO!$A$22,IO!$B$6,IF($B734=IO!$A$22,IO!$B$6,IF($B734=IO!$A$22,IO!$B$6,IO!$B$7)))</f>
        <v>200</v>
      </c>
      <c r="J734" s="24">
        <f t="shared" ca="1" si="35"/>
        <v>0</v>
      </c>
      <c r="K734" s="24">
        <f ca="1">IO!$B$5*Model!G734-$J734</f>
        <v>4080</v>
      </c>
    </row>
    <row r="735" spans="1:11" x14ac:dyDescent="0.25">
      <c r="A735" s="28">
        <v>734</v>
      </c>
      <c r="B735" s="26" t="s">
        <v>8</v>
      </c>
      <c r="C735" s="24">
        <f t="shared" ca="1" si="33"/>
        <v>0.14413945762113722</v>
      </c>
      <c r="D735" s="24">
        <f ca="1">VLOOKUP(C735,'Given Data'!$H$33:$I$43,2)</f>
        <v>0</v>
      </c>
      <c r="E735" s="24">
        <f t="shared" ca="1" si="34"/>
        <v>0.98227735202580402</v>
      </c>
      <c r="F735" s="24">
        <f ca="1">IF(B735=IO!$A$21,ROUND(NORMINV(E735,IO!$B$21,IO!$C$21),0),IF(B735=IO!$A$22,ROUND(NORMINV(E735,IO!$B$22,IO!$C$22),0),ROUND(NORMINV(E735,IO!$B$23,IO!$C$23),0)))</f>
        <v>114</v>
      </c>
      <c r="G735" s="24">
        <f ca="1">MIN(F735,IO!$B$4+IO!$B$10)</f>
        <v>102</v>
      </c>
      <c r="H735" s="24">
        <f ca="1">IF(G735-D735&gt;IO!B$4,Model!G735-Model!D735-IO!B$4,0)</f>
        <v>2</v>
      </c>
      <c r="I735" s="24">
        <f>IF($B735=IO!$A$22,IO!$B$6,IF($B735=IO!$A$22,IO!$B$6,IF($B735=IO!$A$22,IO!$B$6,IO!$B$7)))</f>
        <v>25</v>
      </c>
      <c r="J735" s="24">
        <f t="shared" ca="1" si="35"/>
        <v>0</v>
      </c>
      <c r="K735" s="24">
        <f ca="1">IO!$B$5*Model!G735-$J735</f>
        <v>4080</v>
      </c>
    </row>
    <row r="736" spans="1:11" x14ac:dyDescent="0.25">
      <c r="A736" s="28">
        <v>735</v>
      </c>
      <c r="B736" s="26" t="s">
        <v>10</v>
      </c>
      <c r="C736" s="24">
        <f t="shared" ca="1" si="33"/>
        <v>0.40005706894403936</v>
      </c>
      <c r="D736" s="24">
        <f ca="1">VLOOKUP(C736,'Given Data'!$H$33:$I$43,2)</f>
        <v>2</v>
      </c>
      <c r="E736" s="24">
        <f t="shared" ca="1" si="34"/>
        <v>7.1848838131643888E-2</v>
      </c>
      <c r="F736" s="24">
        <f ca="1">IF(B736=IO!$A$21,ROUND(NORMINV(E736,IO!$B$21,IO!$C$21),0),IF(B736=IO!$A$22,ROUND(NORMINV(E736,IO!$B$22,IO!$C$22),0),ROUND(NORMINV(E736,IO!$B$23,IO!$C$23),0)))</f>
        <v>98</v>
      </c>
      <c r="G736" s="24">
        <f ca="1">MIN(F736,IO!$B$4+IO!$B$10)</f>
        <v>98</v>
      </c>
      <c r="H736" s="24">
        <f ca="1">IF(G736-D736&gt;IO!B$4,Model!G736-Model!D736-IO!B$4,0)</f>
        <v>0</v>
      </c>
      <c r="I736" s="24">
        <f>IF($B736=IO!$A$22,IO!$B$6,IF($B736=IO!$A$22,IO!$B$6,IF($B736=IO!$A$22,IO!$B$6,IO!$B$7)))</f>
        <v>200</v>
      </c>
      <c r="J736" s="24">
        <f t="shared" ca="1" si="35"/>
        <v>0</v>
      </c>
      <c r="K736" s="24">
        <f ca="1">IO!$B$5*Model!G736-$J736</f>
        <v>3920</v>
      </c>
    </row>
    <row r="737" spans="1:11" x14ac:dyDescent="0.25">
      <c r="A737" s="28">
        <v>736</v>
      </c>
      <c r="B737" s="26" t="s">
        <v>7</v>
      </c>
      <c r="C737" s="24">
        <f t="shared" ca="1" si="33"/>
        <v>0.9453159071115077</v>
      </c>
      <c r="D737" s="24">
        <f ca="1">VLOOKUP(C737,'Given Data'!$H$33:$I$43,2)</f>
        <v>6</v>
      </c>
      <c r="E737" s="24">
        <f t="shared" ca="1" si="34"/>
        <v>0.97668141241218065</v>
      </c>
      <c r="F737" s="24">
        <f ca="1">IF(B737=IO!$A$21,ROUND(NORMINV(E737,IO!$B$21,IO!$C$21),0),IF(B737=IO!$A$22,ROUND(NORMINV(E737,IO!$B$22,IO!$C$22),0),ROUND(NORMINV(E737,IO!$B$23,IO!$C$23),0)))</f>
        <v>113</v>
      </c>
      <c r="G737" s="24">
        <f ca="1">MIN(F737,IO!$B$4+IO!$B$10)</f>
        <v>102</v>
      </c>
      <c r="H737" s="24">
        <f ca="1">IF(G737-D737&gt;IO!B$4,Model!G737-Model!D737-IO!B$4,0)</f>
        <v>0</v>
      </c>
      <c r="I737" s="24">
        <f>IF($B737=IO!$A$22,IO!$B$6,IF($B737=IO!$A$22,IO!$B$6,IF($B737=IO!$A$22,IO!$B$6,IO!$B$7)))</f>
        <v>200</v>
      </c>
      <c r="J737" s="24">
        <f t="shared" ca="1" si="35"/>
        <v>200</v>
      </c>
      <c r="K737" s="24">
        <f ca="1">IO!$B$5*Model!G737-$J737</f>
        <v>3880</v>
      </c>
    </row>
    <row r="738" spans="1:11" x14ac:dyDescent="0.25">
      <c r="A738" s="28">
        <v>737</v>
      </c>
      <c r="B738" s="26" t="s">
        <v>8</v>
      </c>
      <c r="C738" s="24">
        <f t="shared" ca="1" si="33"/>
        <v>0.14213505116797298</v>
      </c>
      <c r="D738" s="24">
        <f ca="1">VLOOKUP(C738,'Given Data'!$H$33:$I$43,2)</f>
        <v>0</v>
      </c>
      <c r="E738" s="24">
        <f t="shared" ca="1" si="34"/>
        <v>0.20109999333255479</v>
      </c>
      <c r="F738" s="24">
        <f ca="1">IF(B738=IO!$A$21,ROUND(NORMINV(E738,IO!$B$21,IO!$C$21),0),IF(B738=IO!$A$22,ROUND(NORMINV(E738,IO!$B$22,IO!$C$22),0),ROUND(NORMINV(E738,IO!$B$23,IO!$C$23),0)))</f>
        <v>99</v>
      </c>
      <c r="G738" s="24">
        <f ca="1">MIN(F738,IO!$B$4+IO!$B$10)</f>
        <v>99</v>
      </c>
      <c r="H738" s="24">
        <f ca="1">IF(G738-D738&gt;IO!B$4,Model!G738-Model!D738-IO!B$4,0)</f>
        <v>0</v>
      </c>
      <c r="I738" s="24">
        <f>IF($B738=IO!$A$22,IO!$B$6,IF($B738=IO!$A$22,IO!$B$6,IF($B738=IO!$A$22,IO!$B$6,IO!$B$7)))</f>
        <v>25</v>
      </c>
      <c r="J738" s="24">
        <f t="shared" ca="1" si="35"/>
        <v>0</v>
      </c>
      <c r="K738" s="24">
        <f ca="1">IO!$B$5*Model!G738-$J738</f>
        <v>3960</v>
      </c>
    </row>
    <row r="739" spans="1:11" x14ac:dyDescent="0.25">
      <c r="A739" s="28">
        <v>738</v>
      </c>
      <c r="B739" s="26" t="s">
        <v>10</v>
      </c>
      <c r="C739" s="24">
        <f t="shared" ca="1" si="33"/>
        <v>0.19506875432598092</v>
      </c>
      <c r="D739" s="24">
        <f ca="1">VLOOKUP(C739,'Given Data'!$H$33:$I$43,2)</f>
        <v>1</v>
      </c>
      <c r="E739" s="24">
        <f t="shared" ca="1" si="34"/>
        <v>0.42148578339046339</v>
      </c>
      <c r="F739" s="24">
        <f ca="1">IF(B739=IO!$A$21,ROUND(NORMINV(E739,IO!$B$21,IO!$C$21),0),IF(B739=IO!$A$22,ROUND(NORMINV(E739,IO!$B$22,IO!$C$22),0),ROUND(NORMINV(E739,IO!$B$23,IO!$C$23),0)))</f>
        <v>104</v>
      </c>
      <c r="G739" s="24">
        <f ca="1">MIN(F739,IO!$B$4+IO!$B$10)</f>
        <v>102</v>
      </c>
      <c r="H739" s="24">
        <f ca="1">IF(G739-D739&gt;IO!B$4,Model!G739-Model!D739-IO!B$4,0)</f>
        <v>1</v>
      </c>
      <c r="I739" s="24">
        <f>IF($B739=IO!$A$22,IO!$B$6,IF($B739=IO!$A$22,IO!$B$6,IF($B739=IO!$A$22,IO!$B$6,IO!$B$7)))</f>
        <v>200</v>
      </c>
      <c r="J739" s="24">
        <f t="shared" ca="1" si="35"/>
        <v>0</v>
      </c>
      <c r="K739" s="24">
        <f ca="1">IO!$B$5*Model!G739-$J739</f>
        <v>4080</v>
      </c>
    </row>
    <row r="740" spans="1:11" x14ac:dyDescent="0.25">
      <c r="A740" s="28">
        <v>739</v>
      </c>
      <c r="B740" s="26" t="s">
        <v>7</v>
      </c>
      <c r="C740" s="24">
        <f t="shared" ca="1" si="33"/>
        <v>0.5154499098097064</v>
      </c>
      <c r="D740" s="24">
        <f ca="1">VLOOKUP(C740,'Given Data'!$H$33:$I$43,2)</f>
        <v>2</v>
      </c>
      <c r="E740" s="24">
        <f t="shared" ca="1" si="34"/>
        <v>0.63693877606035376</v>
      </c>
      <c r="F740" s="24">
        <f ca="1">IF(B740=IO!$A$21,ROUND(NORMINV(E740,IO!$B$21,IO!$C$21),0),IF(B740=IO!$A$22,ROUND(NORMINV(E740,IO!$B$22,IO!$C$22),0),ROUND(NORMINV(E740,IO!$B$23,IO!$C$23),0)))</f>
        <v>103</v>
      </c>
      <c r="G740" s="24">
        <f ca="1">MIN(F740,IO!$B$4+IO!$B$10)</f>
        <v>102</v>
      </c>
      <c r="H740" s="24">
        <f ca="1">IF(G740-D740&gt;IO!B$4,Model!G740-Model!D740-IO!B$4,0)</f>
        <v>0</v>
      </c>
      <c r="I740" s="24">
        <f>IF($B740=IO!$A$22,IO!$B$6,IF($B740=IO!$A$22,IO!$B$6,IF($B740=IO!$A$22,IO!$B$6,IO!$B$7)))</f>
        <v>200</v>
      </c>
      <c r="J740" s="24">
        <f t="shared" ca="1" si="35"/>
        <v>0</v>
      </c>
      <c r="K740" s="24">
        <f ca="1">IO!$B$5*Model!G740-$J740</f>
        <v>4080</v>
      </c>
    </row>
    <row r="741" spans="1:11" x14ac:dyDescent="0.25">
      <c r="A741" s="28">
        <v>740</v>
      </c>
      <c r="B741" s="26" t="s">
        <v>8</v>
      </c>
      <c r="C741" s="24">
        <f t="shared" ca="1" si="33"/>
        <v>0.75169724498582013</v>
      </c>
      <c r="D741" s="24">
        <f ca="1">VLOOKUP(C741,'Given Data'!$H$33:$I$43,2)</f>
        <v>3</v>
      </c>
      <c r="E741" s="24">
        <f t="shared" ca="1" si="34"/>
        <v>0.25287029100461667</v>
      </c>
      <c r="F741" s="24">
        <f ca="1">IF(B741=IO!$A$21,ROUND(NORMINV(E741,IO!$B$21,IO!$C$21),0),IF(B741=IO!$A$22,ROUND(NORMINV(E741,IO!$B$22,IO!$C$22),0),ROUND(NORMINV(E741,IO!$B$23,IO!$C$23),0)))</f>
        <v>100</v>
      </c>
      <c r="G741" s="24">
        <f ca="1">MIN(F741,IO!$B$4+IO!$B$10)</f>
        <v>100</v>
      </c>
      <c r="H741" s="24">
        <f ca="1">IF(G741-D741&gt;IO!B$4,Model!G741-Model!D741-IO!B$4,0)</f>
        <v>0</v>
      </c>
      <c r="I741" s="24">
        <f>IF($B741=IO!$A$22,IO!$B$6,IF($B741=IO!$A$22,IO!$B$6,IF($B741=IO!$A$22,IO!$B$6,IO!$B$7)))</f>
        <v>25</v>
      </c>
      <c r="J741" s="24">
        <f t="shared" ca="1" si="35"/>
        <v>0</v>
      </c>
      <c r="K741" s="24">
        <f ca="1">IO!$B$5*Model!G741-$J741</f>
        <v>4000</v>
      </c>
    </row>
    <row r="742" spans="1:11" x14ac:dyDescent="0.25">
      <c r="A742" s="28">
        <v>741</v>
      </c>
      <c r="B742" s="26" t="s">
        <v>10</v>
      </c>
      <c r="C742" s="24">
        <f t="shared" ca="1" si="33"/>
        <v>0.49526708056615665</v>
      </c>
      <c r="D742" s="24">
        <f ca="1">VLOOKUP(C742,'Given Data'!$H$33:$I$43,2)</f>
        <v>2</v>
      </c>
      <c r="E742" s="24">
        <f t="shared" ca="1" si="34"/>
        <v>0.91643707763827198</v>
      </c>
      <c r="F742" s="24">
        <f ca="1">IF(B742=IO!$A$21,ROUND(NORMINV(E742,IO!$B$21,IO!$C$21),0),IF(B742=IO!$A$22,ROUND(NORMINV(E742,IO!$B$22,IO!$C$22),0),ROUND(NORMINV(E742,IO!$B$23,IO!$C$23),0)))</f>
        <v>112</v>
      </c>
      <c r="G742" s="24">
        <f ca="1">MIN(F742,IO!$B$4+IO!$B$10)</f>
        <v>102</v>
      </c>
      <c r="H742" s="24">
        <f ca="1">IF(G742-D742&gt;IO!B$4,Model!G742-Model!D742-IO!B$4,0)</f>
        <v>0</v>
      </c>
      <c r="I742" s="24">
        <f>IF($B742=IO!$A$22,IO!$B$6,IF($B742=IO!$A$22,IO!$B$6,IF($B742=IO!$A$22,IO!$B$6,IO!$B$7)))</f>
        <v>200</v>
      </c>
      <c r="J742" s="24">
        <f t="shared" ca="1" si="35"/>
        <v>0</v>
      </c>
      <c r="K742" s="24">
        <f ca="1">IO!$B$5*Model!G742-$J742</f>
        <v>4080</v>
      </c>
    </row>
    <row r="743" spans="1:11" x14ac:dyDescent="0.25">
      <c r="A743" s="28">
        <v>742</v>
      </c>
      <c r="B743" s="26" t="s">
        <v>7</v>
      </c>
      <c r="C743" s="24">
        <f t="shared" ca="1" si="33"/>
        <v>0.24943326002888555</v>
      </c>
      <c r="D743" s="24">
        <f ca="1">VLOOKUP(C743,'Given Data'!$H$33:$I$43,2)</f>
        <v>1</v>
      </c>
      <c r="E743" s="24">
        <f t="shared" ca="1" si="34"/>
        <v>0.16426974925913107</v>
      </c>
      <c r="F743" s="24">
        <f ca="1">IF(B743=IO!$A$21,ROUND(NORMINV(E743,IO!$B$21,IO!$C$21),0),IF(B743=IO!$A$22,ROUND(NORMINV(E743,IO!$B$22,IO!$C$22),0),ROUND(NORMINV(E743,IO!$B$23,IO!$C$23),0)))</f>
        <v>95</v>
      </c>
      <c r="G743" s="24">
        <f ca="1">MIN(F743,IO!$B$4+IO!$B$10)</f>
        <v>95</v>
      </c>
      <c r="H743" s="24">
        <f ca="1">IF(G743-D743&gt;IO!B$4,Model!G743-Model!D743-IO!B$4,0)</f>
        <v>0</v>
      </c>
      <c r="I743" s="24">
        <f>IF($B743=IO!$A$22,IO!$B$6,IF($B743=IO!$A$22,IO!$B$6,IF($B743=IO!$A$22,IO!$B$6,IO!$B$7)))</f>
        <v>200</v>
      </c>
      <c r="J743" s="24">
        <f t="shared" ca="1" si="35"/>
        <v>0</v>
      </c>
      <c r="K743" s="24">
        <f ca="1">IO!$B$5*Model!G743-$J743</f>
        <v>3800</v>
      </c>
    </row>
    <row r="744" spans="1:11" x14ac:dyDescent="0.25">
      <c r="A744" s="28">
        <v>743</v>
      </c>
      <c r="B744" s="26" t="s">
        <v>8</v>
      </c>
      <c r="C744" s="24">
        <f t="shared" ca="1" si="33"/>
        <v>0.28263942831560318</v>
      </c>
      <c r="D744" s="24">
        <f ca="1">VLOOKUP(C744,'Given Data'!$H$33:$I$43,2)</f>
        <v>1</v>
      </c>
      <c r="E744" s="24">
        <f t="shared" ca="1" si="34"/>
        <v>0.28833816182100647</v>
      </c>
      <c r="F744" s="24">
        <f ca="1">IF(B744=IO!$A$21,ROUND(NORMINV(E744,IO!$B$21,IO!$C$21),0),IF(B744=IO!$A$22,ROUND(NORMINV(E744,IO!$B$22,IO!$C$22),0),ROUND(NORMINV(E744,IO!$B$23,IO!$C$23),0)))</f>
        <v>100</v>
      </c>
      <c r="G744" s="24">
        <f ca="1">MIN(F744,IO!$B$4+IO!$B$10)</f>
        <v>100</v>
      </c>
      <c r="H744" s="24">
        <f ca="1">IF(G744-D744&gt;IO!B$4,Model!G744-Model!D744-IO!B$4,0)</f>
        <v>0</v>
      </c>
      <c r="I744" s="24">
        <f>IF($B744=IO!$A$22,IO!$B$6,IF($B744=IO!$A$22,IO!$B$6,IF($B744=IO!$A$22,IO!$B$6,IO!$B$7)))</f>
        <v>25</v>
      </c>
      <c r="J744" s="24">
        <f t="shared" ca="1" si="35"/>
        <v>0</v>
      </c>
      <c r="K744" s="24">
        <f ca="1">IO!$B$5*Model!G744-$J744</f>
        <v>4000</v>
      </c>
    </row>
    <row r="745" spans="1:11" x14ac:dyDescent="0.25">
      <c r="A745" s="28">
        <v>744</v>
      </c>
      <c r="B745" s="26" t="s">
        <v>10</v>
      </c>
      <c r="C745" s="24">
        <f t="shared" ca="1" si="33"/>
        <v>0.75640888091832637</v>
      </c>
      <c r="D745" s="24">
        <f ca="1">VLOOKUP(C745,'Given Data'!$H$33:$I$43,2)</f>
        <v>3</v>
      </c>
      <c r="E745" s="24">
        <f t="shared" ca="1" si="34"/>
        <v>0.76338813067846467</v>
      </c>
      <c r="F745" s="24">
        <f ca="1">IF(B745=IO!$A$21,ROUND(NORMINV(E745,IO!$B$21,IO!$C$21),0),IF(B745=IO!$A$22,ROUND(NORMINV(E745,IO!$B$22,IO!$C$22),0),ROUND(NORMINV(E745,IO!$B$23,IO!$C$23),0)))</f>
        <v>109</v>
      </c>
      <c r="G745" s="24">
        <f ca="1">MIN(F745,IO!$B$4+IO!$B$10)</f>
        <v>102</v>
      </c>
      <c r="H745" s="24">
        <f ca="1">IF(G745-D745&gt;IO!B$4,Model!G745-Model!D745-IO!B$4,0)</f>
        <v>0</v>
      </c>
      <c r="I745" s="24">
        <f>IF($B745=IO!$A$22,IO!$B$6,IF($B745=IO!$A$22,IO!$B$6,IF($B745=IO!$A$22,IO!$B$6,IO!$B$7)))</f>
        <v>200</v>
      </c>
      <c r="J745" s="24">
        <f t="shared" ca="1" si="35"/>
        <v>0</v>
      </c>
      <c r="K745" s="24">
        <f ca="1">IO!$B$5*Model!G745-$J745</f>
        <v>4080</v>
      </c>
    </row>
    <row r="746" spans="1:11" x14ac:dyDescent="0.25">
      <c r="A746" s="28">
        <v>745</v>
      </c>
      <c r="B746" s="26" t="s">
        <v>7</v>
      </c>
      <c r="C746" s="24">
        <f t="shared" ca="1" si="33"/>
        <v>0.46034184375764131</v>
      </c>
      <c r="D746" s="24">
        <f ca="1">VLOOKUP(C746,'Given Data'!$H$33:$I$43,2)</f>
        <v>2</v>
      </c>
      <c r="E746" s="24">
        <f t="shared" ca="1" si="34"/>
        <v>0.22092237922898883</v>
      </c>
      <c r="F746" s="24">
        <f ca="1">IF(B746=IO!$A$21,ROUND(NORMINV(E746,IO!$B$21,IO!$C$21),0),IF(B746=IO!$A$22,ROUND(NORMINV(E746,IO!$B$22,IO!$C$22),0),ROUND(NORMINV(E746,IO!$B$23,IO!$C$23),0)))</f>
        <v>96</v>
      </c>
      <c r="G746" s="24">
        <f ca="1">MIN(F746,IO!$B$4+IO!$B$10)</f>
        <v>96</v>
      </c>
      <c r="H746" s="24">
        <f ca="1">IF(G746-D746&gt;IO!B$4,Model!G746-Model!D746-IO!B$4,0)</f>
        <v>0</v>
      </c>
      <c r="I746" s="24">
        <f>IF($B746=IO!$A$22,IO!$B$6,IF($B746=IO!$A$22,IO!$B$6,IF($B746=IO!$A$22,IO!$B$6,IO!$B$7)))</f>
        <v>200</v>
      </c>
      <c r="J746" s="24">
        <f t="shared" ca="1" si="35"/>
        <v>400</v>
      </c>
      <c r="K746" s="24">
        <f ca="1">IO!$B$5*Model!G746-$J746</f>
        <v>3440</v>
      </c>
    </row>
    <row r="747" spans="1:11" x14ac:dyDescent="0.25">
      <c r="A747" s="28">
        <v>746</v>
      </c>
      <c r="B747" s="26" t="s">
        <v>8</v>
      </c>
      <c r="C747" s="24">
        <f t="shared" ca="1" si="33"/>
        <v>0.64883890191238325</v>
      </c>
      <c r="D747" s="24">
        <f ca="1">VLOOKUP(C747,'Given Data'!$H$33:$I$43,2)</f>
        <v>3</v>
      </c>
      <c r="E747" s="24">
        <f t="shared" ca="1" si="34"/>
        <v>0.98823218326489148</v>
      </c>
      <c r="F747" s="24">
        <f ca="1">IF(B747=IO!$A$21,ROUND(NORMINV(E747,IO!$B$21,IO!$C$21),0),IF(B747=IO!$A$22,ROUND(NORMINV(E747,IO!$B$22,IO!$C$22),0),ROUND(NORMINV(E747,IO!$B$23,IO!$C$23),0)))</f>
        <v>114</v>
      </c>
      <c r="G747" s="24">
        <f ca="1">MIN(F747,IO!$B$4+IO!$B$10)</f>
        <v>102</v>
      </c>
      <c r="H747" s="24">
        <f ca="1">IF(G747-D747&gt;IO!B$4,Model!G747-Model!D747-IO!B$4,0)</f>
        <v>0</v>
      </c>
      <c r="I747" s="24">
        <f>IF($B747=IO!$A$22,IO!$B$6,IF($B747=IO!$A$22,IO!$B$6,IF($B747=IO!$A$22,IO!$B$6,IO!$B$7)))</f>
        <v>25</v>
      </c>
      <c r="J747" s="24">
        <f t="shared" ca="1" si="35"/>
        <v>0</v>
      </c>
      <c r="K747" s="24">
        <f ca="1">IO!$B$5*Model!G747-$J747</f>
        <v>4080</v>
      </c>
    </row>
    <row r="748" spans="1:11" x14ac:dyDescent="0.25">
      <c r="A748" s="28">
        <v>747</v>
      </c>
      <c r="B748" s="26" t="s">
        <v>10</v>
      </c>
      <c r="C748" s="24">
        <f t="shared" ca="1" si="33"/>
        <v>3.9408387953070667E-2</v>
      </c>
      <c r="D748" s="24">
        <f ca="1">VLOOKUP(C748,'Given Data'!$H$33:$I$43,2)</f>
        <v>0</v>
      </c>
      <c r="E748" s="24">
        <f t="shared" ca="1" si="34"/>
        <v>0.99645302002406977</v>
      </c>
      <c r="F748" s="24">
        <f ca="1">IF(B748=IO!$A$21,ROUND(NORMINV(E748,IO!$B$21,IO!$C$21),0),IF(B748=IO!$A$22,ROUND(NORMINV(E748,IO!$B$22,IO!$C$22),0),ROUND(NORMINV(E748,IO!$B$23,IO!$C$23),0)))</f>
        <v>118</v>
      </c>
      <c r="G748" s="24">
        <f ca="1">MIN(F748,IO!$B$4+IO!$B$10)</f>
        <v>102</v>
      </c>
      <c r="H748" s="24">
        <f ca="1">IF(G748-D748&gt;IO!B$4,Model!G748-Model!D748-IO!B$4,0)</f>
        <v>2</v>
      </c>
      <c r="I748" s="24">
        <f>IF($B748=IO!$A$22,IO!$B$6,IF($B748=IO!$A$22,IO!$B$6,IF($B748=IO!$A$22,IO!$B$6,IO!$B$7)))</f>
        <v>200</v>
      </c>
      <c r="J748" s="24">
        <f t="shared" ca="1" si="35"/>
        <v>0</v>
      </c>
      <c r="K748" s="24">
        <f ca="1">IO!$B$5*Model!G748-$J748</f>
        <v>4080</v>
      </c>
    </row>
    <row r="749" spans="1:11" x14ac:dyDescent="0.25">
      <c r="A749" s="28">
        <v>748</v>
      </c>
      <c r="B749" s="26" t="s">
        <v>7</v>
      </c>
      <c r="C749" s="24">
        <f t="shared" ca="1" si="33"/>
        <v>0.86757015323887687</v>
      </c>
      <c r="D749" s="24">
        <f ca="1">VLOOKUP(C749,'Given Data'!$H$33:$I$43,2)</f>
        <v>4</v>
      </c>
      <c r="E749" s="24">
        <f t="shared" ca="1" si="34"/>
        <v>0.34429978337941203</v>
      </c>
      <c r="F749" s="24">
        <f ca="1">IF(B749=IO!$A$21,ROUND(NORMINV(E749,IO!$B$21,IO!$C$21),0),IF(B749=IO!$A$22,ROUND(NORMINV(E749,IO!$B$22,IO!$C$22),0),ROUND(NORMINV(E749,IO!$B$23,IO!$C$23),0)))</f>
        <v>99</v>
      </c>
      <c r="G749" s="24">
        <f ca="1">MIN(F749,IO!$B$4+IO!$B$10)</f>
        <v>99</v>
      </c>
      <c r="H749" s="24">
        <f ca="1">IF(G749-D749&gt;IO!B$4,Model!G749-Model!D749-IO!B$4,0)</f>
        <v>0</v>
      </c>
      <c r="I749" s="24">
        <f>IF($B749=IO!$A$22,IO!$B$6,IF($B749=IO!$A$22,IO!$B$6,IF($B749=IO!$A$22,IO!$B$6,IO!$B$7)))</f>
        <v>200</v>
      </c>
      <c r="J749" s="24">
        <f t="shared" ca="1" si="35"/>
        <v>0</v>
      </c>
      <c r="K749" s="24">
        <f ca="1">IO!$B$5*Model!G749-$J749</f>
        <v>3960</v>
      </c>
    </row>
    <row r="750" spans="1:11" x14ac:dyDescent="0.25">
      <c r="A750" s="28">
        <v>749</v>
      </c>
      <c r="B750" s="26" t="s">
        <v>8</v>
      </c>
      <c r="C750" s="24">
        <f t="shared" ca="1" si="33"/>
        <v>4.4117711166959839E-2</v>
      </c>
      <c r="D750" s="24">
        <f ca="1">VLOOKUP(C750,'Given Data'!$H$33:$I$43,2)</f>
        <v>0</v>
      </c>
      <c r="E750" s="24">
        <f t="shared" ca="1" si="34"/>
        <v>0.24814757584116576</v>
      </c>
      <c r="F750" s="24">
        <f ca="1">IF(B750=IO!$A$21,ROUND(NORMINV(E750,IO!$B$21,IO!$C$21),0),IF(B750=IO!$A$22,ROUND(NORMINV(E750,IO!$B$22,IO!$C$22),0),ROUND(NORMINV(E750,IO!$B$23,IO!$C$23),0)))</f>
        <v>100</v>
      </c>
      <c r="G750" s="24">
        <f ca="1">MIN(F750,IO!$B$4+IO!$B$10)</f>
        <v>100</v>
      </c>
      <c r="H750" s="24">
        <f ca="1">IF(G750-D750&gt;IO!B$4,Model!G750-Model!D750-IO!B$4,0)</f>
        <v>0</v>
      </c>
      <c r="I750" s="24">
        <f>IF($B750=IO!$A$22,IO!$B$6,IF($B750=IO!$A$22,IO!$B$6,IF($B750=IO!$A$22,IO!$B$6,IO!$B$7)))</f>
        <v>25</v>
      </c>
      <c r="J750" s="24">
        <f t="shared" ca="1" si="35"/>
        <v>200</v>
      </c>
      <c r="K750" s="24">
        <f ca="1">IO!$B$5*Model!G750-$J750</f>
        <v>3800</v>
      </c>
    </row>
    <row r="751" spans="1:11" x14ac:dyDescent="0.25">
      <c r="A751" s="28">
        <v>750</v>
      </c>
      <c r="B751" s="26" t="s">
        <v>10</v>
      </c>
      <c r="C751" s="24">
        <f t="shared" ca="1" si="33"/>
        <v>0.5408542647313489</v>
      </c>
      <c r="D751" s="24">
        <f ca="1">VLOOKUP(C751,'Given Data'!$H$33:$I$43,2)</f>
        <v>2</v>
      </c>
      <c r="E751" s="24">
        <f t="shared" ca="1" si="34"/>
        <v>0.58293979440215815</v>
      </c>
      <c r="F751" s="24">
        <f ca="1">IF(B751=IO!$A$21,ROUND(NORMINV(E751,IO!$B$21,IO!$C$21),0),IF(B751=IO!$A$22,ROUND(NORMINV(E751,IO!$B$22,IO!$C$22),0),ROUND(NORMINV(E751,IO!$B$23,IO!$C$23),0)))</f>
        <v>106</v>
      </c>
      <c r="G751" s="24">
        <f ca="1">MIN(F751,IO!$B$4+IO!$B$10)</f>
        <v>102</v>
      </c>
      <c r="H751" s="24">
        <f ca="1">IF(G751-D751&gt;IO!B$4,Model!G751-Model!D751-IO!B$4,0)</f>
        <v>0</v>
      </c>
      <c r="I751" s="24">
        <f>IF($B751=IO!$A$22,IO!$B$6,IF($B751=IO!$A$22,IO!$B$6,IF($B751=IO!$A$22,IO!$B$6,IO!$B$7)))</f>
        <v>200</v>
      </c>
      <c r="J751" s="24">
        <f t="shared" ca="1" si="35"/>
        <v>0</v>
      </c>
      <c r="K751" s="24">
        <f ca="1">IO!$B$5*Model!G751-$J751</f>
        <v>4080</v>
      </c>
    </row>
    <row r="752" spans="1:11" x14ac:dyDescent="0.25">
      <c r="A752" s="28">
        <v>751</v>
      </c>
      <c r="B752" s="26" t="s">
        <v>7</v>
      </c>
      <c r="C752" s="24">
        <f t="shared" ca="1" si="33"/>
        <v>0.18514486199626889</v>
      </c>
      <c r="D752" s="24">
        <f ca="1">VLOOKUP(C752,'Given Data'!$H$33:$I$43,2)</f>
        <v>1</v>
      </c>
      <c r="E752" s="24">
        <f t="shared" ca="1" si="34"/>
        <v>0.71213591669494092</v>
      </c>
      <c r="F752" s="24">
        <f ca="1">IF(B752=IO!$A$21,ROUND(NORMINV(E752,IO!$B$21,IO!$C$21),0),IF(B752=IO!$A$22,ROUND(NORMINV(E752,IO!$B$22,IO!$C$22),0),ROUND(NORMINV(E752,IO!$B$23,IO!$C$23),0)))</f>
        <v>104</v>
      </c>
      <c r="G752" s="24">
        <f ca="1">MIN(F752,IO!$B$4+IO!$B$10)</f>
        <v>102</v>
      </c>
      <c r="H752" s="24">
        <f ca="1">IF(G752-D752&gt;IO!B$4,Model!G752-Model!D752-IO!B$4,0)</f>
        <v>1</v>
      </c>
      <c r="I752" s="24">
        <f>IF($B752=IO!$A$22,IO!$B$6,IF($B752=IO!$A$22,IO!$B$6,IF($B752=IO!$A$22,IO!$B$6,IO!$B$7)))</f>
        <v>200</v>
      </c>
      <c r="J752" s="24">
        <f t="shared" ca="1" si="35"/>
        <v>0</v>
      </c>
      <c r="K752" s="24">
        <f ca="1">IO!$B$5*Model!G752-$J752</f>
        <v>4080</v>
      </c>
    </row>
    <row r="753" spans="1:11" x14ac:dyDescent="0.25">
      <c r="A753" s="28">
        <v>752</v>
      </c>
      <c r="B753" s="26" t="s">
        <v>8</v>
      </c>
      <c r="C753" s="24">
        <f t="shared" ca="1" si="33"/>
        <v>0.87734826824228773</v>
      </c>
      <c r="D753" s="24">
        <f ca="1">VLOOKUP(C753,'Given Data'!$H$33:$I$43,2)</f>
        <v>4</v>
      </c>
      <c r="E753" s="24">
        <f t="shared" ca="1" si="34"/>
        <v>0.64511492560929296</v>
      </c>
      <c r="F753" s="24">
        <f ca="1">IF(B753=IO!$A$21,ROUND(NORMINV(E753,IO!$B$21,IO!$C$21),0),IF(B753=IO!$A$22,ROUND(NORMINV(E753,IO!$B$22,IO!$C$22),0),ROUND(NORMINV(E753,IO!$B$23,IO!$C$23),0)))</f>
        <v>105</v>
      </c>
      <c r="G753" s="24">
        <f ca="1">MIN(F753,IO!$B$4+IO!$B$10)</f>
        <v>102</v>
      </c>
      <c r="H753" s="24">
        <f ca="1">IF(G753-D753&gt;IO!B$4,Model!G753-Model!D753-IO!B$4,0)</f>
        <v>0</v>
      </c>
      <c r="I753" s="24">
        <f>IF($B753=IO!$A$22,IO!$B$6,IF($B753=IO!$A$22,IO!$B$6,IF($B753=IO!$A$22,IO!$B$6,IO!$B$7)))</f>
        <v>25</v>
      </c>
      <c r="J753" s="24">
        <f t="shared" ca="1" si="35"/>
        <v>0</v>
      </c>
      <c r="K753" s="24">
        <f ca="1">IO!$B$5*Model!G753-$J753</f>
        <v>4080</v>
      </c>
    </row>
    <row r="754" spans="1:11" x14ac:dyDescent="0.25">
      <c r="A754" s="28">
        <v>753</v>
      </c>
      <c r="B754" s="26" t="s">
        <v>10</v>
      </c>
      <c r="C754" s="24">
        <f t="shared" ca="1" si="33"/>
        <v>0.68151551350160178</v>
      </c>
      <c r="D754" s="24">
        <f ca="1">VLOOKUP(C754,'Given Data'!$H$33:$I$43,2)</f>
        <v>3</v>
      </c>
      <c r="E754" s="24">
        <f t="shared" ca="1" si="34"/>
        <v>0.70628619246313662</v>
      </c>
      <c r="F754" s="24">
        <f ca="1">IF(B754=IO!$A$21,ROUND(NORMINV(E754,IO!$B$21,IO!$C$21),0),IF(B754=IO!$A$22,ROUND(NORMINV(E754,IO!$B$22,IO!$C$22),0),ROUND(NORMINV(E754,IO!$B$23,IO!$C$23),0)))</f>
        <v>108</v>
      </c>
      <c r="G754" s="24">
        <f ca="1">MIN(F754,IO!$B$4+IO!$B$10)</f>
        <v>102</v>
      </c>
      <c r="H754" s="24">
        <f ca="1">IF(G754-D754&gt;IO!B$4,Model!G754-Model!D754-IO!B$4,0)</f>
        <v>0</v>
      </c>
      <c r="I754" s="24">
        <f>IF($B754=IO!$A$22,IO!$B$6,IF($B754=IO!$A$22,IO!$B$6,IF($B754=IO!$A$22,IO!$B$6,IO!$B$7)))</f>
        <v>200</v>
      </c>
      <c r="J754" s="24">
        <f t="shared" ca="1" si="35"/>
        <v>25</v>
      </c>
      <c r="K754" s="24">
        <f ca="1">IO!$B$5*Model!G754-$J754</f>
        <v>4055</v>
      </c>
    </row>
    <row r="755" spans="1:11" x14ac:dyDescent="0.25">
      <c r="A755" s="28">
        <v>754</v>
      </c>
      <c r="B755" s="26" t="s">
        <v>7</v>
      </c>
      <c r="C755" s="24">
        <f t="shared" ca="1" si="33"/>
        <v>0.33334909576857652</v>
      </c>
      <c r="D755" s="24">
        <f ca="1">VLOOKUP(C755,'Given Data'!$H$33:$I$43,2)</f>
        <v>1</v>
      </c>
      <c r="E755" s="24">
        <f t="shared" ca="1" si="34"/>
        <v>0.25475208367657842</v>
      </c>
      <c r="F755" s="24">
        <f ca="1">IF(B755=IO!$A$21,ROUND(NORMINV(E755,IO!$B$21,IO!$C$21),0),IF(B755=IO!$A$22,ROUND(NORMINV(E755,IO!$B$22,IO!$C$22),0),ROUND(NORMINV(E755,IO!$B$23,IO!$C$23),0)))</f>
        <v>97</v>
      </c>
      <c r="G755" s="24">
        <f ca="1">MIN(F755,IO!$B$4+IO!$B$10)</f>
        <v>97</v>
      </c>
      <c r="H755" s="24">
        <f ca="1">IF(G755-D755&gt;IO!B$4,Model!G755-Model!D755-IO!B$4,0)</f>
        <v>0</v>
      </c>
      <c r="I755" s="24">
        <f>IF($B755=IO!$A$22,IO!$B$6,IF($B755=IO!$A$22,IO!$B$6,IF($B755=IO!$A$22,IO!$B$6,IO!$B$7)))</f>
        <v>200</v>
      </c>
      <c r="J755" s="24">
        <f t="shared" ca="1" si="35"/>
        <v>0</v>
      </c>
      <c r="K755" s="24">
        <f ca="1">IO!$B$5*Model!G755-$J755</f>
        <v>3880</v>
      </c>
    </row>
    <row r="756" spans="1:11" x14ac:dyDescent="0.25">
      <c r="A756" s="28">
        <v>755</v>
      </c>
      <c r="B756" s="26" t="s">
        <v>8</v>
      </c>
      <c r="C756" s="24">
        <f t="shared" ca="1" si="33"/>
        <v>0.24990336970408167</v>
      </c>
      <c r="D756" s="24">
        <f ca="1">VLOOKUP(C756,'Given Data'!$H$33:$I$43,2)</f>
        <v>1</v>
      </c>
      <c r="E756" s="24">
        <f t="shared" ca="1" si="34"/>
        <v>0.78296049095004405</v>
      </c>
      <c r="F756" s="24">
        <f ca="1">IF(B756=IO!$A$21,ROUND(NORMINV(E756,IO!$B$21,IO!$C$21),0),IF(B756=IO!$A$22,ROUND(NORMINV(E756,IO!$B$22,IO!$C$22),0),ROUND(NORMINV(E756,IO!$B$23,IO!$C$23),0)))</f>
        <v>107</v>
      </c>
      <c r="G756" s="24">
        <f ca="1">MIN(F756,IO!$B$4+IO!$B$10)</f>
        <v>102</v>
      </c>
      <c r="H756" s="24">
        <f ca="1">IF(G756-D756&gt;IO!B$4,Model!G756-Model!D756-IO!B$4,0)</f>
        <v>1</v>
      </c>
      <c r="I756" s="24">
        <f>IF($B756=IO!$A$22,IO!$B$6,IF($B756=IO!$A$22,IO!$B$6,IF($B756=IO!$A$22,IO!$B$6,IO!$B$7)))</f>
        <v>25</v>
      </c>
      <c r="J756" s="24">
        <f t="shared" ca="1" si="35"/>
        <v>0</v>
      </c>
      <c r="K756" s="24">
        <f ca="1">IO!$B$5*Model!G756-$J756</f>
        <v>4080</v>
      </c>
    </row>
    <row r="757" spans="1:11" x14ac:dyDescent="0.25">
      <c r="A757" s="28">
        <v>756</v>
      </c>
      <c r="B757" s="26" t="s">
        <v>10</v>
      </c>
      <c r="C757" s="24">
        <f t="shared" ca="1" si="33"/>
        <v>5.6893156079044327E-2</v>
      </c>
      <c r="D757" s="24">
        <f ca="1">VLOOKUP(C757,'Given Data'!$H$33:$I$43,2)</f>
        <v>0</v>
      </c>
      <c r="E757" s="24">
        <f t="shared" ca="1" si="34"/>
        <v>6.5029444368292721E-2</v>
      </c>
      <c r="F757" s="24">
        <f ca="1">IF(B757=IO!$A$21,ROUND(NORMINV(E757,IO!$B$21,IO!$C$21),0),IF(B757=IO!$A$22,ROUND(NORMINV(E757,IO!$B$22,IO!$C$22),0),ROUND(NORMINV(E757,IO!$B$23,IO!$C$23),0)))</f>
        <v>97</v>
      </c>
      <c r="G757" s="24">
        <f ca="1">MIN(F757,IO!$B$4+IO!$B$10)</f>
        <v>97</v>
      </c>
      <c r="H757" s="24">
        <f ca="1">IF(G757-D757&gt;IO!B$4,Model!G757-Model!D757-IO!B$4,0)</f>
        <v>0</v>
      </c>
      <c r="I757" s="24">
        <f>IF($B757=IO!$A$22,IO!$B$6,IF($B757=IO!$A$22,IO!$B$6,IF($B757=IO!$A$22,IO!$B$6,IO!$B$7)))</f>
        <v>200</v>
      </c>
      <c r="J757" s="24">
        <f t="shared" ca="1" si="35"/>
        <v>0</v>
      </c>
      <c r="K757" s="24">
        <f ca="1">IO!$B$5*Model!G757-$J757</f>
        <v>3880</v>
      </c>
    </row>
    <row r="758" spans="1:11" x14ac:dyDescent="0.25">
      <c r="A758" s="28">
        <v>757</v>
      </c>
      <c r="B758" s="26" t="s">
        <v>7</v>
      </c>
      <c r="C758" s="24">
        <f t="shared" ca="1" si="33"/>
        <v>0.68089351386264119</v>
      </c>
      <c r="D758" s="24">
        <f ca="1">VLOOKUP(C758,'Given Data'!$H$33:$I$43,2)</f>
        <v>3</v>
      </c>
      <c r="E758" s="24">
        <f t="shared" ca="1" si="34"/>
        <v>0.15329035540678848</v>
      </c>
      <c r="F758" s="24">
        <f ca="1">IF(B758=IO!$A$21,ROUND(NORMINV(E758,IO!$B$21,IO!$C$21),0),IF(B758=IO!$A$22,ROUND(NORMINV(E758,IO!$B$22,IO!$C$22),0),ROUND(NORMINV(E758,IO!$B$23,IO!$C$23),0)))</f>
        <v>95</v>
      </c>
      <c r="G758" s="24">
        <f ca="1">MIN(F758,IO!$B$4+IO!$B$10)</f>
        <v>95</v>
      </c>
      <c r="H758" s="24">
        <f ca="1">IF(G758-D758&gt;IO!B$4,Model!G758-Model!D758-IO!B$4,0)</f>
        <v>0</v>
      </c>
      <c r="I758" s="24">
        <f>IF($B758=IO!$A$22,IO!$B$6,IF($B758=IO!$A$22,IO!$B$6,IF($B758=IO!$A$22,IO!$B$6,IO!$B$7)))</f>
        <v>200</v>
      </c>
      <c r="J758" s="24">
        <f t="shared" ca="1" si="35"/>
        <v>400</v>
      </c>
      <c r="K758" s="24">
        <f ca="1">IO!$B$5*Model!G758-$J758</f>
        <v>3400</v>
      </c>
    </row>
    <row r="759" spans="1:11" x14ac:dyDescent="0.25">
      <c r="A759" s="28">
        <v>758</v>
      </c>
      <c r="B759" s="26" t="s">
        <v>8</v>
      </c>
      <c r="C759" s="24">
        <f t="shared" ca="1" si="33"/>
        <v>0.59393846699622355</v>
      </c>
      <c r="D759" s="24">
        <f ca="1">VLOOKUP(C759,'Given Data'!$H$33:$I$43,2)</f>
        <v>2</v>
      </c>
      <c r="E759" s="24">
        <f t="shared" ca="1" si="34"/>
        <v>0.36131047069744371</v>
      </c>
      <c r="F759" s="24">
        <f ca="1">IF(B759=IO!$A$21,ROUND(NORMINV(E759,IO!$B$21,IO!$C$21),0),IF(B759=IO!$A$22,ROUND(NORMINV(E759,IO!$B$22,IO!$C$22),0),ROUND(NORMINV(E759,IO!$B$23,IO!$C$23),0)))</f>
        <v>101</v>
      </c>
      <c r="G759" s="24">
        <f ca="1">MIN(F759,IO!$B$4+IO!$B$10)</f>
        <v>101</v>
      </c>
      <c r="H759" s="24">
        <f ca="1">IF(G759-D759&gt;IO!B$4,Model!G759-Model!D759-IO!B$4,0)</f>
        <v>0</v>
      </c>
      <c r="I759" s="24">
        <f>IF($B759=IO!$A$22,IO!$B$6,IF($B759=IO!$A$22,IO!$B$6,IF($B759=IO!$A$22,IO!$B$6,IO!$B$7)))</f>
        <v>25</v>
      </c>
      <c r="J759" s="24">
        <f t="shared" ca="1" si="35"/>
        <v>0</v>
      </c>
      <c r="K759" s="24">
        <f ca="1">IO!$B$5*Model!G759-$J759</f>
        <v>4040</v>
      </c>
    </row>
    <row r="760" spans="1:11" x14ac:dyDescent="0.25">
      <c r="A760" s="28">
        <v>759</v>
      </c>
      <c r="B760" s="26" t="s">
        <v>10</v>
      </c>
      <c r="C760" s="24">
        <f t="shared" ca="1" si="33"/>
        <v>0.12435618984365548</v>
      </c>
      <c r="D760" s="24">
        <f ca="1">VLOOKUP(C760,'Given Data'!$H$33:$I$43,2)</f>
        <v>0</v>
      </c>
      <c r="E760" s="24">
        <f t="shared" ca="1" si="34"/>
        <v>0.98286946599446023</v>
      </c>
      <c r="F760" s="24">
        <f ca="1">IF(B760=IO!$A$21,ROUND(NORMINV(E760,IO!$B$21,IO!$C$21),0),IF(B760=IO!$A$22,ROUND(NORMINV(E760,IO!$B$22,IO!$C$22),0),ROUND(NORMINV(E760,IO!$B$23,IO!$C$23),0)))</f>
        <v>116</v>
      </c>
      <c r="G760" s="24">
        <f ca="1">MIN(F760,IO!$B$4+IO!$B$10)</f>
        <v>102</v>
      </c>
      <c r="H760" s="24">
        <f ca="1">IF(G760-D760&gt;IO!B$4,Model!G760-Model!D760-IO!B$4,0)</f>
        <v>2</v>
      </c>
      <c r="I760" s="24">
        <f>IF($B760=IO!$A$22,IO!$B$6,IF($B760=IO!$A$22,IO!$B$6,IF($B760=IO!$A$22,IO!$B$6,IO!$B$7)))</f>
        <v>200</v>
      </c>
      <c r="J760" s="24">
        <f t="shared" ca="1" si="35"/>
        <v>50</v>
      </c>
      <c r="K760" s="24">
        <f ca="1">IO!$B$5*Model!G760-$J760</f>
        <v>4030</v>
      </c>
    </row>
    <row r="761" spans="1:11" x14ac:dyDescent="0.25">
      <c r="A761" s="28">
        <v>760</v>
      </c>
      <c r="B761" s="26" t="s">
        <v>7</v>
      </c>
      <c r="C761" s="24">
        <f t="shared" ca="1" si="33"/>
        <v>0.70639469184525583</v>
      </c>
      <c r="D761" s="24">
        <f ca="1">VLOOKUP(C761,'Given Data'!$H$33:$I$43,2)</f>
        <v>3</v>
      </c>
      <c r="E761" s="24">
        <f t="shared" ca="1" si="34"/>
        <v>0.69543508807121712</v>
      </c>
      <c r="F761" s="24">
        <f ca="1">IF(B761=IO!$A$21,ROUND(NORMINV(E761,IO!$B$21,IO!$C$21),0),IF(B761=IO!$A$22,ROUND(NORMINV(E761,IO!$B$22,IO!$C$22),0),ROUND(NORMINV(E761,IO!$B$23,IO!$C$23),0)))</f>
        <v>104</v>
      </c>
      <c r="G761" s="24">
        <f ca="1">MIN(F761,IO!$B$4+IO!$B$10)</f>
        <v>102</v>
      </c>
      <c r="H761" s="24">
        <f ca="1">IF(G761-D761&gt;IO!B$4,Model!G761-Model!D761-IO!B$4,0)</f>
        <v>0</v>
      </c>
      <c r="I761" s="24">
        <f>IF($B761=IO!$A$22,IO!$B$6,IF($B761=IO!$A$22,IO!$B$6,IF($B761=IO!$A$22,IO!$B$6,IO!$B$7)))</f>
        <v>200</v>
      </c>
      <c r="J761" s="24">
        <f t="shared" ca="1" si="35"/>
        <v>0</v>
      </c>
      <c r="K761" s="24">
        <f ca="1">IO!$B$5*Model!G761-$J761</f>
        <v>4080</v>
      </c>
    </row>
    <row r="762" spans="1:11" x14ac:dyDescent="0.25">
      <c r="A762" s="28">
        <v>761</v>
      </c>
      <c r="B762" s="26" t="s">
        <v>8</v>
      </c>
      <c r="C762" s="24">
        <f t="shared" ca="1" si="33"/>
        <v>3.2247277938035612E-2</v>
      </c>
      <c r="D762" s="24">
        <f ca="1">VLOOKUP(C762,'Given Data'!$H$33:$I$43,2)</f>
        <v>0</v>
      </c>
      <c r="E762" s="24">
        <f t="shared" ca="1" si="34"/>
        <v>0.96214169277206907</v>
      </c>
      <c r="F762" s="24">
        <f ca="1">IF(B762=IO!$A$21,ROUND(NORMINV(E762,IO!$B$21,IO!$C$21),0),IF(B762=IO!$A$22,ROUND(NORMINV(E762,IO!$B$22,IO!$C$22),0),ROUND(NORMINV(E762,IO!$B$23,IO!$C$23),0)))</f>
        <v>112</v>
      </c>
      <c r="G762" s="24">
        <f ca="1">MIN(F762,IO!$B$4+IO!$B$10)</f>
        <v>102</v>
      </c>
      <c r="H762" s="24">
        <f ca="1">IF(G762-D762&gt;IO!B$4,Model!G762-Model!D762-IO!B$4,0)</f>
        <v>2</v>
      </c>
      <c r="I762" s="24">
        <f>IF($B762=IO!$A$22,IO!$B$6,IF($B762=IO!$A$22,IO!$B$6,IF($B762=IO!$A$22,IO!$B$6,IO!$B$7)))</f>
        <v>25</v>
      </c>
      <c r="J762" s="24">
        <f t="shared" ca="1" si="35"/>
        <v>0</v>
      </c>
      <c r="K762" s="24">
        <f ca="1">IO!$B$5*Model!G762-$J762</f>
        <v>4080</v>
      </c>
    </row>
    <row r="763" spans="1:11" x14ac:dyDescent="0.25">
      <c r="A763" s="28">
        <v>762</v>
      </c>
      <c r="B763" s="26" t="s">
        <v>10</v>
      </c>
      <c r="C763" s="24">
        <f t="shared" ca="1" si="33"/>
        <v>0.86933106065341914</v>
      </c>
      <c r="D763" s="24">
        <f ca="1">VLOOKUP(C763,'Given Data'!$H$33:$I$43,2)</f>
        <v>4</v>
      </c>
      <c r="E763" s="24">
        <f t="shared" ca="1" si="34"/>
        <v>0.54277962593162687</v>
      </c>
      <c r="F763" s="24">
        <f ca="1">IF(B763=IO!$A$21,ROUND(NORMINV(E763,IO!$B$21,IO!$C$21),0),IF(B763=IO!$A$22,ROUND(NORMINV(E763,IO!$B$22,IO!$C$22),0),ROUND(NORMINV(E763,IO!$B$23,IO!$C$23),0)))</f>
        <v>106</v>
      </c>
      <c r="G763" s="24">
        <f ca="1">MIN(F763,IO!$B$4+IO!$B$10)</f>
        <v>102</v>
      </c>
      <c r="H763" s="24">
        <f ca="1">IF(G763-D763&gt;IO!B$4,Model!G763-Model!D763-IO!B$4,0)</f>
        <v>0</v>
      </c>
      <c r="I763" s="24">
        <f>IF($B763=IO!$A$22,IO!$B$6,IF($B763=IO!$A$22,IO!$B$6,IF($B763=IO!$A$22,IO!$B$6,IO!$B$7)))</f>
        <v>200</v>
      </c>
      <c r="J763" s="24">
        <f t="shared" ca="1" si="35"/>
        <v>0</v>
      </c>
      <c r="K763" s="24">
        <f ca="1">IO!$B$5*Model!G763-$J763</f>
        <v>4080</v>
      </c>
    </row>
    <row r="764" spans="1:11" x14ac:dyDescent="0.25">
      <c r="A764" s="28">
        <v>763</v>
      </c>
      <c r="B764" s="26" t="s">
        <v>7</v>
      </c>
      <c r="C764" s="24">
        <f t="shared" ca="1" si="33"/>
        <v>0.25447577784407638</v>
      </c>
      <c r="D764" s="24">
        <f ca="1">VLOOKUP(C764,'Given Data'!$H$33:$I$43,2)</f>
        <v>1</v>
      </c>
      <c r="E764" s="24">
        <f t="shared" ca="1" si="34"/>
        <v>2.6402110169425175E-2</v>
      </c>
      <c r="F764" s="24">
        <f ca="1">IF(B764=IO!$A$21,ROUND(NORMINV(E764,IO!$B$21,IO!$C$21),0),IF(B764=IO!$A$22,ROUND(NORMINV(E764,IO!$B$22,IO!$C$22),0),ROUND(NORMINV(E764,IO!$B$23,IO!$C$23),0)))</f>
        <v>89</v>
      </c>
      <c r="G764" s="24">
        <f ca="1">MIN(F764,IO!$B$4+IO!$B$10)</f>
        <v>89</v>
      </c>
      <c r="H764" s="24">
        <f ca="1">IF(G764-D764&gt;IO!B$4,Model!G764-Model!D764-IO!B$4,0)</f>
        <v>0</v>
      </c>
      <c r="I764" s="24">
        <f>IF($B764=IO!$A$22,IO!$B$6,IF($B764=IO!$A$22,IO!$B$6,IF($B764=IO!$A$22,IO!$B$6,IO!$B$7)))</f>
        <v>200</v>
      </c>
      <c r="J764" s="24">
        <f t="shared" ca="1" si="35"/>
        <v>0</v>
      </c>
      <c r="K764" s="24">
        <f ca="1">IO!$B$5*Model!G764-$J764</f>
        <v>3560</v>
      </c>
    </row>
    <row r="765" spans="1:11" x14ac:dyDescent="0.25">
      <c r="A765" s="28">
        <v>764</v>
      </c>
      <c r="B765" s="26" t="s">
        <v>8</v>
      </c>
      <c r="C765" s="24">
        <f t="shared" ca="1" si="33"/>
        <v>0.38724905292637612</v>
      </c>
      <c r="D765" s="24">
        <f ca="1">VLOOKUP(C765,'Given Data'!$H$33:$I$43,2)</f>
        <v>2</v>
      </c>
      <c r="E765" s="24">
        <f t="shared" ca="1" si="34"/>
        <v>0.27629568570370455</v>
      </c>
      <c r="F765" s="24">
        <f ca="1">IF(B765=IO!$A$21,ROUND(NORMINV(E765,IO!$B$21,IO!$C$21),0),IF(B765=IO!$A$22,ROUND(NORMINV(E765,IO!$B$22,IO!$C$22),0),ROUND(NORMINV(E765,IO!$B$23,IO!$C$23),0)))</f>
        <v>100</v>
      </c>
      <c r="G765" s="24">
        <f ca="1">MIN(F765,IO!$B$4+IO!$B$10)</f>
        <v>100</v>
      </c>
      <c r="H765" s="24">
        <f ca="1">IF(G765-D765&gt;IO!B$4,Model!G765-Model!D765-IO!B$4,0)</f>
        <v>0</v>
      </c>
      <c r="I765" s="24">
        <f>IF($B765=IO!$A$22,IO!$B$6,IF($B765=IO!$A$22,IO!$B$6,IF($B765=IO!$A$22,IO!$B$6,IO!$B$7)))</f>
        <v>25</v>
      </c>
      <c r="J765" s="24">
        <f t="shared" ca="1" si="35"/>
        <v>0</v>
      </c>
      <c r="K765" s="24">
        <f ca="1">IO!$B$5*Model!G765-$J765</f>
        <v>4000</v>
      </c>
    </row>
    <row r="766" spans="1:11" x14ac:dyDescent="0.25">
      <c r="A766" s="28">
        <v>765</v>
      </c>
      <c r="B766" s="26" t="s">
        <v>10</v>
      </c>
      <c r="C766" s="24">
        <f t="shared" ca="1" si="33"/>
        <v>0.42253221584082368</v>
      </c>
      <c r="D766" s="24">
        <f ca="1">VLOOKUP(C766,'Given Data'!$H$33:$I$43,2)</f>
        <v>2</v>
      </c>
      <c r="E766" s="24">
        <f t="shared" ca="1" si="34"/>
        <v>4.4500865669178102E-3</v>
      </c>
      <c r="F766" s="24">
        <f ca="1">IF(B766=IO!$A$21,ROUND(NORMINV(E766,IO!$B$21,IO!$C$21),0),IF(B766=IO!$A$22,ROUND(NORMINV(E766,IO!$B$22,IO!$C$22),0),ROUND(NORMINV(E766,IO!$B$23,IO!$C$23),0)))</f>
        <v>92</v>
      </c>
      <c r="G766" s="24">
        <f ca="1">MIN(F766,IO!$B$4+IO!$B$10)</f>
        <v>92</v>
      </c>
      <c r="H766" s="24">
        <f ca="1">IF(G766-D766&gt;IO!B$4,Model!G766-Model!D766-IO!B$4,0)</f>
        <v>0</v>
      </c>
      <c r="I766" s="24">
        <f>IF($B766=IO!$A$22,IO!$B$6,IF($B766=IO!$A$22,IO!$B$6,IF($B766=IO!$A$22,IO!$B$6,IO!$B$7)))</f>
        <v>200</v>
      </c>
      <c r="J766" s="24">
        <f t="shared" ca="1" si="35"/>
        <v>0</v>
      </c>
      <c r="K766" s="24">
        <f ca="1">IO!$B$5*Model!G766-$J766</f>
        <v>3680</v>
      </c>
    </row>
    <row r="767" spans="1:11" x14ac:dyDescent="0.25">
      <c r="A767" s="28">
        <v>766</v>
      </c>
      <c r="B767" s="26" t="s">
        <v>7</v>
      </c>
      <c r="C767" s="24">
        <f t="shared" ca="1" si="33"/>
        <v>0.14792148500451252</v>
      </c>
      <c r="D767" s="24">
        <f ca="1">VLOOKUP(C767,'Given Data'!$H$33:$I$43,2)</f>
        <v>0</v>
      </c>
      <c r="E767" s="24">
        <f t="shared" ca="1" si="34"/>
        <v>0.2727192050728463</v>
      </c>
      <c r="F767" s="24">
        <f ca="1">IF(B767=IO!$A$21,ROUND(NORMINV(E767,IO!$B$21,IO!$C$21),0),IF(B767=IO!$A$22,ROUND(NORMINV(E767,IO!$B$22,IO!$C$22),0),ROUND(NORMINV(E767,IO!$B$23,IO!$C$23),0)))</f>
        <v>97</v>
      </c>
      <c r="G767" s="24">
        <f ca="1">MIN(F767,IO!$B$4+IO!$B$10)</f>
        <v>97</v>
      </c>
      <c r="H767" s="24">
        <f ca="1">IF(G767-D767&gt;IO!B$4,Model!G767-Model!D767-IO!B$4,0)</f>
        <v>0</v>
      </c>
      <c r="I767" s="24">
        <f>IF($B767=IO!$A$22,IO!$B$6,IF($B767=IO!$A$22,IO!$B$6,IF($B767=IO!$A$22,IO!$B$6,IO!$B$7)))</f>
        <v>200</v>
      </c>
      <c r="J767" s="24">
        <f t="shared" ca="1" si="35"/>
        <v>200</v>
      </c>
      <c r="K767" s="24">
        <f ca="1">IO!$B$5*Model!G767-$J767</f>
        <v>3680</v>
      </c>
    </row>
    <row r="768" spans="1:11" x14ac:dyDescent="0.25">
      <c r="A768" s="28">
        <v>767</v>
      </c>
      <c r="B768" s="26" t="s">
        <v>8</v>
      </c>
      <c r="C768" s="24">
        <f t="shared" ca="1" si="33"/>
        <v>0.90723688583521456</v>
      </c>
      <c r="D768" s="24">
        <f ca="1">VLOOKUP(C768,'Given Data'!$H$33:$I$43,2)</f>
        <v>5</v>
      </c>
      <c r="E768" s="24">
        <f t="shared" ca="1" si="34"/>
        <v>0.34602311468192615</v>
      </c>
      <c r="F768" s="24">
        <f ca="1">IF(B768=IO!$A$21,ROUND(NORMINV(E768,IO!$B$21,IO!$C$21),0),IF(B768=IO!$A$22,ROUND(NORMINV(E768,IO!$B$22,IO!$C$22),0),ROUND(NORMINV(E768,IO!$B$23,IO!$C$23),0)))</f>
        <v>101</v>
      </c>
      <c r="G768" s="24">
        <f ca="1">MIN(F768,IO!$B$4+IO!$B$10)</f>
        <v>101</v>
      </c>
      <c r="H768" s="24">
        <f ca="1">IF(G768-D768&gt;IO!B$4,Model!G768-Model!D768-IO!B$4,0)</f>
        <v>0</v>
      </c>
      <c r="I768" s="24">
        <f>IF($B768=IO!$A$22,IO!$B$6,IF($B768=IO!$A$22,IO!$B$6,IF($B768=IO!$A$22,IO!$B$6,IO!$B$7)))</f>
        <v>25</v>
      </c>
      <c r="J768" s="24">
        <f t="shared" ca="1" si="35"/>
        <v>0</v>
      </c>
      <c r="K768" s="24">
        <f ca="1">IO!$B$5*Model!G768-$J768</f>
        <v>4040</v>
      </c>
    </row>
    <row r="769" spans="1:11" x14ac:dyDescent="0.25">
      <c r="A769" s="28">
        <v>768</v>
      </c>
      <c r="B769" s="26" t="s">
        <v>10</v>
      </c>
      <c r="C769" s="24">
        <f t="shared" ca="1" si="33"/>
        <v>0.3437579071274941</v>
      </c>
      <c r="D769" s="24">
        <f ca="1">VLOOKUP(C769,'Given Data'!$H$33:$I$43,2)</f>
        <v>1</v>
      </c>
      <c r="E769" s="24">
        <f t="shared" ca="1" si="34"/>
        <v>0.81884295551284125</v>
      </c>
      <c r="F769" s="24">
        <f ca="1">IF(B769=IO!$A$21,ROUND(NORMINV(E769,IO!$B$21,IO!$C$21),0),IF(B769=IO!$A$22,ROUND(NORMINV(E769,IO!$B$22,IO!$C$22),0),ROUND(NORMINV(E769,IO!$B$23,IO!$C$23),0)))</f>
        <v>110</v>
      </c>
      <c r="G769" s="24">
        <f ca="1">MIN(F769,IO!$B$4+IO!$B$10)</f>
        <v>102</v>
      </c>
      <c r="H769" s="24">
        <f ca="1">IF(G769-D769&gt;IO!B$4,Model!G769-Model!D769-IO!B$4,0)</f>
        <v>1</v>
      </c>
      <c r="I769" s="24">
        <f>IF($B769=IO!$A$22,IO!$B$6,IF($B769=IO!$A$22,IO!$B$6,IF($B769=IO!$A$22,IO!$B$6,IO!$B$7)))</f>
        <v>200</v>
      </c>
      <c r="J769" s="24">
        <f t="shared" ca="1" si="35"/>
        <v>0</v>
      </c>
      <c r="K769" s="24">
        <f ca="1">IO!$B$5*Model!G769-$J769</f>
        <v>4080</v>
      </c>
    </row>
    <row r="770" spans="1:11" x14ac:dyDescent="0.25">
      <c r="A770" s="28">
        <v>769</v>
      </c>
      <c r="B770" s="26" t="s">
        <v>7</v>
      </c>
      <c r="C770" s="24">
        <f t="shared" ca="1" si="33"/>
        <v>0.85326855054775674</v>
      </c>
      <c r="D770" s="24">
        <f ca="1">VLOOKUP(C770,'Given Data'!$H$33:$I$43,2)</f>
        <v>4</v>
      </c>
      <c r="E770" s="24">
        <f t="shared" ca="1" si="34"/>
        <v>0.1714035144162569</v>
      </c>
      <c r="F770" s="24">
        <f ca="1">IF(B770=IO!$A$21,ROUND(NORMINV(E770,IO!$B$21,IO!$C$21),0),IF(B770=IO!$A$22,ROUND(NORMINV(E770,IO!$B$22,IO!$C$22),0),ROUND(NORMINV(E770,IO!$B$23,IO!$C$23),0)))</f>
        <v>95</v>
      </c>
      <c r="G770" s="24">
        <f ca="1">MIN(F770,IO!$B$4+IO!$B$10)</f>
        <v>95</v>
      </c>
      <c r="H770" s="24">
        <f ca="1">IF(G770-D770&gt;IO!B$4,Model!G770-Model!D770-IO!B$4,0)</f>
        <v>0</v>
      </c>
      <c r="I770" s="24">
        <f>IF($B770=IO!$A$22,IO!$B$6,IF($B770=IO!$A$22,IO!$B$6,IF($B770=IO!$A$22,IO!$B$6,IO!$B$7)))</f>
        <v>200</v>
      </c>
      <c r="J770" s="24">
        <f t="shared" ca="1" si="35"/>
        <v>200</v>
      </c>
      <c r="K770" s="24">
        <f ca="1">IO!$B$5*Model!G770-$J770</f>
        <v>3600</v>
      </c>
    </row>
    <row r="771" spans="1:11" x14ac:dyDescent="0.25">
      <c r="A771" s="28">
        <v>770</v>
      </c>
      <c r="B771" s="26" t="s">
        <v>8</v>
      </c>
      <c r="C771" s="24">
        <f t="shared" ref="C771:C834" ca="1" si="36">RAND()</f>
        <v>0.87328353028842343</v>
      </c>
      <c r="D771" s="24">
        <f ca="1">VLOOKUP(C771,'Given Data'!$H$33:$I$43,2)</f>
        <v>4</v>
      </c>
      <c r="E771" s="24">
        <f t="shared" ref="E771:E834" ca="1" si="37">RAND()</f>
        <v>0.74012641625470521</v>
      </c>
      <c r="F771" s="24">
        <f ca="1">IF(B771=IO!$A$21,ROUND(NORMINV(E771,IO!$B$21,IO!$C$21),0),IF(B771=IO!$A$22,ROUND(NORMINV(E771,IO!$B$22,IO!$C$22),0),ROUND(NORMINV(E771,IO!$B$23,IO!$C$23),0)))</f>
        <v>106</v>
      </c>
      <c r="G771" s="24">
        <f ca="1">MIN(F771,IO!$B$4+IO!$B$10)</f>
        <v>102</v>
      </c>
      <c r="H771" s="24">
        <f ca="1">IF(G771-D771&gt;IO!B$4,Model!G771-Model!D771-IO!B$4,0)</f>
        <v>0</v>
      </c>
      <c r="I771" s="24">
        <f>IF($B771=IO!$A$22,IO!$B$6,IF($B771=IO!$A$22,IO!$B$6,IF($B771=IO!$A$22,IO!$B$6,IO!$B$7)))</f>
        <v>25</v>
      </c>
      <c r="J771" s="24">
        <f t="shared" ref="J771:J834" ca="1" si="38">IF($H773=0,0,$I773*$H773)</f>
        <v>0</v>
      </c>
      <c r="K771" s="24">
        <f ca="1">IO!$B$5*Model!G771-$J771</f>
        <v>4080</v>
      </c>
    </row>
    <row r="772" spans="1:11" x14ac:dyDescent="0.25">
      <c r="A772" s="28">
        <v>771</v>
      </c>
      <c r="B772" s="26" t="s">
        <v>10</v>
      </c>
      <c r="C772" s="24">
        <f t="shared" ca="1" si="36"/>
        <v>0.22249402753230263</v>
      </c>
      <c r="D772" s="24">
        <f ca="1">VLOOKUP(C772,'Given Data'!$H$33:$I$43,2)</f>
        <v>1</v>
      </c>
      <c r="E772" s="24">
        <f t="shared" ca="1" si="37"/>
        <v>0.27620003777126101</v>
      </c>
      <c r="F772" s="24">
        <f ca="1">IF(B772=IO!$A$21,ROUND(NORMINV(E772,IO!$B$21,IO!$C$21),0),IF(B772=IO!$A$22,ROUND(NORMINV(E772,IO!$B$22,IO!$C$22),0),ROUND(NORMINV(E772,IO!$B$23,IO!$C$23),0)))</f>
        <v>102</v>
      </c>
      <c r="G772" s="24">
        <f ca="1">MIN(F772,IO!$B$4+IO!$B$10)</f>
        <v>102</v>
      </c>
      <c r="H772" s="24">
        <f ca="1">IF(G772-D772&gt;IO!B$4,Model!G772-Model!D772-IO!B$4,0)</f>
        <v>1</v>
      </c>
      <c r="I772" s="24">
        <f>IF($B772=IO!$A$22,IO!$B$6,IF($B772=IO!$A$22,IO!$B$6,IF($B772=IO!$A$22,IO!$B$6,IO!$B$7)))</f>
        <v>200</v>
      </c>
      <c r="J772" s="24">
        <f t="shared" ca="1" si="38"/>
        <v>0</v>
      </c>
      <c r="K772" s="24">
        <f ca="1">IO!$B$5*Model!G772-$J772</f>
        <v>4080</v>
      </c>
    </row>
    <row r="773" spans="1:11" x14ac:dyDescent="0.25">
      <c r="A773" s="28">
        <v>772</v>
      </c>
      <c r="B773" s="26" t="s">
        <v>7</v>
      </c>
      <c r="C773" s="24">
        <f t="shared" ca="1" si="36"/>
        <v>0.65312271983868386</v>
      </c>
      <c r="D773" s="24">
        <f ca="1">VLOOKUP(C773,'Given Data'!$H$33:$I$43,2)</f>
        <v>3</v>
      </c>
      <c r="E773" s="24">
        <f t="shared" ca="1" si="37"/>
        <v>0.90074095023911294</v>
      </c>
      <c r="F773" s="24">
        <f ca="1">IF(B773=IO!$A$21,ROUND(NORMINV(E773,IO!$B$21,IO!$C$21),0),IF(B773=IO!$A$22,ROUND(NORMINV(E773,IO!$B$22,IO!$C$22),0),ROUND(NORMINV(E773,IO!$B$23,IO!$C$23),0)))</f>
        <v>109</v>
      </c>
      <c r="G773" s="24">
        <f ca="1">MIN(F773,IO!$B$4+IO!$B$10)</f>
        <v>102</v>
      </c>
      <c r="H773" s="24">
        <f ca="1">IF(G773-D773&gt;IO!B$4,Model!G773-Model!D773-IO!B$4,0)</f>
        <v>0</v>
      </c>
      <c r="I773" s="24">
        <f>IF($B773=IO!$A$22,IO!$B$6,IF($B773=IO!$A$22,IO!$B$6,IF($B773=IO!$A$22,IO!$B$6,IO!$B$7)))</f>
        <v>200</v>
      </c>
      <c r="J773" s="24">
        <f t="shared" ca="1" si="38"/>
        <v>0</v>
      </c>
      <c r="K773" s="24">
        <f ca="1">IO!$B$5*Model!G773-$J773</f>
        <v>4080</v>
      </c>
    </row>
    <row r="774" spans="1:11" x14ac:dyDescent="0.25">
      <c r="A774" s="28">
        <v>773</v>
      </c>
      <c r="B774" s="26" t="s">
        <v>8</v>
      </c>
      <c r="C774" s="24">
        <f t="shared" ca="1" si="36"/>
        <v>0.46240841870792659</v>
      </c>
      <c r="D774" s="24">
        <f ca="1">VLOOKUP(C774,'Given Data'!$H$33:$I$43,2)</f>
        <v>2</v>
      </c>
      <c r="E774" s="24">
        <f t="shared" ca="1" si="37"/>
        <v>0.806783826444189</v>
      </c>
      <c r="F774" s="24">
        <f ca="1">IF(B774=IO!$A$21,ROUND(NORMINV(E774,IO!$B$21,IO!$C$21),0),IF(B774=IO!$A$22,ROUND(NORMINV(E774,IO!$B$22,IO!$C$22),0),ROUND(NORMINV(E774,IO!$B$23,IO!$C$23),0)))</f>
        <v>107</v>
      </c>
      <c r="G774" s="24">
        <f ca="1">MIN(F774,IO!$B$4+IO!$B$10)</f>
        <v>102</v>
      </c>
      <c r="H774" s="24">
        <f ca="1">IF(G774-D774&gt;IO!B$4,Model!G774-Model!D774-IO!B$4,0)</f>
        <v>0</v>
      </c>
      <c r="I774" s="24">
        <f>IF($B774=IO!$A$22,IO!$B$6,IF($B774=IO!$A$22,IO!$B$6,IF($B774=IO!$A$22,IO!$B$6,IO!$B$7)))</f>
        <v>25</v>
      </c>
      <c r="J774" s="24">
        <f t="shared" ca="1" si="38"/>
        <v>0</v>
      </c>
      <c r="K774" s="24">
        <f ca="1">IO!$B$5*Model!G774-$J774</f>
        <v>4080</v>
      </c>
    </row>
    <row r="775" spans="1:11" x14ac:dyDescent="0.25">
      <c r="A775" s="28">
        <v>774</v>
      </c>
      <c r="B775" s="26" t="s">
        <v>10</v>
      </c>
      <c r="C775" s="24">
        <f t="shared" ca="1" si="36"/>
        <v>0.68663208279679788</v>
      </c>
      <c r="D775" s="24">
        <f ca="1">VLOOKUP(C775,'Given Data'!$H$33:$I$43,2)</f>
        <v>3</v>
      </c>
      <c r="E775" s="24">
        <f t="shared" ca="1" si="37"/>
        <v>0.72001004819471914</v>
      </c>
      <c r="F775" s="24">
        <f ca="1">IF(B775=IO!$A$21,ROUND(NORMINV(E775,IO!$B$21,IO!$C$21),0),IF(B775=IO!$A$22,ROUND(NORMINV(E775,IO!$B$22,IO!$C$22),0),ROUND(NORMINV(E775,IO!$B$23,IO!$C$23),0)))</f>
        <v>108</v>
      </c>
      <c r="G775" s="24">
        <f ca="1">MIN(F775,IO!$B$4+IO!$B$10)</f>
        <v>102</v>
      </c>
      <c r="H775" s="24">
        <f ca="1">IF(G775-D775&gt;IO!B$4,Model!G775-Model!D775-IO!B$4,0)</f>
        <v>0</v>
      </c>
      <c r="I775" s="24">
        <f>IF($B775=IO!$A$22,IO!$B$6,IF($B775=IO!$A$22,IO!$B$6,IF($B775=IO!$A$22,IO!$B$6,IO!$B$7)))</f>
        <v>200</v>
      </c>
      <c r="J775" s="24">
        <f t="shared" ca="1" si="38"/>
        <v>0</v>
      </c>
      <c r="K775" s="24">
        <f ca="1">IO!$B$5*Model!G775-$J775</f>
        <v>4080</v>
      </c>
    </row>
    <row r="776" spans="1:11" x14ac:dyDescent="0.25">
      <c r="A776" s="28">
        <v>775</v>
      </c>
      <c r="B776" s="26" t="s">
        <v>7</v>
      </c>
      <c r="C776" s="24">
        <f t="shared" ca="1" si="36"/>
        <v>0.82728388017419507</v>
      </c>
      <c r="D776" s="24">
        <f ca="1">VLOOKUP(C776,'Given Data'!$H$33:$I$43,2)</f>
        <v>4</v>
      </c>
      <c r="E776" s="24">
        <f t="shared" ca="1" si="37"/>
        <v>0.60872502921321847</v>
      </c>
      <c r="F776" s="24">
        <f ca="1">IF(B776=IO!$A$21,ROUND(NORMINV(E776,IO!$B$21,IO!$C$21),0),IF(B776=IO!$A$22,ROUND(NORMINV(E776,IO!$B$22,IO!$C$22),0),ROUND(NORMINV(E776,IO!$B$23,IO!$C$23),0)))</f>
        <v>103</v>
      </c>
      <c r="G776" s="24">
        <f ca="1">MIN(F776,IO!$B$4+IO!$B$10)</f>
        <v>102</v>
      </c>
      <c r="H776" s="24">
        <f ca="1">IF(G776-D776&gt;IO!B$4,Model!G776-Model!D776-IO!B$4,0)</f>
        <v>0</v>
      </c>
      <c r="I776" s="24">
        <f>IF($B776=IO!$A$22,IO!$B$6,IF($B776=IO!$A$22,IO!$B$6,IF($B776=IO!$A$22,IO!$B$6,IO!$B$7)))</f>
        <v>200</v>
      </c>
      <c r="J776" s="24">
        <f t="shared" ca="1" si="38"/>
        <v>0</v>
      </c>
      <c r="K776" s="24">
        <f ca="1">IO!$B$5*Model!G776-$J776</f>
        <v>4080</v>
      </c>
    </row>
    <row r="777" spans="1:11" x14ac:dyDescent="0.25">
      <c r="A777" s="28">
        <v>776</v>
      </c>
      <c r="B777" s="26" t="s">
        <v>8</v>
      </c>
      <c r="C777" s="24">
        <f t="shared" ca="1" si="36"/>
        <v>0.52565248078188065</v>
      </c>
      <c r="D777" s="24">
        <f ca="1">VLOOKUP(C777,'Given Data'!$H$33:$I$43,2)</f>
        <v>2</v>
      </c>
      <c r="E777" s="24">
        <f t="shared" ca="1" si="37"/>
        <v>0.86722736455188598</v>
      </c>
      <c r="F777" s="24">
        <f ca="1">IF(B777=IO!$A$21,ROUND(NORMINV(E777,IO!$B$21,IO!$C$21),0),IF(B777=IO!$A$22,ROUND(NORMINV(E777,IO!$B$22,IO!$C$22),0),ROUND(NORMINV(E777,IO!$B$23,IO!$C$23),0)))</f>
        <v>109</v>
      </c>
      <c r="G777" s="24">
        <f ca="1">MIN(F777,IO!$B$4+IO!$B$10)</f>
        <v>102</v>
      </c>
      <c r="H777" s="24">
        <f ca="1">IF(G777-D777&gt;IO!B$4,Model!G777-Model!D777-IO!B$4,0)</f>
        <v>0</v>
      </c>
      <c r="I777" s="24">
        <f>IF($B777=IO!$A$22,IO!$B$6,IF($B777=IO!$A$22,IO!$B$6,IF($B777=IO!$A$22,IO!$B$6,IO!$B$7)))</f>
        <v>25</v>
      </c>
      <c r="J777" s="24">
        <f t="shared" ca="1" si="38"/>
        <v>0</v>
      </c>
      <c r="K777" s="24">
        <f ca="1">IO!$B$5*Model!G777-$J777</f>
        <v>4080</v>
      </c>
    </row>
    <row r="778" spans="1:11" x14ac:dyDescent="0.25">
      <c r="A778" s="28">
        <v>777</v>
      </c>
      <c r="B778" s="26" t="s">
        <v>10</v>
      </c>
      <c r="C778" s="24">
        <f t="shared" ca="1" si="36"/>
        <v>0.90775825393121845</v>
      </c>
      <c r="D778" s="24">
        <f ca="1">VLOOKUP(C778,'Given Data'!$H$33:$I$43,2)</f>
        <v>5</v>
      </c>
      <c r="E778" s="24">
        <f t="shared" ca="1" si="37"/>
        <v>0.87797849995967459</v>
      </c>
      <c r="F778" s="24">
        <f ca="1">IF(B778=IO!$A$21,ROUND(NORMINV(E778,IO!$B$21,IO!$C$21),0),IF(B778=IO!$A$22,ROUND(NORMINV(E778,IO!$B$22,IO!$C$22),0),ROUND(NORMINV(E778,IO!$B$23,IO!$C$23),0)))</f>
        <v>111</v>
      </c>
      <c r="G778" s="24">
        <f ca="1">MIN(F778,IO!$B$4+IO!$B$10)</f>
        <v>102</v>
      </c>
      <c r="H778" s="24">
        <f ca="1">IF(G778-D778&gt;IO!B$4,Model!G778-Model!D778-IO!B$4,0)</f>
        <v>0</v>
      </c>
      <c r="I778" s="24">
        <f>IF($B778=IO!$A$22,IO!$B$6,IF($B778=IO!$A$22,IO!$B$6,IF($B778=IO!$A$22,IO!$B$6,IO!$B$7)))</f>
        <v>200</v>
      </c>
      <c r="J778" s="24">
        <f t="shared" ca="1" si="38"/>
        <v>0</v>
      </c>
      <c r="K778" s="24">
        <f ca="1">IO!$B$5*Model!G778-$J778</f>
        <v>4080</v>
      </c>
    </row>
    <row r="779" spans="1:11" x14ac:dyDescent="0.25">
      <c r="A779" s="28">
        <v>778</v>
      </c>
      <c r="B779" s="26" t="s">
        <v>7</v>
      </c>
      <c r="C779" s="24">
        <f t="shared" ca="1" si="36"/>
        <v>0.72570908319300809</v>
      </c>
      <c r="D779" s="24">
        <f ca="1">VLOOKUP(C779,'Given Data'!$H$33:$I$43,2)</f>
        <v>3</v>
      </c>
      <c r="E779" s="24">
        <f t="shared" ca="1" si="37"/>
        <v>0.3385834403081095</v>
      </c>
      <c r="F779" s="24">
        <f ca="1">IF(B779=IO!$A$21,ROUND(NORMINV(E779,IO!$B$21,IO!$C$21),0),IF(B779=IO!$A$22,ROUND(NORMINV(E779,IO!$B$22,IO!$C$22),0),ROUND(NORMINV(E779,IO!$B$23,IO!$C$23),0)))</f>
        <v>99</v>
      </c>
      <c r="G779" s="24">
        <f ca="1">MIN(F779,IO!$B$4+IO!$B$10)</f>
        <v>99</v>
      </c>
      <c r="H779" s="24">
        <f ca="1">IF(G779-D779&gt;IO!B$4,Model!G779-Model!D779-IO!B$4,0)</f>
        <v>0</v>
      </c>
      <c r="I779" s="24">
        <f>IF($B779=IO!$A$22,IO!$B$6,IF($B779=IO!$A$22,IO!$B$6,IF($B779=IO!$A$22,IO!$B$6,IO!$B$7)))</f>
        <v>200</v>
      </c>
      <c r="J779" s="24">
        <f t="shared" ca="1" si="38"/>
        <v>0</v>
      </c>
      <c r="K779" s="24">
        <f ca="1">IO!$B$5*Model!G779-$J779</f>
        <v>3960</v>
      </c>
    </row>
    <row r="780" spans="1:11" x14ac:dyDescent="0.25">
      <c r="A780" s="28">
        <v>779</v>
      </c>
      <c r="B780" s="26" t="s">
        <v>8</v>
      </c>
      <c r="C780" s="24">
        <f t="shared" ca="1" si="36"/>
        <v>0.58368808613039824</v>
      </c>
      <c r="D780" s="24">
        <f ca="1">VLOOKUP(C780,'Given Data'!$H$33:$I$43,2)</f>
        <v>2</v>
      </c>
      <c r="E780" s="24">
        <f t="shared" ca="1" si="37"/>
        <v>0.50568922500653501</v>
      </c>
      <c r="F780" s="24">
        <f ca="1">IF(B780=IO!$A$21,ROUND(NORMINV(E780,IO!$B$21,IO!$C$21),0),IF(B780=IO!$A$22,ROUND(NORMINV(E780,IO!$B$22,IO!$C$22),0),ROUND(NORMINV(E780,IO!$B$23,IO!$C$23),0)))</f>
        <v>103</v>
      </c>
      <c r="G780" s="24">
        <f ca="1">MIN(F780,IO!$B$4+IO!$B$10)</f>
        <v>102</v>
      </c>
      <c r="H780" s="24">
        <f ca="1">IF(G780-D780&gt;IO!B$4,Model!G780-Model!D780-IO!B$4,0)</f>
        <v>0</v>
      </c>
      <c r="I780" s="24">
        <f>IF($B780=IO!$A$22,IO!$B$6,IF($B780=IO!$A$22,IO!$B$6,IF($B780=IO!$A$22,IO!$B$6,IO!$B$7)))</f>
        <v>25</v>
      </c>
      <c r="J780" s="24">
        <f t="shared" ca="1" si="38"/>
        <v>0</v>
      </c>
      <c r="K780" s="24">
        <f ca="1">IO!$B$5*Model!G780-$J780</f>
        <v>4080</v>
      </c>
    </row>
    <row r="781" spans="1:11" x14ac:dyDescent="0.25">
      <c r="A781" s="28">
        <v>780</v>
      </c>
      <c r="B781" s="26" t="s">
        <v>10</v>
      </c>
      <c r="C781" s="24">
        <f t="shared" ca="1" si="36"/>
        <v>0.62572617271353714</v>
      </c>
      <c r="D781" s="24">
        <f ca="1">VLOOKUP(C781,'Given Data'!$H$33:$I$43,2)</f>
        <v>3</v>
      </c>
      <c r="E781" s="24">
        <f t="shared" ca="1" si="37"/>
        <v>0.90447944214023246</v>
      </c>
      <c r="F781" s="24">
        <f ca="1">IF(B781=IO!$A$21,ROUND(NORMINV(E781,IO!$B$21,IO!$C$21),0),IF(B781=IO!$A$22,ROUND(NORMINV(E781,IO!$B$22,IO!$C$22),0),ROUND(NORMINV(E781,IO!$B$23,IO!$C$23),0)))</f>
        <v>112</v>
      </c>
      <c r="G781" s="24">
        <f ca="1">MIN(F781,IO!$B$4+IO!$B$10)</f>
        <v>102</v>
      </c>
      <c r="H781" s="24">
        <f ca="1">IF(G781-D781&gt;IO!B$4,Model!G781-Model!D781-IO!B$4,0)</f>
        <v>0</v>
      </c>
      <c r="I781" s="24">
        <f>IF($B781=IO!$A$22,IO!$B$6,IF($B781=IO!$A$22,IO!$B$6,IF($B781=IO!$A$22,IO!$B$6,IO!$B$7)))</f>
        <v>200</v>
      </c>
      <c r="J781" s="24">
        <f t="shared" ca="1" si="38"/>
        <v>0</v>
      </c>
      <c r="K781" s="24">
        <f ca="1">IO!$B$5*Model!G781-$J781</f>
        <v>4080</v>
      </c>
    </row>
    <row r="782" spans="1:11" x14ac:dyDescent="0.25">
      <c r="A782" s="28">
        <v>781</v>
      </c>
      <c r="B782" s="26" t="s">
        <v>7</v>
      </c>
      <c r="C782" s="24">
        <f t="shared" ca="1" si="36"/>
        <v>0.86142357883788112</v>
      </c>
      <c r="D782" s="24">
        <f ca="1">VLOOKUP(C782,'Given Data'!$H$33:$I$43,2)</f>
        <v>4</v>
      </c>
      <c r="E782" s="24">
        <f t="shared" ca="1" si="37"/>
        <v>0.2001068936052578</v>
      </c>
      <c r="F782" s="24">
        <f ca="1">IF(B782=IO!$A$21,ROUND(NORMINV(E782,IO!$B$21,IO!$C$21),0),IF(B782=IO!$A$22,ROUND(NORMINV(E782,IO!$B$22,IO!$C$22),0),ROUND(NORMINV(E782,IO!$B$23,IO!$C$23),0)))</f>
        <v>96</v>
      </c>
      <c r="G782" s="24">
        <f ca="1">MIN(F782,IO!$B$4+IO!$B$10)</f>
        <v>96</v>
      </c>
      <c r="H782" s="24">
        <f ca="1">IF(G782-D782&gt;IO!B$4,Model!G782-Model!D782-IO!B$4,0)</f>
        <v>0</v>
      </c>
      <c r="I782" s="24">
        <f>IF($B782=IO!$A$22,IO!$B$6,IF($B782=IO!$A$22,IO!$B$6,IF($B782=IO!$A$22,IO!$B$6,IO!$B$7)))</f>
        <v>200</v>
      </c>
      <c r="J782" s="24">
        <f t="shared" ca="1" si="38"/>
        <v>200</v>
      </c>
      <c r="K782" s="24">
        <f ca="1">IO!$B$5*Model!G782-$J782</f>
        <v>3640</v>
      </c>
    </row>
    <row r="783" spans="1:11" x14ac:dyDescent="0.25">
      <c r="A783" s="28">
        <v>782</v>
      </c>
      <c r="B783" s="26" t="s">
        <v>8</v>
      </c>
      <c r="C783" s="24">
        <f t="shared" ca="1" si="36"/>
        <v>0.51949525530302332</v>
      </c>
      <c r="D783" s="24">
        <f ca="1">VLOOKUP(C783,'Given Data'!$H$33:$I$43,2)</f>
        <v>2</v>
      </c>
      <c r="E783" s="24">
        <f t="shared" ca="1" si="37"/>
        <v>0.39714535383127314</v>
      </c>
      <c r="F783" s="24">
        <f ca="1">IF(B783=IO!$A$21,ROUND(NORMINV(E783,IO!$B$21,IO!$C$21),0),IF(B783=IO!$A$22,ROUND(NORMINV(E783,IO!$B$22,IO!$C$22),0),ROUND(NORMINV(E783,IO!$B$23,IO!$C$23),0)))</f>
        <v>102</v>
      </c>
      <c r="G783" s="24">
        <f ca="1">MIN(F783,IO!$B$4+IO!$B$10)</f>
        <v>102</v>
      </c>
      <c r="H783" s="24">
        <f ca="1">IF(G783-D783&gt;IO!B$4,Model!G783-Model!D783-IO!B$4,0)</f>
        <v>0</v>
      </c>
      <c r="I783" s="24">
        <f>IF($B783=IO!$A$22,IO!$B$6,IF($B783=IO!$A$22,IO!$B$6,IF($B783=IO!$A$22,IO!$B$6,IO!$B$7)))</f>
        <v>25</v>
      </c>
      <c r="J783" s="24">
        <f t="shared" ca="1" si="38"/>
        <v>0</v>
      </c>
      <c r="K783" s="24">
        <f ca="1">IO!$B$5*Model!G783-$J783</f>
        <v>4080</v>
      </c>
    </row>
    <row r="784" spans="1:11" x14ac:dyDescent="0.25">
      <c r="A784" s="28">
        <v>783</v>
      </c>
      <c r="B784" s="26" t="s">
        <v>10</v>
      </c>
      <c r="C784" s="24">
        <f t="shared" ca="1" si="36"/>
        <v>0.30638285638784513</v>
      </c>
      <c r="D784" s="24">
        <f ca="1">VLOOKUP(C784,'Given Data'!$H$33:$I$43,2)</f>
        <v>1</v>
      </c>
      <c r="E784" s="24">
        <f t="shared" ca="1" si="37"/>
        <v>0.97693157866834457</v>
      </c>
      <c r="F784" s="24">
        <f ca="1">IF(B784=IO!$A$21,ROUND(NORMINV(E784,IO!$B$21,IO!$C$21),0),IF(B784=IO!$A$22,ROUND(NORMINV(E784,IO!$B$22,IO!$C$22),0),ROUND(NORMINV(E784,IO!$B$23,IO!$C$23),0)))</f>
        <v>115</v>
      </c>
      <c r="G784" s="24">
        <f ca="1">MIN(F784,IO!$B$4+IO!$B$10)</f>
        <v>102</v>
      </c>
      <c r="H784" s="24">
        <f ca="1">IF(G784-D784&gt;IO!B$4,Model!G784-Model!D784-IO!B$4,0)</f>
        <v>1</v>
      </c>
      <c r="I784" s="24">
        <f>IF($B784=IO!$A$22,IO!$B$6,IF($B784=IO!$A$22,IO!$B$6,IF($B784=IO!$A$22,IO!$B$6,IO!$B$7)))</f>
        <v>200</v>
      </c>
      <c r="J784" s="24">
        <f t="shared" ca="1" si="38"/>
        <v>50</v>
      </c>
      <c r="K784" s="24">
        <f ca="1">IO!$B$5*Model!G784-$J784</f>
        <v>4030</v>
      </c>
    </row>
    <row r="785" spans="1:11" x14ac:dyDescent="0.25">
      <c r="A785" s="28">
        <v>784</v>
      </c>
      <c r="B785" s="26" t="s">
        <v>7</v>
      </c>
      <c r="C785" s="24">
        <f t="shared" ca="1" si="36"/>
        <v>0.56256249319748997</v>
      </c>
      <c r="D785" s="24">
        <f ca="1">VLOOKUP(C785,'Given Data'!$H$33:$I$43,2)</f>
        <v>2</v>
      </c>
      <c r="E785" s="24">
        <f t="shared" ca="1" si="37"/>
        <v>0.62195017027629318</v>
      </c>
      <c r="F785" s="24">
        <f ca="1">IF(B785=IO!$A$21,ROUND(NORMINV(E785,IO!$B$21,IO!$C$21),0),IF(B785=IO!$A$22,ROUND(NORMINV(E785,IO!$B$22,IO!$C$22),0),ROUND(NORMINV(E785,IO!$B$23,IO!$C$23),0)))</f>
        <v>103</v>
      </c>
      <c r="G785" s="24">
        <f ca="1">MIN(F785,IO!$B$4+IO!$B$10)</f>
        <v>102</v>
      </c>
      <c r="H785" s="24">
        <f ca="1">IF(G785-D785&gt;IO!B$4,Model!G785-Model!D785-IO!B$4,0)</f>
        <v>0</v>
      </c>
      <c r="I785" s="24">
        <f>IF($B785=IO!$A$22,IO!$B$6,IF($B785=IO!$A$22,IO!$B$6,IF($B785=IO!$A$22,IO!$B$6,IO!$B$7)))</f>
        <v>200</v>
      </c>
      <c r="J785" s="24">
        <f t="shared" ca="1" si="38"/>
        <v>0</v>
      </c>
      <c r="K785" s="24">
        <f ca="1">IO!$B$5*Model!G785-$J785</f>
        <v>4080</v>
      </c>
    </row>
    <row r="786" spans="1:11" x14ac:dyDescent="0.25">
      <c r="A786" s="28">
        <v>785</v>
      </c>
      <c r="B786" s="26" t="s">
        <v>8</v>
      </c>
      <c r="C786" s="24">
        <f t="shared" ca="1" si="36"/>
        <v>7.2899509210096247E-2</v>
      </c>
      <c r="D786" s="24">
        <f ca="1">VLOOKUP(C786,'Given Data'!$H$33:$I$43,2)</f>
        <v>0</v>
      </c>
      <c r="E786" s="24">
        <f t="shared" ca="1" si="37"/>
        <v>0.86198377554219952</v>
      </c>
      <c r="F786" s="24">
        <f ca="1">IF(B786=IO!$A$21,ROUND(NORMINV(E786,IO!$B$21,IO!$C$21),0),IF(B786=IO!$A$22,ROUND(NORMINV(E786,IO!$B$22,IO!$C$22),0),ROUND(NORMINV(E786,IO!$B$23,IO!$C$23),0)))</f>
        <v>108</v>
      </c>
      <c r="G786" s="24">
        <f ca="1">MIN(F786,IO!$B$4+IO!$B$10)</f>
        <v>102</v>
      </c>
      <c r="H786" s="24">
        <f ca="1">IF(G786-D786&gt;IO!B$4,Model!G786-Model!D786-IO!B$4,0)</f>
        <v>2</v>
      </c>
      <c r="I786" s="24">
        <f>IF($B786=IO!$A$22,IO!$B$6,IF($B786=IO!$A$22,IO!$B$6,IF($B786=IO!$A$22,IO!$B$6,IO!$B$7)))</f>
        <v>25</v>
      </c>
      <c r="J786" s="24">
        <f t="shared" ca="1" si="38"/>
        <v>0</v>
      </c>
      <c r="K786" s="24">
        <f ca="1">IO!$B$5*Model!G786-$J786</f>
        <v>4080</v>
      </c>
    </row>
    <row r="787" spans="1:11" x14ac:dyDescent="0.25">
      <c r="A787" s="28">
        <v>786</v>
      </c>
      <c r="B787" s="26" t="s">
        <v>10</v>
      </c>
      <c r="C787" s="24">
        <f t="shared" ca="1" si="36"/>
        <v>0.30220820731031439</v>
      </c>
      <c r="D787" s="24">
        <f ca="1">VLOOKUP(C787,'Given Data'!$H$33:$I$43,2)</f>
        <v>1</v>
      </c>
      <c r="E787" s="24">
        <f t="shared" ca="1" si="37"/>
        <v>0.12136112140496103</v>
      </c>
      <c r="F787" s="24">
        <f ca="1">IF(B787=IO!$A$21,ROUND(NORMINV(E787,IO!$B$21,IO!$C$21),0),IF(B787=IO!$A$22,ROUND(NORMINV(E787,IO!$B$22,IO!$C$22),0),ROUND(NORMINV(E787,IO!$B$23,IO!$C$23),0)))</f>
        <v>99</v>
      </c>
      <c r="G787" s="24">
        <f ca="1">MIN(F787,IO!$B$4+IO!$B$10)</f>
        <v>99</v>
      </c>
      <c r="H787" s="24">
        <f ca="1">IF(G787-D787&gt;IO!B$4,Model!G787-Model!D787-IO!B$4,0)</f>
        <v>0</v>
      </c>
      <c r="I787" s="24">
        <f>IF($B787=IO!$A$22,IO!$B$6,IF($B787=IO!$A$22,IO!$B$6,IF($B787=IO!$A$22,IO!$B$6,IO!$B$7)))</f>
        <v>200</v>
      </c>
      <c r="J787" s="24">
        <f t="shared" ca="1" si="38"/>
        <v>0</v>
      </c>
      <c r="K787" s="24">
        <f ca="1">IO!$B$5*Model!G787-$J787</f>
        <v>3960</v>
      </c>
    </row>
    <row r="788" spans="1:11" x14ac:dyDescent="0.25">
      <c r="A788" s="28">
        <v>787</v>
      </c>
      <c r="B788" s="26" t="s">
        <v>7</v>
      </c>
      <c r="C788" s="24">
        <f t="shared" ca="1" si="36"/>
        <v>0.44854957468481149</v>
      </c>
      <c r="D788" s="24">
        <f ca="1">VLOOKUP(C788,'Given Data'!$H$33:$I$43,2)</f>
        <v>2</v>
      </c>
      <c r="E788" s="24">
        <f t="shared" ca="1" si="37"/>
        <v>0.93746318232165193</v>
      </c>
      <c r="F788" s="24">
        <f ca="1">IF(B788=IO!$A$21,ROUND(NORMINV(E788,IO!$B$21,IO!$C$21),0),IF(B788=IO!$A$22,ROUND(NORMINV(E788,IO!$B$22,IO!$C$22),0),ROUND(NORMINV(E788,IO!$B$23,IO!$C$23),0)))</f>
        <v>110</v>
      </c>
      <c r="G788" s="24">
        <f ca="1">MIN(F788,IO!$B$4+IO!$B$10)</f>
        <v>102</v>
      </c>
      <c r="H788" s="24">
        <f ca="1">IF(G788-D788&gt;IO!B$4,Model!G788-Model!D788-IO!B$4,0)</f>
        <v>0</v>
      </c>
      <c r="I788" s="24">
        <f>IF($B788=IO!$A$22,IO!$B$6,IF($B788=IO!$A$22,IO!$B$6,IF($B788=IO!$A$22,IO!$B$6,IO!$B$7)))</f>
        <v>200</v>
      </c>
      <c r="J788" s="24">
        <f t="shared" ca="1" si="38"/>
        <v>0</v>
      </c>
      <c r="K788" s="24">
        <f ca="1">IO!$B$5*Model!G788-$J788</f>
        <v>4080</v>
      </c>
    </row>
    <row r="789" spans="1:11" x14ac:dyDescent="0.25">
      <c r="A789" s="28">
        <v>788</v>
      </c>
      <c r="B789" s="26" t="s">
        <v>8</v>
      </c>
      <c r="C789" s="24">
        <f t="shared" ca="1" si="36"/>
        <v>0.85397646202811728</v>
      </c>
      <c r="D789" s="24">
        <f ca="1">VLOOKUP(C789,'Given Data'!$H$33:$I$43,2)</f>
        <v>4</v>
      </c>
      <c r="E789" s="24">
        <f t="shared" ca="1" si="37"/>
        <v>0.71127429435797862</v>
      </c>
      <c r="F789" s="24">
        <f ca="1">IF(B789=IO!$A$21,ROUND(NORMINV(E789,IO!$B$21,IO!$C$21),0),IF(B789=IO!$A$22,ROUND(NORMINV(E789,IO!$B$22,IO!$C$22),0),ROUND(NORMINV(E789,IO!$B$23,IO!$C$23),0)))</f>
        <v>106</v>
      </c>
      <c r="G789" s="24">
        <f ca="1">MIN(F789,IO!$B$4+IO!$B$10)</f>
        <v>102</v>
      </c>
      <c r="H789" s="24">
        <f ca="1">IF(G789-D789&gt;IO!B$4,Model!G789-Model!D789-IO!B$4,0)</f>
        <v>0</v>
      </c>
      <c r="I789" s="24">
        <f>IF($B789=IO!$A$22,IO!$B$6,IF($B789=IO!$A$22,IO!$B$6,IF($B789=IO!$A$22,IO!$B$6,IO!$B$7)))</f>
        <v>25</v>
      </c>
      <c r="J789" s="24">
        <f t="shared" ca="1" si="38"/>
        <v>0</v>
      </c>
      <c r="K789" s="24">
        <f ca="1">IO!$B$5*Model!G789-$J789</f>
        <v>4080</v>
      </c>
    </row>
    <row r="790" spans="1:11" x14ac:dyDescent="0.25">
      <c r="A790" s="28">
        <v>789</v>
      </c>
      <c r="B790" s="26" t="s">
        <v>10</v>
      </c>
      <c r="C790" s="24">
        <f t="shared" ca="1" si="36"/>
        <v>0.92051737891576413</v>
      </c>
      <c r="D790" s="24">
        <f ca="1">VLOOKUP(C790,'Given Data'!$H$33:$I$43,2)</f>
        <v>5</v>
      </c>
      <c r="E790" s="24">
        <f t="shared" ca="1" si="37"/>
        <v>1.780325263393534E-2</v>
      </c>
      <c r="F790" s="24">
        <f ca="1">IF(B790=IO!$A$21,ROUND(NORMINV(E790,IO!$B$21,IO!$C$21),0),IF(B790=IO!$A$22,ROUND(NORMINV(E790,IO!$B$22,IO!$C$22),0),ROUND(NORMINV(E790,IO!$B$23,IO!$C$23),0)))</f>
        <v>94</v>
      </c>
      <c r="G790" s="24">
        <f ca="1">MIN(F790,IO!$B$4+IO!$B$10)</f>
        <v>94</v>
      </c>
      <c r="H790" s="24">
        <f ca="1">IF(G790-D790&gt;IO!B$4,Model!G790-Model!D790-IO!B$4,0)</f>
        <v>0</v>
      </c>
      <c r="I790" s="24">
        <f>IF($B790=IO!$A$22,IO!$B$6,IF($B790=IO!$A$22,IO!$B$6,IF($B790=IO!$A$22,IO!$B$6,IO!$B$7)))</f>
        <v>200</v>
      </c>
      <c r="J790" s="24">
        <f t="shared" ca="1" si="38"/>
        <v>0</v>
      </c>
      <c r="K790" s="24">
        <f ca="1">IO!$B$5*Model!G790-$J790</f>
        <v>3760</v>
      </c>
    </row>
    <row r="791" spans="1:11" x14ac:dyDescent="0.25">
      <c r="A791" s="28">
        <v>790</v>
      </c>
      <c r="B791" s="26" t="s">
        <v>7</v>
      </c>
      <c r="C791" s="24">
        <f t="shared" ca="1" si="36"/>
        <v>0.93207385752326177</v>
      </c>
      <c r="D791" s="24">
        <f ca="1">VLOOKUP(C791,'Given Data'!$H$33:$I$43,2)</f>
        <v>6</v>
      </c>
      <c r="E791" s="24">
        <f t="shared" ca="1" si="37"/>
        <v>0.73300226837391658</v>
      </c>
      <c r="F791" s="24">
        <f ca="1">IF(B791=IO!$A$21,ROUND(NORMINV(E791,IO!$B$21,IO!$C$21),0),IF(B791=IO!$A$22,ROUND(NORMINV(E791,IO!$B$22,IO!$C$22),0),ROUND(NORMINV(E791,IO!$B$23,IO!$C$23),0)))</f>
        <v>105</v>
      </c>
      <c r="G791" s="24">
        <f ca="1">MIN(F791,IO!$B$4+IO!$B$10)</f>
        <v>102</v>
      </c>
      <c r="H791" s="24">
        <f ca="1">IF(G791-D791&gt;IO!B$4,Model!G791-Model!D791-IO!B$4,0)</f>
        <v>0</v>
      </c>
      <c r="I791" s="24">
        <f>IF($B791=IO!$A$22,IO!$B$6,IF($B791=IO!$A$22,IO!$B$6,IF($B791=IO!$A$22,IO!$B$6,IO!$B$7)))</f>
        <v>200</v>
      </c>
      <c r="J791" s="24">
        <f t="shared" ca="1" si="38"/>
        <v>200</v>
      </c>
      <c r="K791" s="24">
        <f ca="1">IO!$B$5*Model!G791-$J791</f>
        <v>3880</v>
      </c>
    </row>
    <row r="792" spans="1:11" x14ac:dyDescent="0.25">
      <c r="A792" s="28">
        <v>791</v>
      </c>
      <c r="B792" s="26" t="s">
        <v>8</v>
      </c>
      <c r="C792" s="24">
        <f t="shared" ca="1" si="36"/>
        <v>0.51717517774393162</v>
      </c>
      <c r="D792" s="24">
        <f ca="1">VLOOKUP(C792,'Given Data'!$H$33:$I$43,2)</f>
        <v>2</v>
      </c>
      <c r="E792" s="24">
        <f t="shared" ca="1" si="37"/>
        <v>0.28849603221062736</v>
      </c>
      <c r="F792" s="24">
        <f ca="1">IF(B792=IO!$A$21,ROUND(NORMINV(E792,IO!$B$21,IO!$C$21),0),IF(B792=IO!$A$22,ROUND(NORMINV(E792,IO!$B$22,IO!$C$22),0),ROUND(NORMINV(E792,IO!$B$23,IO!$C$23),0)))</f>
        <v>100</v>
      </c>
      <c r="G792" s="24">
        <f ca="1">MIN(F792,IO!$B$4+IO!$B$10)</f>
        <v>100</v>
      </c>
      <c r="H792" s="24">
        <f ca="1">IF(G792-D792&gt;IO!B$4,Model!G792-Model!D792-IO!B$4,0)</f>
        <v>0</v>
      </c>
      <c r="I792" s="24">
        <f>IF($B792=IO!$A$22,IO!$B$6,IF($B792=IO!$A$22,IO!$B$6,IF($B792=IO!$A$22,IO!$B$6,IO!$B$7)))</f>
        <v>25</v>
      </c>
      <c r="J792" s="24">
        <f t="shared" ca="1" si="38"/>
        <v>0</v>
      </c>
      <c r="K792" s="24">
        <f ca="1">IO!$B$5*Model!G792-$J792</f>
        <v>4000</v>
      </c>
    </row>
    <row r="793" spans="1:11" x14ac:dyDescent="0.25">
      <c r="A793" s="28">
        <v>792</v>
      </c>
      <c r="B793" s="26" t="s">
        <v>10</v>
      </c>
      <c r="C793" s="24">
        <f t="shared" ca="1" si="36"/>
        <v>0.29275714653686646</v>
      </c>
      <c r="D793" s="24">
        <f ca="1">VLOOKUP(C793,'Given Data'!$H$33:$I$43,2)</f>
        <v>1</v>
      </c>
      <c r="E793" s="24">
        <f t="shared" ca="1" si="37"/>
        <v>0.61517731206182891</v>
      </c>
      <c r="F793" s="24">
        <f ca="1">IF(B793=IO!$A$21,ROUND(NORMINV(E793,IO!$B$21,IO!$C$21),0),IF(B793=IO!$A$22,ROUND(NORMINV(E793,IO!$B$22,IO!$C$22),0),ROUND(NORMINV(E793,IO!$B$23,IO!$C$23),0)))</f>
        <v>106</v>
      </c>
      <c r="G793" s="24">
        <f ca="1">MIN(F793,IO!$B$4+IO!$B$10)</f>
        <v>102</v>
      </c>
      <c r="H793" s="24">
        <f ca="1">IF(G793-D793&gt;IO!B$4,Model!G793-Model!D793-IO!B$4,0)</f>
        <v>1</v>
      </c>
      <c r="I793" s="24">
        <f>IF($B793=IO!$A$22,IO!$B$6,IF($B793=IO!$A$22,IO!$B$6,IF($B793=IO!$A$22,IO!$B$6,IO!$B$7)))</f>
        <v>200</v>
      </c>
      <c r="J793" s="24">
        <f t="shared" ca="1" si="38"/>
        <v>0</v>
      </c>
      <c r="K793" s="24">
        <f ca="1">IO!$B$5*Model!G793-$J793</f>
        <v>4080</v>
      </c>
    </row>
    <row r="794" spans="1:11" x14ac:dyDescent="0.25">
      <c r="A794" s="28">
        <v>793</v>
      </c>
      <c r="B794" s="26" t="s">
        <v>7</v>
      </c>
      <c r="C794" s="24">
        <f t="shared" ca="1" si="36"/>
        <v>3.1530325835164685E-2</v>
      </c>
      <c r="D794" s="24">
        <f ca="1">VLOOKUP(C794,'Given Data'!$H$33:$I$43,2)</f>
        <v>0</v>
      </c>
      <c r="E794" s="24">
        <f t="shared" ca="1" si="37"/>
        <v>0.3965806888884279</v>
      </c>
      <c r="F794" s="24">
        <f ca="1">IF(B794=IO!$A$21,ROUND(NORMINV(E794,IO!$B$21,IO!$C$21),0),IF(B794=IO!$A$22,ROUND(NORMINV(E794,IO!$B$22,IO!$C$22),0),ROUND(NORMINV(E794,IO!$B$23,IO!$C$23),0)))</f>
        <v>99</v>
      </c>
      <c r="G794" s="24">
        <f ca="1">MIN(F794,IO!$B$4+IO!$B$10)</f>
        <v>99</v>
      </c>
      <c r="H794" s="24">
        <f ca="1">IF(G794-D794&gt;IO!B$4,Model!G794-Model!D794-IO!B$4,0)</f>
        <v>0</v>
      </c>
      <c r="I794" s="24">
        <f>IF($B794=IO!$A$22,IO!$B$6,IF($B794=IO!$A$22,IO!$B$6,IF($B794=IO!$A$22,IO!$B$6,IO!$B$7)))</f>
        <v>200</v>
      </c>
      <c r="J794" s="24">
        <f t="shared" ca="1" si="38"/>
        <v>0</v>
      </c>
      <c r="K794" s="24">
        <f ca="1">IO!$B$5*Model!G794-$J794</f>
        <v>3960</v>
      </c>
    </row>
    <row r="795" spans="1:11" x14ac:dyDescent="0.25">
      <c r="A795" s="28">
        <v>794</v>
      </c>
      <c r="B795" s="26" t="s">
        <v>8</v>
      </c>
      <c r="C795" s="24">
        <f t="shared" ca="1" si="36"/>
        <v>0.74372551547030519</v>
      </c>
      <c r="D795" s="24">
        <f ca="1">VLOOKUP(C795,'Given Data'!$H$33:$I$43,2)</f>
        <v>3</v>
      </c>
      <c r="E795" s="24">
        <f t="shared" ca="1" si="37"/>
        <v>0.24535603588118371</v>
      </c>
      <c r="F795" s="24">
        <f ca="1">IF(B795=IO!$A$21,ROUND(NORMINV(E795,IO!$B$21,IO!$C$21),0),IF(B795=IO!$A$22,ROUND(NORMINV(E795,IO!$B$22,IO!$C$22),0),ROUND(NORMINV(E795,IO!$B$23,IO!$C$23),0)))</f>
        <v>100</v>
      </c>
      <c r="G795" s="24">
        <f ca="1">MIN(F795,IO!$B$4+IO!$B$10)</f>
        <v>100</v>
      </c>
      <c r="H795" s="24">
        <f ca="1">IF(G795-D795&gt;IO!B$4,Model!G795-Model!D795-IO!B$4,0)</f>
        <v>0</v>
      </c>
      <c r="I795" s="24">
        <f>IF($B795=IO!$A$22,IO!$B$6,IF($B795=IO!$A$22,IO!$B$6,IF($B795=IO!$A$22,IO!$B$6,IO!$B$7)))</f>
        <v>25</v>
      </c>
      <c r="J795" s="24">
        <f t="shared" ca="1" si="38"/>
        <v>0</v>
      </c>
      <c r="K795" s="24">
        <f ca="1">IO!$B$5*Model!G795-$J795</f>
        <v>4000</v>
      </c>
    </row>
    <row r="796" spans="1:11" x14ac:dyDescent="0.25">
      <c r="A796" s="28">
        <v>795</v>
      </c>
      <c r="B796" s="26" t="s">
        <v>10</v>
      </c>
      <c r="C796" s="24">
        <f t="shared" ca="1" si="36"/>
        <v>0.80631329394143181</v>
      </c>
      <c r="D796" s="24">
        <f ca="1">VLOOKUP(C796,'Given Data'!$H$33:$I$43,2)</f>
        <v>4</v>
      </c>
      <c r="E796" s="24">
        <f t="shared" ca="1" si="37"/>
        <v>0.91285723741470215</v>
      </c>
      <c r="F796" s="24">
        <f ca="1">IF(B796=IO!$A$21,ROUND(NORMINV(E796,IO!$B$21,IO!$C$21),0),IF(B796=IO!$A$22,ROUND(NORMINV(E796,IO!$B$22,IO!$C$22),0),ROUND(NORMINV(E796,IO!$B$23,IO!$C$23),0)))</f>
        <v>112</v>
      </c>
      <c r="G796" s="24">
        <f ca="1">MIN(F796,IO!$B$4+IO!$B$10)</f>
        <v>102</v>
      </c>
      <c r="H796" s="24">
        <f ca="1">IF(G796-D796&gt;IO!B$4,Model!G796-Model!D796-IO!B$4,0)</f>
        <v>0</v>
      </c>
      <c r="I796" s="24">
        <f>IF($B796=IO!$A$22,IO!$B$6,IF($B796=IO!$A$22,IO!$B$6,IF($B796=IO!$A$22,IO!$B$6,IO!$B$7)))</f>
        <v>200</v>
      </c>
      <c r="J796" s="24">
        <f t="shared" ca="1" si="38"/>
        <v>0</v>
      </c>
      <c r="K796" s="24">
        <f ca="1">IO!$B$5*Model!G796-$J796</f>
        <v>4080</v>
      </c>
    </row>
    <row r="797" spans="1:11" x14ac:dyDescent="0.25">
      <c r="A797" s="28">
        <v>796</v>
      </c>
      <c r="B797" s="26" t="s">
        <v>7</v>
      </c>
      <c r="C797" s="24">
        <f t="shared" ca="1" si="36"/>
        <v>0.94154536874391603</v>
      </c>
      <c r="D797" s="24">
        <f ca="1">VLOOKUP(C797,'Given Data'!$H$33:$I$43,2)</f>
        <v>6</v>
      </c>
      <c r="E797" s="24">
        <f t="shared" ca="1" si="37"/>
        <v>0.29661502180342525</v>
      </c>
      <c r="F797" s="24">
        <f ca="1">IF(B797=IO!$A$21,ROUND(NORMINV(E797,IO!$B$21,IO!$C$21),0),IF(B797=IO!$A$22,ROUND(NORMINV(E797,IO!$B$22,IO!$C$22),0),ROUND(NORMINV(E797,IO!$B$23,IO!$C$23),0)))</f>
        <v>98</v>
      </c>
      <c r="G797" s="24">
        <f ca="1">MIN(F797,IO!$B$4+IO!$B$10)</f>
        <v>98</v>
      </c>
      <c r="H797" s="24">
        <f ca="1">IF(G797-D797&gt;IO!B$4,Model!G797-Model!D797-IO!B$4,0)</f>
        <v>0</v>
      </c>
      <c r="I797" s="24">
        <f>IF($B797=IO!$A$22,IO!$B$6,IF($B797=IO!$A$22,IO!$B$6,IF($B797=IO!$A$22,IO!$B$6,IO!$B$7)))</f>
        <v>200</v>
      </c>
      <c r="J797" s="24">
        <f t="shared" ca="1" si="38"/>
        <v>0</v>
      </c>
      <c r="K797" s="24">
        <f ca="1">IO!$B$5*Model!G797-$J797</f>
        <v>3920</v>
      </c>
    </row>
    <row r="798" spans="1:11" x14ac:dyDescent="0.25">
      <c r="A798" s="28">
        <v>797</v>
      </c>
      <c r="B798" s="26" t="s">
        <v>8</v>
      </c>
      <c r="C798" s="24">
        <f t="shared" ca="1" si="36"/>
        <v>0.62635937712726175</v>
      </c>
      <c r="D798" s="24">
        <f ca="1">VLOOKUP(C798,'Given Data'!$H$33:$I$43,2)</f>
        <v>3</v>
      </c>
      <c r="E798" s="24">
        <f t="shared" ca="1" si="37"/>
        <v>0.36151916181126131</v>
      </c>
      <c r="F798" s="24">
        <f ca="1">IF(B798=IO!$A$21,ROUND(NORMINV(E798,IO!$B$21,IO!$C$21),0),IF(B798=IO!$A$22,ROUND(NORMINV(E798,IO!$B$22,IO!$C$22),0),ROUND(NORMINV(E798,IO!$B$23,IO!$C$23),0)))</f>
        <v>101</v>
      </c>
      <c r="G798" s="24">
        <f ca="1">MIN(F798,IO!$B$4+IO!$B$10)</f>
        <v>101</v>
      </c>
      <c r="H798" s="24">
        <f ca="1">IF(G798-D798&gt;IO!B$4,Model!G798-Model!D798-IO!B$4,0)</f>
        <v>0</v>
      </c>
      <c r="I798" s="24">
        <f>IF($B798=IO!$A$22,IO!$B$6,IF($B798=IO!$A$22,IO!$B$6,IF($B798=IO!$A$22,IO!$B$6,IO!$B$7)))</f>
        <v>25</v>
      </c>
      <c r="J798" s="24">
        <f t="shared" ca="1" si="38"/>
        <v>0</v>
      </c>
      <c r="K798" s="24">
        <f ca="1">IO!$B$5*Model!G798-$J798</f>
        <v>4040</v>
      </c>
    </row>
    <row r="799" spans="1:11" x14ac:dyDescent="0.25">
      <c r="A799" s="28">
        <v>798</v>
      </c>
      <c r="B799" s="26" t="s">
        <v>10</v>
      </c>
      <c r="C799" s="24">
        <f t="shared" ca="1" si="36"/>
        <v>0.60096957327596356</v>
      </c>
      <c r="D799" s="24">
        <f ca="1">VLOOKUP(C799,'Given Data'!$H$33:$I$43,2)</f>
        <v>2</v>
      </c>
      <c r="E799" s="24">
        <f t="shared" ca="1" si="37"/>
        <v>0.84563133609414709</v>
      </c>
      <c r="F799" s="24">
        <f ca="1">IF(B799=IO!$A$21,ROUND(NORMINV(E799,IO!$B$21,IO!$C$21),0),IF(B799=IO!$A$22,ROUND(NORMINV(E799,IO!$B$22,IO!$C$22),0),ROUND(NORMINV(E799,IO!$B$23,IO!$C$23),0)))</f>
        <v>110</v>
      </c>
      <c r="G799" s="24">
        <f ca="1">MIN(F799,IO!$B$4+IO!$B$10)</f>
        <v>102</v>
      </c>
      <c r="H799" s="24">
        <f ca="1">IF(G799-D799&gt;IO!B$4,Model!G799-Model!D799-IO!B$4,0)</f>
        <v>0</v>
      </c>
      <c r="I799" s="24">
        <f>IF($B799=IO!$A$22,IO!$B$6,IF($B799=IO!$A$22,IO!$B$6,IF($B799=IO!$A$22,IO!$B$6,IO!$B$7)))</f>
        <v>200</v>
      </c>
      <c r="J799" s="24">
        <f t="shared" ca="1" si="38"/>
        <v>0</v>
      </c>
      <c r="K799" s="24">
        <f ca="1">IO!$B$5*Model!G799-$J799</f>
        <v>4080</v>
      </c>
    </row>
    <row r="800" spans="1:11" x14ac:dyDescent="0.25">
      <c r="A800" s="28">
        <v>799</v>
      </c>
      <c r="B800" s="26" t="s">
        <v>7</v>
      </c>
      <c r="C800" s="24">
        <f t="shared" ca="1" si="36"/>
        <v>0.27964202738505872</v>
      </c>
      <c r="D800" s="24">
        <f ca="1">VLOOKUP(C800,'Given Data'!$H$33:$I$43,2)</f>
        <v>1</v>
      </c>
      <c r="E800" s="24">
        <f t="shared" ca="1" si="37"/>
        <v>0.26224540113663464</v>
      </c>
      <c r="F800" s="24">
        <f ca="1">IF(B800=IO!$A$21,ROUND(NORMINV(E800,IO!$B$21,IO!$C$21),0),IF(B800=IO!$A$22,ROUND(NORMINV(E800,IO!$B$22,IO!$C$22),0),ROUND(NORMINV(E800,IO!$B$23,IO!$C$23),0)))</f>
        <v>97</v>
      </c>
      <c r="G800" s="24">
        <f ca="1">MIN(F800,IO!$B$4+IO!$B$10)</f>
        <v>97</v>
      </c>
      <c r="H800" s="24">
        <f ca="1">IF(G800-D800&gt;IO!B$4,Model!G800-Model!D800-IO!B$4,0)</f>
        <v>0</v>
      </c>
      <c r="I800" s="24">
        <f>IF($B800=IO!$A$22,IO!$B$6,IF($B800=IO!$A$22,IO!$B$6,IF($B800=IO!$A$22,IO!$B$6,IO!$B$7)))</f>
        <v>200</v>
      </c>
      <c r="J800" s="24">
        <f t="shared" ca="1" si="38"/>
        <v>400</v>
      </c>
      <c r="K800" s="24">
        <f ca="1">IO!$B$5*Model!G800-$J800</f>
        <v>3480</v>
      </c>
    </row>
    <row r="801" spans="1:11" x14ac:dyDescent="0.25">
      <c r="A801" s="28">
        <v>800</v>
      </c>
      <c r="B801" s="26" t="s">
        <v>8</v>
      </c>
      <c r="C801" s="24">
        <f t="shared" ca="1" si="36"/>
        <v>0.70360465183872645</v>
      </c>
      <c r="D801" s="24">
        <f ca="1">VLOOKUP(C801,'Given Data'!$H$33:$I$43,2)</f>
        <v>3</v>
      </c>
      <c r="E801" s="24">
        <f t="shared" ca="1" si="37"/>
        <v>0.98617403541486914</v>
      </c>
      <c r="F801" s="24">
        <f ca="1">IF(B801=IO!$A$21,ROUND(NORMINV(E801,IO!$B$21,IO!$C$21),0),IF(B801=IO!$A$22,ROUND(NORMINV(E801,IO!$B$22,IO!$C$22),0),ROUND(NORMINV(E801,IO!$B$23,IO!$C$23),0)))</f>
        <v>114</v>
      </c>
      <c r="G801" s="24">
        <f ca="1">MIN(F801,IO!$B$4+IO!$B$10)</f>
        <v>102</v>
      </c>
      <c r="H801" s="24">
        <f ca="1">IF(G801-D801&gt;IO!B$4,Model!G801-Model!D801-IO!B$4,0)</f>
        <v>0</v>
      </c>
      <c r="I801" s="24">
        <f>IF($B801=IO!$A$22,IO!$B$6,IF($B801=IO!$A$22,IO!$B$6,IF($B801=IO!$A$22,IO!$B$6,IO!$B$7)))</f>
        <v>25</v>
      </c>
      <c r="J801" s="24">
        <f t="shared" ca="1" si="38"/>
        <v>0</v>
      </c>
      <c r="K801" s="24">
        <f ca="1">IO!$B$5*Model!G801-$J801</f>
        <v>4080</v>
      </c>
    </row>
    <row r="802" spans="1:11" x14ac:dyDescent="0.25">
      <c r="A802" s="28">
        <v>801</v>
      </c>
      <c r="B802" s="26" t="s">
        <v>10</v>
      </c>
      <c r="C802" s="24">
        <f t="shared" ca="1" si="36"/>
        <v>5.1460425429183498E-2</v>
      </c>
      <c r="D802" s="24">
        <f ca="1">VLOOKUP(C802,'Given Data'!$H$33:$I$43,2)</f>
        <v>0</v>
      </c>
      <c r="E802" s="24">
        <f t="shared" ca="1" si="37"/>
        <v>0.39861342735397165</v>
      </c>
      <c r="F802" s="24">
        <f ca="1">IF(B802=IO!$A$21,ROUND(NORMINV(E802,IO!$B$21,IO!$C$21),0),IF(B802=IO!$A$22,ROUND(NORMINV(E802,IO!$B$22,IO!$C$22),0),ROUND(NORMINV(E802,IO!$B$23,IO!$C$23),0)))</f>
        <v>104</v>
      </c>
      <c r="G802" s="24">
        <f ca="1">MIN(F802,IO!$B$4+IO!$B$10)</f>
        <v>102</v>
      </c>
      <c r="H802" s="24">
        <f ca="1">IF(G802-D802&gt;IO!B$4,Model!G802-Model!D802-IO!B$4,0)</f>
        <v>2</v>
      </c>
      <c r="I802" s="24">
        <f>IF($B802=IO!$A$22,IO!$B$6,IF($B802=IO!$A$22,IO!$B$6,IF($B802=IO!$A$22,IO!$B$6,IO!$B$7)))</f>
        <v>200</v>
      </c>
      <c r="J802" s="24">
        <f t="shared" ca="1" si="38"/>
        <v>0</v>
      </c>
      <c r="K802" s="24">
        <f ca="1">IO!$B$5*Model!G802-$J802</f>
        <v>4080</v>
      </c>
    </row>
    <row r="803" spans="1:11" x14ac:dyDescent="0.25">
      <c r="A803" s="28">
        <v>802</v>
      </c>
      <c r="B803" s="26" t="s">
        <v>7</v>
      </c>
      <c r="C803" s="24">
        <f t="shared" ca="1" si="36"/>
        <v>0.50641631102520612</v>
      </c>
      <c r="D803" s="24">
        <f ca="1">VLOOKUP(C803,'Given Data'!$H$33:$I$43,2)</f>
        <v>2</v>
      </c>
      <c r="E803" s="24">
        <f t="shared" ca="1" si="37"/>
        <v>0.57576922450557111</v>
      </c>
      <c r="F803" s="24">
        <f ca="1">IF(B803=IO!$A$21,ROUND(NORMINV(E803,IO!$B$21,IO!$C$21),0),IF(B803=IO!$A$22,ROUND(NORMINV(E803,IO!$B$22,IO!$C$22),0),ROUND(NORMINV(E803,IO!$B$23,IO!$C$23),0)))</f>
        <v>102</v>
      </c>
      <c r="G803" s="24">
        <f ca="1">MIN(F803,IO!$B$4+IO!$B$10)</f>
        <v>102</v>
      </c>
      <c r="H803" s="24">
        <f ca="1">IF(G803-D803&gt;IO!B$4,Model!G803-Model!D803-IO!B$4,0)</f>
        <v>0</v>
      </c>
      <c r="I803" s="24">
        <f>IF($B803=IO!$A$22,IO!$B$6,IF($B803=IO!$A$22,IO!$B$6,IF($B803=IO!$A$22,IO!$B$6,IO!$B$7)))</f>
        <v>200</v>
      </c>
      <c r="J803" s="24">
        <f t="shared" ca="1" si="38"/>
        <v>0</v>
      </c>
      <c r="K803" s="24">
        <f ca="1">IO!$B$5*Model!G803-$J803</f>
        <v>4080</v>
      </c>
    </row>
    <row r="804" spans="1:11" x14ac:dyDescent="0.25">
      <c r="A804" s="28">
        <v>803</v>
      </c>
      <c r="B804" s="26" t="s">
        <v>8</v>
      </c>
      <c r="C804" s="24">
        <f t="shared" ca="1" si="36"/>
        <v>0.59689763571536036</v>
      </c>
      <c r="D804" s="24">
        <f ca="1">VLOOKUP(C804,'Given Data'!$H$33:$I$43,2)</f>
        <v>2</v>
      </c>
      <c r="E804" s="24">
        <f t="shared" ca="1" si="37"/>
        <v>3.4745453148029792E-2</v>
      </c>
      <c r="F804" s="24">
        <f ca="1">IF(B804=IO!$A$21,ROUND(NORMINV(E804,IO!$B$21,IO!$C$21),0),IF(B804=IO!$A$22,ROUND(NORMINV(E804,IO!$B$22,IO!$C$22),0),ROUND(NORMINV(E804,IO!$B$23,IO!$C$23),0)))</f>
        <v>94</v>
      </c>
      <c r="G804" s="24">
        <f ca="1">MIN(F804,IO!$B$4+IO!$B$10)</f>
        <v>94</v>
      </c>
      <c r="H804" s="24">
        <f ca="1">IF(G804-D804&gt;IO!B$4,Model!G804-Model!D804-IO!B$4,0)</f>
        <v>0</v>
      </c>
      <c r="I804" s="24">
        <f>IF($B804=IO!$A$22,IO!$B$6,IF($B804=IO!$A$22,IO!$B$6,IF($B804=IO!$A$22,IO!$B$6,IO!$B$7)))</f>
        <v>25</v>
      </c>
      <c r="J804" s="24">
        <f t="shared" ca="1" si="38"/>
        <v>200</v>
      </c>
      <c r="K804" s="24">
        <f ca="1">IO!$B$5*Model!G804-$J804</f>
        <v>3560</v>
      </c>
    </row>
    <row r="805" spans="1:11" x14ac:dyDescent="0.25">
      <c r="A805" s="28">
        <v>804</v>
      </c>
      <c r="B805" s="26" t="s">
        <v>10</v>
      </c>
      <c r="C805" s="24">
        <f t="shared" ca="1" si="36"/>
        <v>0.67666711115377765</v>
      </c>
      <c r="D805" s="24">
        <f ca="1">VLOOKUP(C805,'Given Data'!$H$33:$I$43,2)</f>
        <v>3</v>
      </c>
      <c r="E805" s="24">
        <f t="shared" ca="1" si="37"/>
        <v>0.43579325743558661</v>
      </c>
      <c r="F805" s="24">
        <f ca="1">IF(B805=IO!$A$21,ROUND(NORMINV(E805,IO!$B$21,IO!$C$21),0),IF(B805=IO!$A$22,ROUND(NORMINV(E805,IO!$B$22,IO!$C$22),0),ROUND(NORMINV(E805,IO!$B$23,IO!$C$23),0)))</f>
        <v>104</v>
      </c>
      <c r="G805" s="24">
        <f ca="1">MIN(F805,IO!$B$4+IO!$B$10)</f>
        <v>102</v>
      </c>
      <c r="H805" s="24">
        <f ca="1">IF(G805-D805&gt;IO!B$4,Model!G805-Model!D805-IO!B$4,0)</f>
        <v>0</v>
      </c>
      <c r="I805" s="24">
        <f>IF($B805=IO!$A$22,IO!$B$6,IF($B805=IO!$A$22,IO!$B$6,IF($B805=IO!$A$22,IO!$B$6,IO!$B$7)))</f>
        <v>200</v>
      </c>
      <c r="J805" s="24">
        <f t="shared" ca="1" si="38"/>
        <v>0</v>
      </c>
      <c r="K805" s="24">
        <f ca="1">IO!$B$5*Model!G805-$J805</f>
        <v>4080</v>
      </c>
    </row>
    <row r="806" spans="1:11" x14ac:dyDescent="0.25">
      <c r="A806" s="28">
        <v>805</v>
      </c>
      <c r="B806" s="26" t="s">
        <v>7</v>
      </c>
      <c r="C806" s="24">
        <f t="shared" ca="1" si="36"/>
        <v>0.21529965177028554</v>
      </c>
      <c r="D806" s="24">
        <f ca="1">VLOOKUP(C806,'Given Data'!$H$33:$I$43,2)</f>
        <v>1</v>
      </c>
      <c r="E806" s="24">
        <f t="shared" ca="1" si="37"/>
        <v>0.69699924876943509</v>
      </c>
      <c r="F806" s="24">
        <f ca="1">IF(B806=IO!$A$21,ROUND(NORMINV(E806,IO!$B$21,IO!$C$21),0),IF(B806=IO!$A$22,ROUND(NORMINV(E806,IO!$B$22,IO!$C$22),0),ROUND(NORMINV(E806,IO!$B$23,IO!$C$23),0)))</f>
        <v>104</v>
      </c>
      <c r="G806" s="24">
        <f ca="1">MIN(F806,IO!$B$4+IO!$B$10)</f>
        <v>102</v>
      </c>
      <c r="H806" s="24">
        <f ca="1">IF(G806-D806&gt;IO!B$4,Model!G806-Model!D806-IO!B$4,0)</f>
        <v>1</v>
      </c>
      <c r="I806" s="24">
        <f>IF($B806=IO!$A$22,IO!$B$6,IF($B806=IO!$A$22,IO!$B$6,IF($B806=IO!$A$22,IO!$B$6,IO!$B$7)))</f>
        <v>200</v>
      </c>
      <c r="J806" s="24">
        <f t="shared" ca="1" si="38"/>
        <v>200</v>
      </c>
      <c r="K806" s="24">
        <f ca="1">IO!$B$5*Model!G806-$J806</f>
        <v>3880</v>
      </c>
    </row>
    <row r="807" spans="1:11" x14ac:dyDescent="0.25">
      <c r="A807" s="28">
        <v>806</v>
      </c>
      <c r="B807" s="26" t="s">
        <v>8</v>
      </c>
      <c r="C807" s="24">
        <f t="shared" ca="1" si="36"/>
        <v>0.75322415272789467</v>
      </c>
      <c r="D807" s="24">
        <f ca="1">VLOOKUP(C807,'Given Data'!$H$33:$I$43,2)</f>
        <v>3</v>
      </c>
      <c r="E807" s="24">
        <f t="shared" ca="1" si="37"/>
        <v>0.83076492707953109</v>
      </c>
      <c r="F807" s="24">
        <f ca="1">IF(B807=IO!$A$21,ROUND(NORMINV(E807,IO!$B$21,IO!$C$21),0),IF(B807=IO!$A$22,ROUND(NORMINV(E807,IO!$B$22,IO!$C$22),0),ROUND(NORMINV(E807,IO!$B$23,IO!$C$23),0)))</f>
        <v>108</v>
      </c>
      <c r="G807" s="24">
        <f ca="1">MIN(F807,IO!$B$4+IO!$B$10)</f>
        <v>102</v>
      </c>
      <c r="H807" s="24">
        <f ca="1">IF(G807-D807&gt;IO!B$4,Model!G807-Model!D807-IO!B$4,0)</f>
        <v>0</v>
      </c>
      <c r="I807" s="24">
        <f>IF($B807=IO!$A$22,IO!$B$6,IF($B807=IO!$A$22,IO!$B$6,IF($B807=IO!$A$22,IO!$B$6,IO!$B$7)))</f>
        <v>25</v>
      </c>
      <c r="J807" s="24">
        <f t="shared" ca="1" si="38"/>
        <v>0</v>
      </c>
      <c r="K807" s="24">
        <f ca="1">IO!$B$5*Model!G807-$J807</f>
        <v>4080</v>
      </c>
    </row>
    <row r="808" spans="1:11" x14ac:dyDescent="0.25">
      <c r="A808" s="28">
        <v>807</v>
      </c>
      <c r="B808" s="26" t="s">
        <v>10</v>
      </c>
      <c r="C808" s="24">
        <f t="shared" ca="1" si="36"/>
        <v>0.32279589052130553</v>
      </c>
      <c r="D808" s="24">
        <f ca="1">VLOOKUP(C808,'Given Data'!$H$33:$I$43,2)</f>
        <v>1</v>
      </c>
      <c r="E808" s="24">
        <f t="shared" ca="1" si="37"/>
        <v>0.85701895280891582</v>
      </c>
      <c r="F808" s="24">
        <f ca="1">IF(B808=IO!$A$21,ROUND(NORMINV(E808,IO!$B$21,IO!$C$21),0),IF(B808=IO!$A$22,ROUND(NORMINV(E808,IO!$B$22,IO!$C$22),0),ROUND(NORMINV(E808,IO!$B$23,IO!$C$23),0)))</f>
        <v>110</v>
      </c>
      <c r="G808" s="24">
        <f ca="1">MIN(F808,IO!$B$4+IO!$B$10)</f>
        <v>102</v>
      </c>
      <c r="H808" s="24">
        <f ca="1">IF(G808-D808&gt;IO!B$4,Model!G808-Model!D808-IO!B$4,0)</f>
        <v>1</v>
      </c>
      <c r="I808" s="24">
        <f>IF($B808=IO!$A$22,IO!$B$6,IF($B808=IO!$A$22,IO!$B$6,IF($B808=IO!$A$22,IO!$B$6,IO!$B$7)))</f>
        <v>200</v>
      </c>
      <c r="J808" s="24">
        <f t="shared" ca="1" si="38"/>
        <v>0</v>
      </c>
      <c r="K808" s="24">
        <f ca="1">IO!$B$5*Model!G808-$J808</f>
        <v>4080</v>
      </c>
    </row>
    <row r="809" spans="1:11" x14ac:dyDescent="0.25">
      <c r="A809" s="28">
        <v>808</v>
      </c>
      <c r="B809" s="26" t="s">
        <v>7</v>
      </c>
      <c r="C809" s="24">
        <f t="shared" ca="1" si="36"/>
        <v>0.90613314177728288</v>
      </c>
      <c r="D809" s="24">
        <f ca="1">VLOOKUP(C809,'Given Data'!$H$33:$I$43,2)</f>
        <v>5</v>
      </c>
      <c r="E809" s="24">
        <f t="shared" ca="1" si="37"/>
        <v>0.7436518164961109</v>
      </c>
      <c r="F809" s="24">
        <f ca="1">IF(B809=IO!$A$21,ROUND(NORMINV(E809,IO!$B$21,IO!$C$21),0),IF(B809=IO!$A$22,ROUND(NORMINV(E809,IO!$B$22,IO!$C$22),0),ROUND(NORMINV(E809,IO!$B$23,IO!$C$23),0)))</f>
        <v>105</v>
      </c>
      <c r="G809" s="24">
        <f ca="1">MIN(F809,IO!$B$4+IO!$B$10)</f>
        <v>102</v>
      </c>
      <c r="H809" s="24">
        <f ca="1">IF(G809-D809&gt;IO!B$4,Model!G809-Model!D809-IO!B$4,0)</f>
        <v>0</v>
      </c>
      <c r="I809" s="24">
        <f>IF($B809=IO!$A$22,IO!$B$6,IF($B809=IO!$A$22,IO!$B$6,IF($B809=IO!$A$22,IO!$B$6,IO!$B$7)))</f>
        <v>200</v>
      </c>
      <c r="J809" s="24">
        <f t="shared" ca="1" si="38"/>
        <v>0</v>
      </c>
      <c r="K809" s="24">
        <f ca="1">IO!$B$5*Model!G809-$J809</f>
        <v>4080</v>
      </c>
    </row>
    <row r="810" spans="1:11" x14ac:dyDescent="0.25">
      <c r="A810" s="28">
        <v>809</v>
      </c>
      <c r="B810" s="26" t="s">
        <v>8</v>
      </c>
      <c r="C810" s="24">
        <f t="shared" ca="1" si="36"/>
        <v>0.60040455908821921</v>
      </c>
      <c r="D810" s="24">
        <f ca="1">VLOOKUP(C810,'Given Data'!$H$33:$I$43,2)</f>
        <v>2</v>
      </c>
      <c r="E810" s="24">
        <f t="shared" ca="1" si="37"/>
        <v>0.2705166759325941</v>
      </c>
      <c r="F810" s="24">
        <f ca="1">IF(B810=IO!$A$21,ROUND(NORMINV(E810,IO!$B$21,IO!$C$21),0),IF(B810=IO!$A$22,ROUND(NORMINV(E810,IO!$B$22,IO!$C$22),0),ROUND(NORMINV(E810,IO!$B$23,IO!$C$23),0)))</f>
        <v>100</v>
      </c>
      <c r="G810" s="24">
        <f ca="1">MIN(F810,IO!$B$4+IO!$B$10)</f>
        <v>100</v>
      </c>
      <c r="H810" s="24">
        <f ca="1">IF(G810-D810&gt;IO!B$4,Model!G810-Model!D810-IO!B$4,0)</f>
        <v>0</v>
      </c>
      <c r="I810" s="24">
        <f>IF($B810=IO!$A$22,IO!$B$6,IF($B810=IO!$A$22,IO!$B$6,IF($B810=IO!$A$22,IO!$B$6,IO!$B$7)))</f>
        <v>25</v>
      </c>
      <c r="J810" s="24">
        <f t="shared" ca="1" si="38"/>
        <v>400</v>
      </c>
      <c r="K810" s="24">
        <f ca="1">IO!$B$5*Model!G810-$J810</f>
        <v>3600</v>
      </c>
    </row>
    <row r="811" spans="1:11" x14ac:dyDescent="0.25">
      <c r="A811" s="28">
        <v>810</v>
      </c>
      <c r="B811" s="26" t="s">
        <v>10</v>
      </c>
      <c r="C811" s="24">
        <f t="shared" ca="1" si="36"/>
        <v>0.53160138895807219</v>
      </c>
      <c r="D811" s="24">
        <f ca="1">VLOOKUP(C811,'Given Data'!$H$33:$I$43,2)</f>
        <v>2</v>
      </c>
      <c r="E811" s="24">
        <f t="shared" ca="1" si="37"/>
        <v>0.33954089867673798</v>
      </c>
      <c r="F811" s="24">
        <f ca="1">IF(B811=IO!$A$21,ROUND(NORMINV(E811,IO!$B$21,IO!$C$21),0),IF(B811=IO!$A$22,ROUND(NORMINV(E811,IO!$B$22,IO!$C$22),0),ROUND(NORMINV(E811,IO!$B$23,IO!$C$23),0)))</f>
        <v>103</v>
      </c>
      <c r="G811" s="24">
        <f ca="1">MIN(F811,IO!$B$4+IO!$B$10)</f>
        <v>102</v>
      </c>
      <c r="H811" s="24">
        <f ca="1">IF(G811-D811&gt;IO!B$4,Model!G811-Model!D811-IO!B$4,0)</f>
        <v>0</v>
      </c>
      <c r="I811" s="24">
        <f>IF($B811=IO!$A$22,IO!$B$6,IF($B811=IO!$A$22,IO!$B$6,IF($B811=IO!$A$22,IO!$B$6,IO!$B$7)))</f>
        <v>200</v>
      </c>
      <c r="J811" s="24">
        <f t="shared" ca="1" si="38"/>
        <v>0</v>
      </c>
      <c r="K811" s="24">
        <f ca="1">IO!$B$5*Model!G811-$J811</f>
        <v>4080</v>
      </c>
    </row>
    <row r="812" spans="1:11" x14ac:dyDescent="0.25">
      <c r="A812" s="28">
        <v>811</v>
      </c>
      <c r="B812" s="26" t="s">
        <v>7</v>
      </c>
      <c r="C812" s="24">
        <f t="shared" ca="1" si="36"/>
        <v>0.15967815530068552</v>
      </c>
      <c r="D812" s="24">
        <f ca="1">VLOOKUP(C812,'Given Data'!$H$33:$I$43,2)</f>
        <v>0</v>
      </c>
      <c r="E812" s="24">
        <f t="shared" ca="1" si="37"/>
        <v>0.87066449418468872</v>
      </c>
      <c r="F812" s="24">
        <f ca="1">IF(B812=IO!$A$21,ROUND(NORMINV(E812,IO!$B$21,IO!$C$21),0),IF(B812=IO!$A$22,ROUND(NORMINV(E812,IO!$B$22,IO!$C$22),0),ROUND(NORMINV(E812,IO!$B$23,IO!$C$23),0)))</f>
        <v>108</v>
      </c>
      <c r="G812" s="24">
        <f ca="1">MIN(F812,IO!$B$4+IO!$B$10)</f>
        <v>102</v>
      </c>
      <c r="H812" s="24">
        <f ca="1">IF(G812-D812&gt;IO!B$4,Model!G812-Model!D812-IO!B$4,0)</f>
        <v>2</v>
      </c>
      <c r="I812" s="24">
        <f>IF($B812=IO!$A$22,IO!$B$6,IF($B812=IO!$A$22,IO!$B$6,IF($B812=IO!$A$22,IO!$B$6,IO!$B$7)))</f>
        <v>200</v>
      </c>
      <c r="J812" s="24">
        <f t="shared" ca="1" si="38"/>
        <v>0</v>
      </c>
      <c r="K812" s="24">
        <f ca="1">IO!$B$5*Model!G812-$J812</f>
        <v>4080</v>
      </c>
    </row>
    <row r="813" spans="1:11" x14ac:dyDescent="0.25">
      <c r="A813" s="28">
        <v>812</v>
      </c>
      <c r="B813" s="26" t="s">
        <v>8</v>
      </c>
      <c r="C813" s="24">
        <f t="shared" ca="1" si="36"/>
        <v>0.53192090838699635</v>
      </c>
      <c r="D813" s="24">
        <f ca="1">VLOOKUP(C813,'Given Data'!$H$33:$I$43,2)</f>
        <v>2</v>
      </c>
      <c r="E813" s="24">
        <f t="shared" ca="1" si="37"/>
        <v>0.48126861241191354</v>
      </c>
      <c r="F813" s="24">
        <f ca="1">IF(B813=IO!$A$21,ROUND(NORMINV(E813,IO!$B$21,IO!$C$21),0),IF(B813=IO!$A$22,ROUND(NORMINV(E813,IO!$B$22,IO!$C$22),0),ROUND(NORMINV(E813,IO!$B$23,IO!$C$23),0)))</f>
        <v>103</v>
      </c>
      <c r="G813" s="24">
        <f ca="1">MIN(F813,IO!$B$4+IO!$B$10)</f>
        <v>102</v>
      </c>
      <c r="H813" s="24">
        <f ca="1">IF(G813-D813&gt;IO!B$4,Model!G813-Model!D813-IO!B$4,0)</f>
        <v>0</v>
      </c>
      <c r="I813" s="24">
        <f>IF($B813=IO!$A$22,IO!$B$6,IF($B813=IO!$A$22,IO!$B$6,IF($B813=IO!$A$22,IO!$B$6,IO!$B$7)))</f>
        <v>25</v>
      </c>
      <c r="J813" s="24">
        <f t="shared" ca="1" si="38"/>
        <v>0</v>
      </c>
      <c r="K813" s="24">
        <f ca="1">IO!$B$5*Model!G813-$J813</f>
        <v>4080</v>
      </c>
    </row>
    <row r="814" spans="1:11" x14ac:dyDescent="0.25">
      <c r="A814" s="28">
        <v>813</v>
      </c>
      <c r="B814" s="26" t="s">
        <v>10</v>
      </c>
      <c r="C814" s="24">
        <f t="shared" ca="1" si="36"/>
        <v>0.59940959682899975</v>
      </c>
      <c r="D814" s="24">
        <f ca="1">VLOOKUP(C814,'Given Data'!$H$33:$I$43,2)</f>
        <v>2</v>
      </c>
      <c r="E814" s="24">
        <f t="shared" ca="1" si="37"/>
        <v>0.38681255064173969</v>
      </c>
      <c r="F814" s="24">
        <f ca="1">IF(B814=IO!$A$21,ROUND(NORMINV(E814,IO!$B$21,IO!$C$21),0),IF(B814=IO!$A$22,ROUND(NORMINV(E814,IO!$B$22,IO!$C$22),0),ROUND(NORMINV(E814,IO!$B$23,IO!$C$23),0)))</f>
        <v>104</v>
      </c>
      <c r="G814" s="24">
        <f ca="1">MIN(F814,IO!$B$4+IO!$B$10)</f>
        <v>102</v>
      </c>
      <c r="H814" s="24">
        <f ca="1">IF(G814-D814&gt;IO!B$4,Model!G814-Model!D814-IO!B$4,0)</f>
        <v>0</v>
      </c>
      <c r="I814" s="24">
        <f>IF($B814=IO!$A$22,IO!$B$6,IF($B814=IO!$A$22,IO!$B$6,IF($B814=IO!$A$22,IO!$B$6,IO!$B$7)))</f>
        <v>200</v>
      </c>
      <c r="J814" s="24">
        <f t="shared" ca="1" si="38"/>
        <v>0</v>
      </c>
      <c r="K814" s="24">
        <f ca="1">IO!$B$5*Model!G814-$J814</f>
        <v>4080</v>
      </c>
    </row>
    <row r="815" spans="1:11" x14ac:dyDescent="0.25">
      <c r="A815" s="28">
        <v>814</v>
      </c>
      <c r="B815" s="26" t="s">
        <v>7</v>
      </c>
      <c r="C815" s="24">
        <f t="shared" ca="1" si="36"/>
        <v>0.90418279764775011</v>
      </c>
      <c r="D815" s="24">
        <f ca="1">VLOOKUP(C815,'Given Data'!$H$33:$I$43,2)</f>
        <v>5</v>
      </c>
      <c r="E815" s="24">
        <f t="shared" ca="1" si="37"/>
        <v>0.43813518154658304</v>
      </c>
      <c r="F815" s="24">
        <f ca="1">IF(B815=IO!$A$21,ROUND(NORMINV(E815,IO!$B$21,IO!$C$21),0),IF(B815=IO!$A$22,ROUND(NORMINV(E815,IO!$B$22,IO!$C$22),0),ROUND(NORMINV(E815,IO!$B$23,IO!$C$23),0)))</f>
        <v>100</v>
      </c>
      <c r="G815" s="24">
        <f ca="1">MIN(F815,IO!$B$4+IO!$B$10)</f>
        <v>100</v>
      </c>
      <c r="H815" s="24">
        <f ca="1">IF(G815-D815&gt;IO!B$4,Model!G815-Model!D815-IO!B$4,0)</f>
        <v>0</v>
      </c>
      <c r="I815" s="24">
        <f>IF($B815=IO!$A$22,IO!$B$6,IF($B815=IO!$A$22,IO!$B$6,IF($B815=IO!$A$22,IO!$B$6,IO!$B$7)))</f>
        <v>200</v>
      </c>
      <c r="J815" s="24">
        <f t="shared" ca="1" si="38"/>
        <v>0</v>
      </c>
      <c r="K815" s="24">
        <f ca="1">IO!$B$5*Model!G815-$J815</f>
        <v>4000</v>
      </c>
    </row>
    <row r="816" spans="1:11" x14ac:dyDescent="0.25">
      <c r="A816" s="28">
        <v>815</v>
      </c>
      <c r="B816" s="26" t="s">
        <v>8</v>
      </c>
      <c r="C816" s="24">
        <f t="shared" ca="1" si="36"/>
        <v>0.53370899136135408</v>
      </c>
      <c r="D816" s="24">
        <f ca="1">VLOOKUP(C816,'Given Data'!$H$33:$I$43,2)</f>
        <v>2</v>
      </c>
      <c r="E816" s="24">
        <f t="shared" ca="1" si="37"/>
        <v>0.1899870577078614</v>
      </c>
      <c r="F816" s="24">
        <f ca="1">IF(B816=IO!$A$21,ROUND(NORMINV(E816,IO!$B$21,IO!$C$21),0),IF(B816=IO!$A$22,ROUND(NORMINV(E816,IO!$B$22,IO!$C$22),0),ROUND(NORMINV(E816,IO!$B$23,IO!$C$23),0)))</f>
        <v>99</v>
      </c>
      <c r="G816" s="24">
        <f ca="1">MIN(F816,IO!$B$4+IO!$B$10)</f>
        <v>99</v>
      </c>
      <c r="H816" s="24">
        <f ca="1">IF(G816-D816&gt;IO!B$4,Model!G816-Model!D816-IO!B$4,0)</f>
        <v>0</v>
      </c>
      <c r="I816" s="24">
        <f>IF($B816=IO!$A$22,IO!$B$6,IF($B816=IO!$A$22,IO!$B$6,IF($B816=IO!$A$22,IO!$B$6,IO!$B$7)))</f>
        <v>25</v>
      </c>
      <c r="J816" s="24">
        <f t="shared" ca="1" si="38"/>
        <v>0</v>
      </c>
      <c r="K816" s="24">
        <f ca="1">IO!$B$5*Model!G816-$J816</f>
        <v>3960</v>
      </c>
    </row>
    <row r="817" spans="1:11" x14ac:dyDescent="0.25">
      <c r="A817" s="28">
        <v>816</v>
      </c>
      <c r="B817" s="26" t="s">
        <v>10</v>
      </c>
      <c r="C817" s="24">
        <f t="shared" ca="1" si="36"/>
        <v>0.14640726265108628</v>
      </c>
      <c r="D817" s="24">
        <f ca="1">VLOOKUP(C817,'Given Data'!$H$33:$I$43,2)</f>
        <v>0</v>
      </c>
      <c r="E817" s="24">
        <f t="shared" ca="1" si="37"/>
        <v>7.0669557229887214E-2</v>
      </c>
      <c r="F817" s="24">
        <f ca="1">IF(B817=IO!$A$21,ROUND(NORMINV(E817,IO!$B$21,IO!$C$21),0),IF(B817=IO!$A$22,ROUND(NORMINV(E817,IO!$B$22,IO!$C$22),0),ROUND(NORMINV(E817,IO!$B$23,IO!$C$23),0)))</f>
        <v>98</v>
      </c>
      <c r="G817" s="24">
        <f ca="1">MIN(F817,IO!$B$4+IO!$B$10)</f>
        <v>98</v>
      </c>
      <c r="H817" s="24">
        <f ca="1">IF(G817-D817&gt;IO!B$4,Model!G817-Model!D817-IO!B$4,0)</f>
        <v>0</v>
      </c>
      <c r="I817" s="24">
        <f>IF($B817=IO!$A$22,IO!$B$6,IF($B817=IO!$A$22,IO!$B$6,IF($B817=IO!$A$22,IO!$B$6,IO!$B$7)))</f>
        <v>200</v>
      </c>
      <c r="J817" s="24">
        <f t="shared" ca="1" si="38"/>
        <v>0</v>
      </c>
      <c r="K817" s="24">
        <f ca="1">IO!$B$5*Model!G817-$J817</f>
        <v>3920</v>
      </c>
    </row>
    <row r="818" spans="1:11" x14ac:dyDescent="0.25">
      <c r="A818" s="28">
        <v>817</v>
      </c>
      <c r="B818" s="26" t="s">
        <v>7</v>
      </c>
      <c r="C818" s="24">
        <f t="shared" ca="1" si="36"/>
        <v>0.27958989397985334</v>
      </c>
      <c r="D818" s="24">
        <f ca="1">VLOOKUP(C818,'Given Data'!$H$33:$I$43,2)</f>
        <v>1</v>
      </c>
      <c r="E818" s="24">
        <f t="shared" ca="1" si="37"/>
        <v>0.45938615094535273</v>
      </c>
      <c r="F818" s="24">
        <f ca="1">IF(B818=IO!$A$21,ROUND(NORMINV(E818,IO!$B$21,IO!$C$21),0),IF(B818=IO!$A$22,ROUND(NORMINV(E818,IO!$B$22,IO!$C$22),0),ROUND(NORMINV(E818,IO!$B$23,IO!$C$23),0)))</f>
        <v>100</v>
      </c>
      <c r="G818" s="24">
        <f ca="1">MIN(F818,IO!$B$4+IO!$B$10)</f>
        <v>100</v>
      </c>
      <c r="H818" s="24">
        <f ca="1">IF(G818-D818&gt;IO!B$4,Model!G818-Model!D818-IO!B$4,0)</f>
        <v>0</v>
      </c>
      <c r="I818" s="24">
        <f>IF($B818=IO!$A$22,IO!$B$6,IF($B818=IO!$A$22,IO!$B$6,IF($B818=IO!$A$22,IO!$B$6,IO!$B$7)))</f>
        <v>200</v>
      </c>
      <c r="J818" s="24">
        <f t="shared" ca="1" si="38"/>
        <v>0</v>
      </c>
      <c r="K818" s="24">
        <f ca="1">IO!$B$5*Model!G818-$J818</f>
        <v>4000</v>
      </c>
    </row>
    <row r="819" spans="1:11" x14ac:dyDescent="0.25">
      <c r="A819" s="28">
        <v>818</v>
      </c>
      <c r="B819" s="26" t="s">
        <v>8</v>
      </c>
      <c r="C819" s="24">
        <f t="shared" ca="1" si="36"/>
        <v>0.15113766765833203</v>
      </c>
      <c r="D819" s="24">
        <f ca="1">VLOOKUP(C819,'Given Data'!$H$33:$I$43,2)</f>
        <v>0</v>
      </c>
      <c r="E819" s="24">
        <f t="shared" ca="1" si="37"/>
        <v>0.19336316871508374</v>
      </c>
      <c r="F819" s="24">
        <f ca="1">IF(B819=IO!$A$21,ROUND(NORMINV(E819,IO!$B$21,IO!$C$21),0),IF(B819=IO!$A$22,ROUND(NORMINV(E819,IO!$B$22,IO!$C$22),0),ROUND(NORMINV(E819,IO!$B$23,IO!$C$23),0)))</f>
        <v>99</v>
      </c>
      <c r="G819" s="24">
        <f ca="1">MIN(F819,IO!$B$4+IO!$B$10)</f>
        <v>99</v>
      </c>
      <c r="H819" s="24">
        <f ca="1">IF(G819-D819&gt;IO!B$4,Model!G819-Model!D819-IO!B$4,0)</f>
        <v>0</v>
      </c>
      <c r="I819" s="24">
        <f>IF($B819=IO!$A$22,IO!$B$6,IF($B819=IO!$A$22,IO!$B$6,IF($B819=IO!$A$22,IO!$B$6,IO!$B$7)))</f>
        <v>25</v>
      </c>
      <c r="J819" s="24">
        <f t="shared" ca="1" si="38"/>
        <v>0</v>
      </c>
      <c r="K819" s="24">
        <f ca="1">IO!$B$5*Model!G819-$J819</f>
        <v>3960</v>
      </c>
    </row>
    <row r="820" spans="1:11" x14ac:dyDescent="0.25">
      <c r="A820" s="28">
        <v>819</v>
      </c>
      <c r="B820" s="26" t="s">
        <v>10</v>
      </c>
      <c r="C820" s="24">
        <f t="shared" ca="1" si="36"/>
        <v>0.96356357129322212</v>
      </c>
      <c r="D820" s="24">
        <f ca="1">VLOOKUP(C820,'Given Data'!$H$33:$I$43,2)</f>
        <v>6</v>
      </c>
      <c r="E820" s="24">
        <f t="shared" ca="1" si="37"/>
        <v>8.7122246876002452E-3</v>
      </c>
      <c r="F820" s="24">
        <f ca="1">IF(B820=IO!$A$21,ROUND(NORMINV(E820,IO!$B$21,IO!$C$21),0),IF(B820=IO!$A$22,ROUND(NORMINV(E820,IO!$B$22,IO!$C$22),0),ROUND(NORMINV(E820,IO!$B$23,IO!$C$23),0)))</f>
        <v>93</v>
      </c>
      <c r="G820" s="24">
        <f ca="1">MIN(F820,IO!$B$4+IO!$B$10)</f>
        <v>93</v>
      </c>
      <c r="H820" s="24">
        <f ca="1">IF(G820-D820&gt;IO!B$4,Model!G820-Model!D820-IO!B$4,0)</f>
        <v>0</v>
      </c>
      <c r="I820" s="24">
        <f>IF($B820=IO!$A$22,IO!$B$6,IF($B820=IO!$A$22,IO!$B$6,IF($B820=IO!$A$22,IO!$B$6,IO!$B$7)))</f>
        <v>200</v>
      </c>
      <c r="J820" s="24">
        <f t="shared" ca="1" si="38"/>
        <v>0</v>
      </c>
      <c r="K820" s="24">
        <f ca="1">IO!$B$5*Model!G820-$J820</f>
        <v>3720</v>
      </c>
    </row>
    <row r="821" spans="1:11" x14ac:dyDescent="0.25">
      <c r="A821" s="28">
        <v>820</v>
      </c>
      <c r="B821" s="26" t="s">
        <v>7</v>
      </c>
      <c r="C821" s="24">
        <f t="shared" ca="1" si="36"/>
        <v>0.39001702728388432</v>
      </c>
      <c r="D821" s="24">
        <f ca="1">VLOOKUP(C821,'Given Data'!$H$33:$I$43,2)</f>
        <v>2</v>
      </c>
      <c r="E821" s="24">
        <f t="shared" ca="1" si="37"/>
        <v>0.48962545554985848</v>
      </c>
      <c r="F821" s="24">
        <f ca="1">IF(B821=IO!$A$21,ROUND(NORMINV(E821,IO!$B$21,IO!$C$21),0),IF(B821=IO!$A$22,ROUND(NORMINV(E821,IO!$B$22,IO!$C$22),0),ROUND(NORMINV(E821,IO!$B$23,IO!$C$23),0)))</f>
        <v>101</v>
      </c>
      <c r="G821" s="24">
        <f ca="1">MIN(F821,IO!$B$4+IO!$B$10)</f>
        <v>101</v>
      </c>
      <c r="H821" s="24">
        <f ca="1">IF(G821-D821&gt;IO!B$4,Model!G821-Model!D821-IO!B$4,0)</f>
        <v>0</v>
      </c>
      <c r="I821" s="24">
        <f>IF($B821=IO!$A$22,IO!$B$6,IF($B821=IO!$A$22,IO!$B$6,IF($B821=IO!$A$22,IO!$B$6,IO!$B$7)))</f>
        <v>200</v>
      </c>
      <c r="J821" s="24">
        <f t="shared" ca="1" si="38"/>
        <v>200</v>
      </c>
      <c r="K821" s="24">
        <f ca="1">IO!$B$5*Model!G821-$J821</f>
        <v>3840</v>
      </c>
    </row>
    <row r="822" spans="1:11" x14ac:dyDescent="0.25">
      <c r="A822" s="28">
        <v>821</v>
      </c>
      <c r="B822" s="26" t="s">
        <v>8</v>
      </c>
      <c r="C822" s="24">
        <f t="shared" ca="1" si="36"/>
        <v>0.12794101128547442</v>
      </c>
      <c r="D822" s="24">
        <f ca="1">VLOOKUP(C822,'Given Data'!$H$33:$I$43,2)</f>
        <v>0</v>
      </c>
      <c r="E822" s="24">
        <f t="shared" ca="1" si="37"/>
        <v>6.6472655130009883E-2</v>
      </c>
      <c r="F822" s="24">
        <f ca="1">IF(B822=IO!$A$21,ROUND(NORMINV(E822,IO!$B$21,IO!$C$21),0),IF(B822=IO!$A$22,ROUND(NORMINV(E822,IO!$B$22,IO!$C$22),0),ROUND(NORMINV(E822,IO!$B$23,IO!$C$23),0)))</f>
        <v>95</v>
      </c>
      <c r="G822" s="24">
        <f ca="1">MIN(F822,IO!$B$4+IO!$B$10)</f>
        <v>95</v>
      </c>
      <c r="H822" s="24">
        <f ca="1">IF(G822-D822&gt;IO!B$4,Model!G822-Model!D822-IO!B$4,0)</f>
        <v>0</v>
      </c>
      <c r="I822" s="24">
        <f>IF($B822=IO!$A$22,IO!$B$6,IF($B822=IO!$A$22,IO!$B$6,IF($B822=IO!$A$22,IO!$B$6,IO!$B$7)))</f>
        <v>25</v>
      </c>
      <c r="J822" s="24">
        <f t="shared" ca="1" si="38"/>
        <v>200</v>
      </c>
      <c r="K822" s="24">
        <f ca="1">IO!$B$5*Model!G822-$J822</f>
        <v>3600</v>
      </c>
    </row>
    <row r="823" spans="1:11" x14ac:dyDescent="0.25">
      <c r="A823" s="28">
        <v>822</v>
      </c>
      <c r="B823" s="26" t="s">
        <v>10</v>
      </c>
      <c r="C823" s="24">
        <f t="shared" ca="1" si="36"/>
        <v>0.36969036613332396</v>
      </c>
      <c r="D823" s="24">
        <f ca="1">VLOOKUP(C823,'Given Data'!$H$33:$I$43,2)</f>
        <v>1</v>
      </c>
      <c r="E823" s="24">
        <f t="shared" ca="1" si="37"/>
        <v>0.30725870491764939</v>
      </c>
      <c r="F823" s="24">
        <f ca="1">IF(B823=IO!$A$21,ROUND(NORMINV(E823,IO!$B$21,IO!$C$21),0),IF(B823=IO!$A$22,ROUND(NORMINV(E823,IO!$B$22,IO!$C$22),0),ROUND(NORMINV(E823,IO!$B$23,IO!$C$23),0)))</f>
        <v>102</v>
      </c>
      <c r="G823" s="24">
        <f ca="1">MIN(F823,IO!$B$4+IO!$B$10)</f>
        <v>102</v>
      </c>
      <c r="H823" s="24">
        <f ca="1">IF(G823-D823&gt;IO!B$4,Model!G823-Model!D823-IO!B$4,0)</f>
        <v>1</v>
      </c>
      <c r="I823" s="24">
        <f>IF($B823=IO!$A$22,IO!$B$6,IF($B823=IO!$A$22,IO!$B$6,IF($B823=IO!$A$22,IO!$B$6,IO!$B$7)))</f>
        <v>200</v>
      </c>
      <c r="J823" s="24">
        <f t="shared" ca="1" si="38"/>
        <v>0</v>
      </c>
      <c r="K823" s="24">
        <f ca="1">IO!$B$5*Model!G823-$J823</f>
        <v>4080</v>
      </c>
    </row>
    <row r="824" spans="1:11" x14ac:dyDescent="0.25">
      <c r="A824" s="28">
        <v>823</v>
      </c>
      <c r="B824" s="26" t="s">
        <v>7</v>
      </c>
      <c r="C824" s="24">
        <f t="shared" ca="1" si="36"/>
        <v>0.30806970738287887</v>
      </c>
      <c r="D824" s="24">
        <f ca="1">VLOOKUP(C824,'Given Data'!$H$33:$I$43,2)</f>
        <v>1</v>
      </c>
      <c r="E824" s="24">
        <f t="shared" ca="1" si="37"/>
        <v>0.67765914440486641</v>
      </c>
      <c r="F824" s="24">
        <f ca="1">IF(B824=IO!$A$21,ROUND(NORMINV(E824,IO!$B$21,IO!$C$21),0),IF(B824=IO!$A$22,ROUND(NORMINV(E824,IO!$B$22,IO!$C$22),0),ROUND(NORMINV(E824,IO!$B$23,IO!$C$23),0)))</f>
        <v>104</v>
      </c>
      <c r="G824" s="24">
        <f ca="1">MIN(F824,IO!$B$4+IO!$B$10)</f>
        <v>102</v>
      </c>
      <c r="H824" s="24">
        <f ca="1">IF(G824-D824&gt;IO!B$4,Model!G824-Model!D824-IO!B$4,0)</f>
        <v>1</v>
      </c>
      <c r="I824" s="24">
        <f>IF($B824=IO!$A$22,IO!$B$6,IF($B824=IO!$A$22,IO!$B$6,IF($B824=IO!$A$22,IO!$B$6,IO!$B$7)))</f>
        <v>200</v>
      </c>
      <c r="J824" s="24">
        <f t="shared" ca="1" si="38"/>
        <v>0</v>
      </c>
      <c r="K824" s="24">
        <f ca="1">IO!$B$5*Model!G824-$J824</f>
        <v>4080</v>
      </c>
    </row>
    <row r="825" spans="1:11" x14ac:dyDescent="0.25">
      <c r="A825" s="28">
        <v>824</v>
      </c>
      <c r="B825" s="26" t="s">
        <v>8</v>
      </c>
      <c r="C825" s="24">
        <f t="shared" ca="1" si="36"/>
        <v>0.33949025410309697</v>
      </c>
      <c r="D825" s="24">
        <f ca="1">VLOOKUP(C825,'Given Data'!$H$33:$I$43,2)</f>
        <v>1</v>
      </c>
      <c r="E825" s="24">
        <f t="shared" ca="1" si="37"/>
        <v>1.6358115176735577E-3</v>
      </c>
      <c r="F825" s="24">
        <f ca="1">IF(B825=IO!$A$21,ROUND(NORMINV(E825,IO!$B$21,IO!$C$21),0),IF(B825=IO!$A$22,ROUND(NORMINV(E825,IO!$B$22,IO!$C$22),0),ROUND(NORMINV(E825,IO!$B$23,IO!$C$23),0)))</f>
        <v>88</v>
      </c>
      <c r="G825" s="24">
        <f ca="1">MIN(F825,IO!$B$4+IO!$B$10)</f>
        <v>88</v>
      </c>
      <c r="H825" s="24">
        <f ca="1">IF(G825-D825&gt;IO!B$4,Model!G825-Model!D825-IO!B$4,0)</f>
        <v>0</v>
      </c>
      <c r="I825" s="24">
        <f>IF($B825=IO!$A$22,IO!$B$6,IF($B825=IO!$A$22,IO!$B$6,IF($B825=IO!$A$22,IO!$B$6,IO!$B$7)))</f>
        <v>25</v>
      </c>
      <c r="J825" s="24">
        <f t="shared" ca="1" si="38"/>
        <v>0</v>
      </c>
      <c r="K825" s="24">
        <f ca="1">IO!$B$5*Model!G825-$J825</f>
        <v>3520</v>
      </c>
    </row>
    <row r="826" spans="1:11" x14ac:dyDescent="0.25">
      <c r="A826" s="28">
        <v>825</v>
      </c>
      <c r="B826" s="26" t="s">
        <v>10</v>
      </c>
      <c r="C826" s="24">
        <f t="shared" ca="1" si="36"/>
        <v>0.74684126184981603</v>
      </c>
      <c r="D826" s="24">
        <f ca="1">VLOOKUP(C826,'Given Data'!$H$33:$I$43,2)</f>
        <v>3</v>
      </c>
      <c r="E826" s="24">
        <f t="shared" ca="1" si="37"/>
        <v>0.57851117671997154</v>
      </c>
      <c r="F826" s="24">
        <f ca="1">IF(B826=IO!$A$21,ROUND(NORMINV(E826,IO!$B$21,IO!$C$21),0),IF(B826=IO!$A$22,ROUND(NORMINV(E826,IO!$B$22,IO!$C$22),0),ROUND(NORMINV(E826,IO!$B$23,IO!$C$23),0)))</f>
        <v>106</v>
      </c>
      <c r="G826" s="24">
        <f ca="1">MIN(F826,IO!$B$4+IO!$B$10)</f>
        <v>102</v>
      </c>
      <c r="H826" s="24">
        <f ca="1">IF(G826-D826&gt;IO!B$4,Model!G826-Model!D826-IO!B$4,0)</f>
        <v>0</v>
      </c>
      <c r="I826" s="24">
        <f>IF($B826=IO!$A$22,IO!$B$6,IF($B826=IO!$A$22,IO!$B$6,IF($B826=IO!$A$22,IO!$B$6,IO!$B$7)))</f>
        <v>200</v>
      </c>
      <c r="J826" s="24">
        <f t="shared" ca="1" si="38"/>
        <v>0</v>
      </c>
      <c r="K826" s="24">
        <f ca="1">IO!$B$5*Model!G826-$J826</f>
        <v>4080</v>
      </c>
    </row>
    <row r="827" spans="1:11" x14ac:dyDescent="0.25">
      <c r="A827" s="28">
        <v>826</v>
      </c>
      <c r="B827" s="26" t="s">
        <v>7</v>
      </c>
      <c r="C827" s="24">
        <f t="shared" ca="1" si="36"/>
        <v>0.38430751769714588</v>
      </c>
      <c r="D827" s="24">
        <f ca="1">VLOOKUP(C827,'Given Data'!$H$33:$I$43,2)</f>
        <v>2</v>
      </c>
      <c r="E827" s="24">
        <f t="shared" ca="1" si="37"/>
        <v>6.7946608710643952E-3</v>
      </c>
      <c r="F827" s="24">
        <f ca="1">IF(B827=IO!$A$21,ROUND(NORMINV(E827,IO!$B$21,IO!$C$21),0),IF(B827=IO!$A$22,ROUND(NORMINV(E827,IO!$B$22,IO!$C$22),0),ROUND(NORMINV(E827,IO!$B$23,IO!$C$23),0)))</f>
        <v>86</v>
      </c>
      <c r="G827" s="24">
        <f ca="1">MIN(F827,IO!$B$4+IO!$B$10)</f>
        <v>86</v>
      </c>
      <c r="H827" s="24">
        <f ca="1">IF(G827-D827&gt;IO!B$4,Model!G827-Model!D827-IO!B$4,0)</f>
        <v>0</v>
      </c>
      <c r="I827" s="24">
        <f>IF($B827=IO!$A$22,IO!$B$6,IF($B827=IO!$A$22,IO!$B$6,IF($B827=IO!$A$22,IO!$B$6,IO!$B$7)))</f>
        <v>200</v>
      </c>
      <c r="J827" s="24">
        <f t="shared" ca="1" si="38"/>
        <v>400</v>
      </c>
      <c r="K827" s="24">
        <f ca="1">IO!$B$5*Model!G827-$J827</f>
        <v>3040</v>
      </c>
    </row>
    <row r="828" spans="1:11" x14ac:dyDescent="0.25">
      <c r="A828" s="28">
        <v>827</v>
      </c>
      <c r="B828" s="26" t="s">
        <v>8</v>
      </c>
      <c r="C828" s="24">
        <f t="shared" ca="1" si="36"/>
        <v>0.68500221822741703</v>
      </c>
      <c r="D828" s="24">
        <f ca="1">VLOOKUP(C828,'Given Data'!$H$33:$I$43,2)</f>
        <v>3</v>
      </c>
      <c r="E828" s="24">
        <f t="shared" ca="1" si="37"/>
        <v>0.46107156495831603</v>
      </c>
      <c r="F828" s="24">
        <f ca="1">IF(B828=IO!$A$21,ROUND(NORMINV(E828,IO!$B$21,IO!$C$21),0),IF(B828=IO!$A$22,ROUND(NORMINV(E828,IO!$B$22,IO!$C$22),0),ROUND(NORMINV(E828,IO!$B$23,IO!$C$23),0)))</f>
        <v>103</v>
      </c>
      <c r="G828" s="24">
        <f ca="1">MIN(F828,IO!$B$4+IO!$B$10)</f>
        <v>102</v>
      </c>
      <c r="H828" s="24">
        <f ca="1">IF(G828-D828&gt;IO!B$4,Model!G828-Model!D828-IO!B$4,0)</f>
        <v>0</v>
      </c>
      <c r="I828" s="24">
        <f>IF($B828=IO!$A$22,IO!$B$6,IF($B828=IO!$A$22,IO!$B$6,IF($B828=IO!$A$22,IO!$B$6,IO!$B$7)))</f>
        <v>25</v>
      </c>
      <c r="J828" s="24">
        <f t="shared" ca="1" si="38"/>
        <v>0</v>
      </c>
      <c r="K828" s="24">
        <f ca="1">IO!$B$5*Model!G828-$J828</f>
        <v>4080</v>
      </c>
    </row>
    <row r="829" spans="1:11" x14ac:dyDescent="0.25">
      <c r="A829" s="28">
        <v>828</v>
      </c>
      <c r="B829" s="26" t="s">
        <v>10</v>
      </c>
      <c r="C829" s="24">
        <f t="shared" ca="1" si="36"/>
        <v>5.4853697288398395E-2</v>
      </c>
      <c r="D829" s="24">
        <f ca="1">VLOOKUP(C829,'Given Data'!$H$33:$I$43,2)</f>
        <v>0</v>
      </c>
      <c r="E829" s="24">
        <f t="shared" ca="1" si="37"/>
        <v>0.66111969040281238</v>
      </c>
      <c r="F829" s="24">
        <f ca="1">IF(B829=IO!$A$21,ROUND(NORMINV(E829,IO!$B$21,IO!$C$21),0),IF(B829=IO!$A$22,ROUND(NORMINV(E829,IO!$B$22,IO!$C$22),0),ROUND(NORMINV(E829,IO!$B$23,IO!$C$23),0)))</f>
        <v>107</v>
      </c>
      <c r="G829" s="24">
        <f ca="1">MIN(F829,IO!$B$4+IO!$B$10)</f>
        <v>102</v>
      </c>
      <c r="H829" s="24">
        <f ca="1">IF(G829-D829&gt;IO!B$4,Model!G829-Model!D829-IO!B$4,0)</f>
        <v>2</v>
      </c>
      <c r="I829" s="24">
        <f>IF($B829=IO!$A$22,IO!$B$6,IF($B829=IO!$A$22,IO!$B$6,IF($B829=IO!$A$22,IO!$B$6,IO!$B$7)))</f>
        <v>200</v>
      </c>
      <c r="J829" s="24">
        <f t="shared" ca="1" si="38"/>
        <v>0</v>
      </c>
      <c r="K829" s="24">
        <f ca="1">IO!$B$5*Model!G829-$J829</f>
        <v>4080</v>
      </c>
    </row>
    <row r="830" spans="1:11" x14ac:dyDescent="0.25">
      <c r="A830" s="28">
        <v>829</v>
      </c>
      <c r="B830" s="26" t="s">
        <v>7</v>
      </c>
      <c r="C830" s="24">
        <f t="shared" ca="1" si="36"/>
        <v>0.5991523377886897</v>
      </c>
      <c r="D830" s="24">
        <f ca="1">VLOOKUP(C830,'Given Data'!$H$33:$I$43,2)</f>
        <v>2</v>
      </c>
      <c r="E830" s="24">
        <f t="shared" ca="1" si="37"/>
        <v>0.83080790583266062</v>
      </c>
      <c r="F830" s="24">
        <f ca="1">IF(B830=IO!$A$21,ROUND(NORMINV(E830,IO!$B$21,IO!$C$21),0),IF(B830=IO!$A$22,ROUND(NORMINV(E830,IO!$B$22,IO!$C$22),0),ROUND(NORMINV(E830,IO!$B$23,IO!$C$23),0)))</f>
        <v>107</v>
      </c>
      <c r="G830" s="24">
        <f ca="1">MIN(F830,IO!$B$4+IO!$B$10)</f>
        <v>102</v>
      </c>
      <c r="H830" s="24">
        <f ca="1">IF(G830-D830&gt;IO!B$4,Model!G830-Model!D830-IO!B$4,0)</f>
        <v>0</v>
      </c>
      <c r="I830" s="24">
        <f>IF($B830=IO!$A$22,IO!$B$6,IF($B830=IO!$A$22,IO!$B$6,IF($B830=IO!$A$22,IO!$B$6,IO!$B$7)))</f>
        <v>200</v>
      </c>
      <c r="J830" s="24">
        <f t="shared" ca="1" si="38"/>
        <v>0</v>
      </c>
      <c r="K830" s="24">
        <f ca="1">IO!$B$5*Model!G830-$J830</f>
        <v>4080</v>
      </c>
    </row>
    <row r="831" spans="1:11" x14ac:dyDescent="0.25">
      <c r="A831" s="28">
        <v>830</v>
      </c>
      <c r="B831" s="26" t="s">
        <v>8</v>
      </c>
      <c r="C831" s="24">
        <f t="shared" ca="1" si="36"/>
        <v>0.45902965971341125</v>
      </c>
      <c r="D831" s="24">
        <f ca="1">VLOOKUP(C831,'Given Data'!$H$33:$I$43,2)</f>
        <v>2</v>
      </c>
      <c r="E831" s="24">
        <f t="shared" ca="1" si="37"/>
        <v>0.35584571143040489</v>
      </c>
      <c r="F831" s="24">
        <f ca="1">IF(B831=IO!$A$21,ROUND(NORMINV(E831,IO!$B$21,IO!$C$21),0),IF(B831=IO!$A$22,ROUND(NORMINV(E831,IO!$B$22,IO!$C$22),0),ROUND(NORMINV(E831,IO!$B$23,IO!$C$23),0)))</f>
        <v>101</v>
      </c>
      <c r="G831" s="24">
        <f ca="1">MIN(F831,IO!$B$4+IO!$B$10)</f>
        <v>101</v>
      </c>
      <c r="H831" s="24">
        <f ca="1">IF(G831-D831&gt;IO!B$4,Model!G831-Model!D831-IO!B$4,0)</f>
        <v>0</v>
      </c>
      <c r="I831" s="24">
        <f>IF($B831=IO!$A$22,IO!$B$6,IF($B831=IO!$A$22,IO!$B$6,IF($B831=IO!$A$22,IO!$B$6,IO!$B$7)))</f>
        <v>25</v>
      </c>
      <c r="J831" s="24">
        <f t="shared" ca="1" si="38"/>
        <v>0</v>
      </c>
      <c r="K831" s="24">
        <f ca="1">IO!$B$5*Model!G831-$J831</f>
        <v>4040</v>
      </c>
    </row>
    <row r="832" spans="1:11" x14ac:dyDescent="0.25">
      <c r="A832" s="28">
        <v>831</v>
      </c>
      <c r="B832" s="26" t="s">
        <v>10</v>
      </c>
      <c r="C832" s="24">
        <f t="shared" ca="1" si="36"/>
        <v>0.43997148322031499</v>
      </c>
      <c r="D832" s="24">
        <f ca="1">VLOOKUP(C832,'Given Data'!$H$33:$I$43,2)</f>
        <v>2</v>
      </c>
      <c r="E832" s="24">
        <f t="shared" ca="1" si="37"/>
        <v>0.27109430821150482</v>
      </c>
      <c r="F832" s="24">
        <f ca="1">IF(B832=IO!$A$21,ROUND(NORMINV(E832,IO!$B$21,IO!$C$21),0),IF(B832=IO!$A$22,ROUND(NORMINV(E832,IO!$B$22,IO!$C$22),0),ROUND(NORMINV(E832,IO!$B$23,IO!$C$23),0)))</f>
        <v>102</v>
      </c>
      <c r="G832" s="24">
        <f ca="1">MIN(F832,IO!$B$4+IO!$B$10)</f>
        <v>102</v>
      </c>
      <c r="H832" s="24">
        <f ca="1">IF(G832-D832&gt;IO!B$4,Model!G832-Model!D832-IO!B$4,0)</f>
        <v>0</v>
      </c>
      <c r="I832" s="24">
        <f>IF($B832=IO!$A$22,IO!$B$6,IF($B832=IO!$A$22,IO!$B$6,IF($B832=IO!$A$22,IO!$B$6,IO!$B$7)))</f>
        <v>200</v>
      </c>
      <c r="J832" s="24">
        <f t="shared" ca="1" si="38"/>
        <v>50</v>
      </c>
      <c r="K832" s="24">
        <f ca="1">IO!$B$5*Model!G832-$J832</f>
        <v>4030</v>
      </c>
    </row>
    <row r="833" spans="1:11" x14ac:dyDescent="0.25">
      <c r="A833" s="28">
        <v>832</v>
      </c>
      <c r="B833" s="26" t="s">
        <v>7</v>
      </c>
      <c r="C833" s="24">
        <f t="shared" ca="1" si="36"/>
        <v>0.44559547486377316</v>
      </c>
      <c r="D833" s="24">
        <f ca="1">VLOOKUP(C833,'Given Data'!$H$33:$I$43,2)</f>
        <v>2</v>
      </c>
      <c r="E833" s="24">
        <f t="shared" ca="1" si="37"/>
        <v>0.62188987817580887</v>
      </c>
      <c r="F833" s="24">
        <f ca="1">IF(B833=IO!$A$21,ROUND(NORMINV(E833,IO!$B$21,IO!$C$21),0),IF(B833=IO!$A$22,ROUND(NORMINV(E833,IO!$B$22,IO!$C$22),0),ROUND(NORMINV(E833,IO!$B$23,IO!$C$23),0)))</f>
        <v>103</v>
      </c>
      <c r="G833" s="24">
        <f ca="1">MIN(F833,IO!$B$4+IO!$B$10)</f>
        <v>102</v>
      </c>
      <c r="H833" s="24">
        <f ca="1">IF(G833-D833&gt;IO!B$4,Model!G833-Model!D833-IO!B$4,0)</f>
        <v>0</v>
      </c>
      <c r="I833" s="24">
        <f>IF($B833=IO!$A$22,IO!$B$6,IF($B833=IO!$A$22,IO!$B$6,IF($B833=IO!$A$22,IO!$B$6,IO!$B$7)))</f>
        <v>200</v>
      </c>
      <c r="J833" s="24">
        <f t="shared" ca="1" si="38"/>
        <v>0</v>
      </c>
      <c r="K833" s="24">
        <f ca="1">IO!$B$5*Model!G833-$J833</f>
        <v>4080</v>
      </c>
    </row>
    <row r="834" spans="1:11" x14ac:dyDescent="0.25">
      <c r="A834" s="28">
        <v>833</v>
      </c>
      <c r="B834" s="26" t="s">
        <v>8</v>
      </c>
      <c r="C834" s="24">
        <f t="shared" ca="1" si="36"/>
        <v>3.419733094837607E-2</v>
      </c>
      <c r="D834" s="24">
        <f ca="1">VLOOKUP(C834,'Given Data'!$H$33:$I$43,2)</f>
        <v>0</v>
      </c>
      <c r="E834" s="24">
        <f t="shared" ca="1" si="37"/>
        <v>0.95125047946536367</v>
      </c>
      <c r="F834" s="24">
        <f ca="1">IF(B834=IO!$A$21,ROUND(NORMINV(E834,IO!$B$21,IO!$C$21),0),IF(B834=IO!$A$22,ROUND(NORMINV(E834,IO!$B$22,IO!$C$22),0),ROUND(NORMINV(E834,IO!$B$23,IO!$C$23),0)))</f>
        <v>111</v>
      </c>
      <c r="G834" s="24">
        <f ca="1">MIN(F834,IO!$B$4+IO!$B$10)</f>
        <v>102</v>
      </c>
      <c r="H834" s="24">
        <f ca="1">IF(G834-D834&gt;IO!B$4,Model!G834-Model!D834-IO!B$4,0)</f>
        <v>2</v>
      </c>
      <c r="I834" s="24">
        <f>IF($B834=IO!$A$22,IO!$B$6,IF($B834=IO!$A$22,IO!$B$6,IF($B834=IO!$A$22,IO!$B$6,IO!$B$7)))</f>
        <v>25</v>
      </c>
      <c r="J834" s="24">
        <f t="shared" ca="1" si="38"/>
        <v>0</v>
      </c>
      <c r="K834" s="24">
        <f ca="1">IO!$B$5*Model!G834-$J834</f>
        <v>4080</v>
      </c>
    </row>
    <row r="835" spans="1:11" x14ac:dyDescent="0.25">
      <c r="A835" s="28">
        <v>834</v>
      </c>
      <c r="B835" s="26" t="s">
        <v>10</v>
      </c>
      <c r="C835" s="24">
        <f t="shared" ref="C835:C898" ca="1" si="39">RAND()</f>
        <v>0.52328580741739228</v>
      </c>
      <c r="D835" s="24">
        <f ca="1">VLOOKUP(C835,'Given Data'!$H$33:$I$43,2)</f>
        <v>2</v>
      </c>
      <c r="E835" s="24">
        <f t="shared" ref="E835:E898" ca="1" si="40">RAND()</f>
        <v>0.67578600037456027</v>
      </c>
      <c r="F835" s="24">
        <f ca="1">IF(B835=IO!$A$21,ROUND(NORMINV(E835,IO!$B$21,IO!$C$21),0),IF(B835=IO!$A$22,ROUND(NORMINV(E835,IO!$B$22,IO!$C$22),0),ROUND(NORMINV(E835,IO!$B$23,IO!$C$23),0)))</f>
        <v>107</v>
      </c>
      <c r="G835" s="24">
        <f ca="1">MIN(F835,IO!$B$4+IO!$B$10)</f>
        <v>102</v>
      </c>
      <c r="H835" s="24">
        <f ca="1">IF(G835-D835&gt;IO!B$4,Model!G835-Model!D835-IO!B$4,0)</f>
        <v>0</v>
      </c>
      <c r="I835" s="24">
        <f>IF($B835=IO!$A$22,IO!$B$6,IF($B835=IO!$A$22,IO!$B$6,IF($B835=IO!$A$22,IO!$B$6,IO!$B$7)))</f>
        <v>200</v>
      </c>
      <c r="J835" s="24">
        <f t="shared" ref="J835:J898" ca="1" si="41">IF($H837=0,0,$I837*$H837)</f>
        <v>0</v>
      </c>
      <c r="K835" s="24">
        <f ca="1">IO!$B$5*Model!G835-$J835</f>
        <v>4080</v>
      </c>
    </row>
    <row r="836" spans="1:11" x14ac:dyDescent="0.25">
      <c r="A836" s="28">
        <v>835</v>
      </c>
      <c r="B836" s="26" t="s">
        <v>7</v>
      </c>
      <c r="C836" s="24">
        <f t="shared" ca="1" si="39"/>
        <v>0.15062886525867214</v>
      </c>
      <c r="D836" s="24">
        <f ca="1">VLOOKUP(C836,'Given Data'!$H$33:$I$43,2)</f>
        <v>0</v>
      </c>
      <c r="E836" s="24">
        <f t="shared" ca="1" si="40"/>
        <v>0.18202944718897984</v>
      </c>
      <c r="F836" s="24">
        <f ca="1">IF(B836=IO!$A$21,ROUND(NORMINV(E836,IO!$B$21,IO!$C$21),0),IF(B836=IO!$A$22,ROUND(NORMINV(E836,IO!$B$22,IO!$C$22),0),ROUND(NORMINV(E836,IO!$B$23,IO!$C$23),0)))</f>
        <v>96</v>
      </c>
      <c r="G836" s="24">
        <f ca="1">MIN(F836,IO!$B$4+IO!$B$10)</f>
        <v>96</v>
      </c>
      <c r="H836" s="24">
        <f ca="1">IF(G836-D836&gt;IO!B$4,Model!G836-Model!D836-IO!B$4,0)</f>
        <v>0</v>
      </c>
      <c r="I836" s="24">
        <f>IF($B836=IO!$A$22,IO!$B$6,IF($B836=IO!$A$22,IO!$B$6,IF($B836=IO!$A$22,IO!$B$6,IO!$B$7)))</f>
        <v>200</v>
      </c>
      <c r="J836" s="24">
        <f t="shared" ca="1" si="41"/>
        <v>200</v>
      </c>
      <c r="K836" s="24">
        <f ca="1">IO!$B$5*Model!G836-$J836</f>
        <v>3640</v>
      </c>
    </row>
    <row r="837" spans="1:11" x14ac:dyDescent="0.25">
      <c r="A837" s="28">
        <v>836</v>
      </c>
      <c r="B837" s="26" t="s">
        <v>8</v>
      </c>
      <c r="C837" s="24">
        <f t="shared" ca="1" si="39"/>
        <v>0.68179220163623133</v>
      </c>
      <c r="D837" s="24">
        <f ca="1">VLOOKUP(C837,'Given Data'!$H$33:$I$43,2)</f>
        <v>3</v>
      </c>
      <c r="E837" s="24">
        <f t="shared" ca="1" si="40"/>
        <v>0.11227062360582618</v>
      </c>
      <c r="F837" s="24">
        <f ca="1">IF(B837=IO!$A$21,ROUND(NORMINV(E837,IO!$B$21,IO!$C$21),0),IF(B837=IO!$A$22,ROUND(NORMINV(E837,IO!$B$22,IO!$C$22),0),ROUND(NORMINV(E837,IO!$B$23,IO!$C$23),0)))</f>
        <v>97</v>
      </c>
      <c r="G837" s="24">
        <f ca="1">MIN(F837,IO!$B$4+IO!$B$10)</f>
        <v>97</v>
      </c>
      <c r="H837" s="24">
        <f ca="1">IF(G837-D837&gt;IO!B$4,Model!G837-Model!D837-IO!B$4,0)</f>
        <v>0</v>
      </c>
      <c r="I837" s="24">
        <f>IF($B837=IO!$A$22,IO!$B$6,IF($B837=IO!$A$22,IO!$B$6,IF($B837=IO!$A$22,IO!$B$6,IO!$B$7)))</f>
        <v>25</v>
      </c>
      <c r="J837" s="24">
        <f t="shared" ca="1" si="41"/>
        <v>200</v>
      </c>
      <c r="K837" s="24">
        <f ca="1">IO!$B$5*Model!G837-$J837</f>
        <v>3680</v>
      </c>
    </row>
    <row r="838" spans="1:11" x14ac:dyDescent="0.25">
      <c r="A838" s="28">
        <v>837</v>
      </c>
      <c r="B838" s="26" t="s">
        <v>10</v>
      </c>
      <c r="C838" s="24">
        <f t="shared" ca="1" si="39"/>
        <v>0.32138649870461211</v>
      </c>
      <c r="D838" s="24">
        <f ca="1">VLOOKUP(C838,'Given Data'!$H$33:$I$43,2)</f>
        <v>1</v>
      </c>
      <c r="E838" s="24">
        <f t="shared" ca="1" si="40"/>
        <v>0.94446698160283171</v>
      </c>
      <c r="F838" s="24">
        <f ca="1">IF(B838=IO!$A$21,ROUND(NORMINV(E838,IO!$B$21,IO!$C$21),0),IF(B838=IO!$A$22,ROUND(NORMINV(E838,IO!$B$22,IO!$C$22),0),ROUND(NORMINV(E838,IO!$B$23,IO!$C$23),0)))</f>
        <v>113</v>
      </c>
      <c r="G838" s="24">
        <f ca="1">MIN(F838,IO!$B$4+IO!$B$10)</f>
        <v>102</v>
      </c>
      <c r="H838" s="24">
        <f ca="1">IF(G838-D838&gt;IO!B$4,Model!G838-Model!D838-IO!B$4,0)</f>
        <v>1</v>
      </c>
      <c r="I838" s="24">
        <f>IF($B838=IO!$A$22,IO!$B$6,IF($B838=IO!$A$22,IO!$B$6,IF($B838=IO!$A$22,IO!$B$6,IO!$B$7)))</f>
        <v>200</v>
      </c>
      <c r="J838" s="24">
        <f t="shared" ca="1" si="41"/>
        <v>0</v>
      </c>
      <c r="K838" s="24">
        <f ca="1">IO!$B$5*Model!G838-$J838</f>
        <v>4080</v>
      </c>
    </row>
    <row r="839" spans="1:11" x14ac:dyDescent="0.25">
      <c r="A839" s="28">
        <v>838</v>
      </c>
      <c r="B839" s="26" t="s">
        <v>7</v>
      </c>
      <c r="C839" s="24">
        <f t="shared" ca="1" si="39"/>
        <v>0.3530342040270279</v>
      </c>
      <c r="D839" s="24">
        <f ca="1">VLOOKUP(C839,'Given Data'!$H$33:$I$43,2)</f>
        <v>1</v>
      </c>
      <c r="E839" s="24">
        <f t="shared" ca="1" si="40"/>
        <v>0.98671963633690418</v>
      </c>
      <c r="F839" s="24">
        <f ca="1">IF(B839=IO!$A$21,ROUND(NORMINV(E839,IO!$B$21,IO!$C$21),0),IF(B839=IO!$A$22,ROUND(NORMINV(E839,IO!$B$22,IO!$C$22),0),ROUND(NORMINV(E839,IO!$B$23,IO!$C$23),0)))</f>
        <v>114</v>
      </c>
      <c r="G839" s="24">
        <f ca="1">MIN(F839,IO!$B$4+IO!$B$10)</f>
        <v>102</v>
      </c>
      <c r="H839" s="24">
        <f ca="1">IF(G839-D839&gt;IO!B$4,Model!G839-Model!D839-IO!B$4,0)</f>
        <v>1</v>
      </c>
      <c r="I839" s="24">
        <f>IF($B839=IO!$A$22,IO!$B$6,IF($B839=IO!$A$22,IO!$B$6,IF($B839=IO!$A$22,IO!$B$6,IO!$B$7)))</f>
        <v>200</v>
      </c>
      <c r="J839" s="24">
        <f t="shared" ca="1" si="41"/>
        <v>0</v>
      </c>
      <c r="K839" s="24">
        <f ca="1">IO!$B$5*Model!G839-$J839</f>
        <v>4080</v>
      </c>
    </row>
    <row r="840" spans="1:11" x14ac:dyDescent="0.25">
      <c r="A840" s="28">
        <v>839</v>
      </c>
      <c r="B840" s="26" t="s">
        <v>8</v>
      </c>
      <c r="C840" s="24">
        <f t="shared" ca="1" si="39"/>
        <v>0.93767600602862589</v>
      </c>
      <c r="D840" s="24">
        <f ca="1">VLOOKUP(C840,'Given Data'!$H$33:$I$43,2)</f>
        <v>6</v>
      </c>
      <c r="E840" s="24">
        <f t="shared" ca="1" si="40"/>
        <v>0.332170739143273</v>
      </c>
      <c r="F840" s="24">
        <f ca="1">IF(B840=IO!$A$21,ROUND(NORMINV(E840,IO!$B$21,IO!$C$21),0),IF(B840=IO!$A$22,ROUND(NORMINV(E840,IO!$B$22,IO!$C$22),0),ROUND(NORMINV(E840,IO!$B$23,IO!$C$23),0)))</f>
        <v>101</v>
      </c>
      <c r="G840" s="24">
        <f ca="1">MIN(F840,IO!$B$4+IO!$B$10)</f>
        <v>101</v>
      </c>
      <c r="H840" s="24">
        <f ca="1">IF(G840-D840&gt;IO!B$4,Model!G840-Model!D840-IO!B$4,0)</f>
        <v>0</v>
      </c>
      <c r="I840" s="24">
        <f>IF($B840=IO!$A$22,IO!$B$6,IF($B840=IO!$A$22,IO!$B$6,IF($B840=IO!$A$22,IO!$B$6,IO!$B$7)))</f>
        <v>25</v>
      </c>
      <c r="J840" s="24">
        <f t="shared" ca="1" si="41"/>
        <v>200</v>
      </c>
      <c r="K840" s="24">
        <f ca="1">IO!$B$5*Model!G840-$J840</f>
        <v>3840</v>
      </c>
    </row>
    <row r="841" spans="1:11" x14ac:dyDescent="0.25">
      <c r="A841" s="28">
        <v>840</v>
      </c>
      <c r="B841" s="26" t="s">
        <v>10</v>
      </c>
      <c r="C841" s="24">
        <f t="shared" ca="1" si="39"/>
        <v>0.8690309134955323</v>
      </c>
      <c r="D841" s="24">
        <f ca="1">VLOOKUP(C841,'Given Data'!$H$33:$I$43,2)</f>
        <v>4</v>
      </c>
      <c r="E841" s="24">
        <f t="shared" ca="1" si="40"/>
        <v>0.66560780492605642</v>
      </c>
      <c r="F841" s="24">
        <f ca="1">IF(B841=IO!$A$21,ROUND(NORMINV(E841,IO!$B$21,IO!$C$21),0),IF(B841=IO!$A$22,ROUND(NORMINV(E841,IO!$B$22,IO!$C$22),0),ROUND(NORMINV(E841,IO!$B$23,IO!$C$23),0)))</f>
        <v>107</v>
      </c>
      <c r="G841" s="24">
        <f ca="1">MIN(F841,IO!$B$4+IO!$B$10)</f>
        <v>102</v>
      </c>
      <c r="H841" s="24">
        <f ca="1">IF(G841-D841&gt;IO!B$4,Model!G841-Model!D841-IO!B$4,0)</f>
        <v>0</v>
      </c>
      <c r="I841" s="24">
        <f>IF($B841=IO!$A$22,IO!$B$6,IF($B841=IO!$A$22,IO!$B$6,IF($B841=IO!$A$22,IO!$B$6,IO!$B$7)))</f>
        <v>200</v>
      </c>
      <c r="J841" s="24">
        <f t="shared" ca="1" si="41"/>
        <v>0</v>
      </c>
      <c r="K841" s="24">
        <f ca="1">IO!$B$5*Model!G841-$J841</f>
        <v>4080</v>
      </c>
    </row>
    <row r="842" spans="1:11" x14ac:dyDescent="0.25">
      <c r="A842" s="28">
        <v>841</v>
      </c>
      <c r="B842" s="26" t="s">
        <v>7</v>
      </c>
      <c r="C842" s="24">
        <f t="shared" ca="1" si="39"/>
        <v>0.33264362645977485</v>
      </c>
      <c r="D842" s="24">
        <f ca="1">VLOOKUP(C842,'Given Data'!$H$33:$I$43,2)</f>
        <v>1</v>
      </c>
      <c r="E842" s="24">
        <f t="shared" ca="1" si="40"/>
        <v>0.86674049011095733</v>
      </c>
      <c r="F842" s="24">
        <f ca="1">IF(B842=IO!$A$21,ROUND(NORMINV(E842,IO!$B$21,IO!$C$21),0),IF(B842=IO!$A$22,ROUND(NORMINV(E842,IO!$B$22,IO!$C$22),0),ROUND(NORMINV(E842,IO!$B$23,IO!$C$23),0)))</f>
        <v>108</v>
      </c>
      <c r="G842" s="24">
        <f ca="1">MIN(F842,IO!$B$4+IO!$B$10)</f>
        <v>102</v>
      </c>
      <c r="H842" s="24">
        <f ca="1">IF(G842-D842&gt;IO!B$4,Model!G842-Model!D842-IO!B$4,0)</f>
        <v>1</v>
      </c>
      <c r="I842" s="24">
        <f>IF($B842=IO!$A$22,IO!$B$6,IF($B842=IO!$A$22,IO!$B$6,IF($B842=IO!$A$22,IO!$B$6,IO!$B$7)))</f>
        <v>200</v>
      </c>
      <c r="J842" s="24">
        <f t="shared" ca="1" si="41"/>
        <v>0</v>
      </c>
      <c r="K842" s="24">
        <f ca="1">IO!$B$5*Model!G842-$J842</f>
        <v>4080</v>
      </c>
    </row>
    <row r="843" spans="1:11" x14ac:dyDescent="0.25">
      <c r="A843" s="28">
        <v>842</v>
      </c>
      <c r="B843" s="26" t="s">
        <v>8</v>
      </c>
      <c r="C843" s="24">
        <f t="shared" ca="1" si="39"/>
        <v>0.44171694199682154</v>
      </c>
      <c r="D843" s="24">
        <f ca="1">VLOOKUP(C843,'Given Data'!$H$33:$I$43,2)</f>
        <v>2</v>
      </c>
      <c r="E843" s="24">
        <f t="shared" ca="1" si="40"/>
        <v>5.5464219900692946E-2</v>
      </c>
      <c r="F843" s="24">
        <f ca="1">IF(B843=IO!$A$21,ROUND(NORMINV(E843,IO!$B$21,IO!$C$21),0),IF(B843=IO!$A$22,ROUND(NORMINV(E843,IO!$B$22,IO!$C$22),0),ROUND(NORMINV(E843,IO!$B$23,IO!$C$23),0)))</f>
        <v>95</v>
      </c>
      <c r="G843" s="24">
        <f ca="1">MIN(F843,IO!$B$4+IO!$B$10)</f>
        <v>95</v>
      </c>
      <c r="H843" s="24">
        <f ca="1">IF(G843-D843&gt;IO!B$4,Model!G843-Model!D843-IO!B$4,0)</f>
        <v>0</v>
      </c>
      <c r="I843" s="24">
        <f>IF($B843=IO!$A$22,IO!$B$6,IF($B843=IO!$A$22,IO!$B$6,IF($B843=IO!$A$22,IO!$B$6,IO!$B$7)))</f>
        <v>25</v>
      </c>
      <c r="J843" s="24">
        <f t="shared" ca="1" si="41"/>
        <v>0</v>
      </c>
      <c r="K843" s="24">
        <f ca="1">IO!$B$5*Model!G843-$J843</f>
        <v>3800</v>
      </c>
    </row>
    <row r="844" spans="1:11" x14ac:dyDescent="0.25">
      <c r="A844" s="28">
        <v>843</v>
      </c>
      <c r="B844" s="26" t="s">
        <v>10</v>
      </c>
      <c r="C844" s="24">
        <f t="shared" ca="1" si="39"/>
        <v>0.44063912890288415</v>
      </c>
      <c r="D844" s="24">
        <f ca="1">VLOOKUP(C844,'Given Data'!$H$33:$I$43,2)</f>
        <v>2</v>
      </c>
      <c r="E844" s="24">
        <f t="shared" ca="1" si="40"/>
        <v>0.95211175305338569</v>
      </c>
      <c r="F844" s="24">
        <f ca="1">IF(B844=IO!$A$21,ROUND(NORMINV(E844,IO!$B$21,IO!$C$21),0),IF(B844=IO!$A$22,ROUND(NORMINV(E844,IO!$B$22,IO!$C$22),0),ROUND(NORMINV(E844,IO!$B$23,IO!$C$23),0)))</f>
        <v>113</v>
      </c>
      <c r="G844" s="24">
        <f ca="1">MIN(F844,IO!$B$4+IO!$B$10)</f>
        <v>102</v>
      </c>
      <c r="H844" s="24">
        <f ca="1">IF(G844-D844&gt;IO!B$4,Model!G844-Model!D844-IO!B$4,0)</f>
        <v>0</v>
      </c>
      <c r="I844" s="24">
        <f>IF($B844=IO!$A$22,IO!$B$6,IF($B844=IO!$A$22,IO!$B$6,IF($B844=IO!$A$22,IO!$B$6,IO!$B$7)))</f>
        <v>200</v>
      </c>
      <c r="J844" s="24">
        <f t="shared" ca="1" si="41"/>
        <v>50</v>
      </c>
      <c r="K844" s="24">
        <f ca="1">IO!$B$5*Model!G844-$J844</f>
        <v>4030</v>
      </c>
    </row>
    <row r="845" spans="1:11" x14ac:dyDescent="0.25">
      <c r="A845" s="28">
        <v>844</v>
      </c>
      <c r="B845" s="26" t="s">
        <v>7</v>
      </c>
      <c r="C845" s="24">
        <f t="shared" ca="1" si="39"/>
        <v>0.98093372925634403</v>
      </c>
      <c r="D845" s="24">
        <f ca="1">VLOOKUP(C845,'Given Data'!$H$33:$I$43,2)</f>
        <v>7</v>
      </c>
      <c r="E845" s="24">
        <f t="shared" ca="1" si="40"/>
        <v>0.80172878109438517</v>
      </c>
      <c r="F845" s="24">
        <f ca="1">IF(B845=IO!$A$21,ROUND(NORMINV(E845,IO!$B$21,IO!$C$21),0),IF(B845=IO!$A$22,ROUND(NORMINV(E845,IO!$B$22,IO!$C$22),0),ROUND(NORMINV(E845,IO!$B$23,IO!$C$23),0)))</f>
        <v>106</v>
      </c>
      <c r="G845" s="24">
        <f ca="1">MIN(F845,IO!$B$4+IO!$B$10)</f>
        <v>102</v>
      </c>
      <c r="H845" s="24">
        <f ca="1">IF(G845-D845&gt;IO!B$4,Model!G845-Model!D845-IO!B$4,0)</f>
        <v>0</v>
      </c>
      <c r="I845" s="24">
        <f>IF($B845=IO!$A$22,IO!$B$6,IF($B845=IO!$A$22,IO!$B$6,IF($B845=IO!$A$22,IO!$B$6,IO!$B$7)))</f>
        <v>200</v>
      </c>
      <c r="J845" s="24">
        <f t="shared" ca="1" si="41"/>
        <v>200</v>
      </c>
      <c r="K845" s="24">
        <f ca="1">IO!$B$5*Model!G845-$J845</f>
        <v>3880</v>
      </c>
    </row>
    <row r="846" spans="1:11" x14ac:dyDescent="0.25">
      <c r="A846" s="28">
        <v>845</v>
      </c>
      <c r="B846" s="26" t="s">
        <v>8</v>
      </c>
      <c r="C846" s="24">
        <f t="shared" ca="1" si="39"/>
        <v>4.567540686252114E-2</v>
      </c>
      <c r="D846" s="24">
        <f ca="1">VLOOKUP(C846,'Given Data'!$H$33:$I$43,2)</f>
        <v>0</v>
      </c>
      <c r="E846" s="24">
        <f t="shared" ca="1" si="40"/>
        <v>0.53975961641333958</v>
      </c>
      <c r="F846" s="24">
        <f ca="1">IF(B846=IO!$A$21,ROUND(NORMINV(E846,IO!$B$21,IO!$C$21),0),IF(B846=IO!$A$22,ROUND(NORMINV(E846,IO!$B$22,IO!$C$22),0),ROUND(NORMINV(E846,IO!$B$23,IO!$C$23),0)))</f>
        <v>103</v>
      </c>
      <c r="G846" s="24">
        <f ca="1">MIN(F846,IO!$B$4+IO!$B$10)</f>
        <v>102</v>
      </c>
      <c r="H846" s="24">
        <f ca="1">IF(G846-D846&gt;IO!B$4,Model!G846-Model!D846-IO!B$4,0)</f>
        <v>2</v>
      </c>
      <c r="I846" s="24">
        <f>IF($B846=IO!$A$22,IO!$B$6,IF($B846=IO!$A$22,IO!$B$6,IF($B846=IO!$A$22,IO!$B$6,IO!$B$7)))</f>
        <v>25</v>
      </c>
      <c r="J846" s="24">
        <f t="shared" ca="1" si="41"/>
        <v>0</v>
      </c>
      <c r="K846" s="24">
        <f ca="1">IO!$B$5*Model!G846-$J846</f>
        <v>4080</v>
      </c>
    </row>
    <row r="847" spans="1:11" x14ac:dyDescent="0.25">
      <c r="A847" s="28">
        <v>846</v>
      </c>
      <c r="B847" s="26" t="s">
        <v>10</v>
      </c>
      <c r="C847" s="24">
        <f t="shared" ca="1" si="39"/>
        <v>0.21211061946120291</v>
      </c>
      <c r="D847" s="24">
        <f ca="1">VLOOKUP(C847,'Given Data'!$H$33:$I$43,2)</f>
        <v>1</v>
      </c>
      <c r="E847" s="24">
        <f t="shared" ca="1" si="40"/>
        <v>0.78215720146881151</v>
      </c>
      <c r="F847" s="24">
        <f ca="1">IF(B847=IO!$A$21,ROUND(NORMINV(E847,IO!$B$21,IO!$C$21),0),IF(B847=IO!$A$22,ROUND(NORMINV(E847,IO!$B$22,IO!$C$22),0),ROUND(NORMINV(E847,IO!$B$23,IO!$C$23),0)))</f>
        <v>109</v>
      </c>
      <c r="G847" s="24">
        <f ca="1">MIN(F847,IO!$B$4+IO!$B$10)</f>
        <v>102</v>
      </c>
      <c r="H847" s="24">
        <f ca="1">IF(G847-D847&gt;IO!B$4,Model!G847-Model!D847-IO!B$4,0)</f>
        <v>1</v>
      </c>
      <c r="I847" s="24">
        <f>IF($B847=IO!$A$22,IO!$B$6,IF($B847=IO!$A$22,IO!$B$6,IF($B847=IO!$A$22,IO!$B$6,IO!$B$7)))</f>
        <v>200</v>
      </c>
      <c r="J847" s="24">
        <f t="shared" ca="1" si="41"/>
        <v>0</v>
      </c>
      <c r="K847" s="24">
        <f ca="1">IO!$B$5*Model!G847-$J847</f>
        <v>4080</v>
      </c>
    </row>
    <row r="848" spans="1:11" x14ac:dyDescent="0.25">
      <c r="A848" s="28">
        <v>847</v>
      </c>
      <c r="B848" s="26" t="s">
        <v>7</v>
      </c>
      <c r="C848" s="24">
        <f t="shared" ca="1" si="39"/>
        <v>0.73306714588731714</v>
      </c>
      <c r="D848" s="24">
        <f ca="1">VLOOKUP(C848,'Given Data'!$H$33:$I$43,2)</f>
        <v>3</v>
      </c>
      <c r="E848" s="24">
        <f t="shared" ca="1" si="40"/>
        <v>0.75916933620543048</v>
      </c>
      <c r="F848" s="24">
        <f ca="1">IF(B848=IO!$A$21,ROUND(NORMINV(E848,IO!$B$21,IO!$C$21),0),IF(B848=IO!$A$22,ROUND(NORMINV(E848,IO!$B$22,IO!$C$22),0),ROUND(NORMINV(E848,IO!$B$23,IO!$C$23),0)))</f>
        <v>105</v>
      </c>
      <c r="G848" s="24">
        <f ca="1">MIN(F848,IO!$B$4+IO!$B$10)</f>
        <v>102</v>
      </c>
      <c r="H848" s="24">
        <f ca="1">IF(G848-D848&gt;IO!B$4,Model!G848-Model!D848-IO!B$4,0)</f>
        <v>0</v>
      </c>
      <c r="I848" s="24">
        <f>IF($B848=IO!$A$22,IO!$B$6,IF($B848=IO!$A$22,IO!$B$6,IF($B848=IO!$A$22,IO!$B$6,IO!$B$7)))</f>
        <v>200</v>
      </c>
      <c r="J848" s="24">
        <f t="shared" ca="1" si="41"/>
        <v>0</v>
      </c>
      <c r="K848" s="24">
        <f ca="1">IO!$B$5*Model!G848-$J848</f>
        <v>4080</v>
      </c>
    </row>
    <row r="849" spans="1:11" x14ac:dyDescent="0.25">
      <c r="A849" s="28">
        <v>848</v>
      </c>
      <c r="B849" s="26" t="s">
        <v>8</v>
      </c>
      <c r="C849" s="24">
        <f t="shared" ca="1" si="39"/>
        <v>0.23795084324065652</v>
      </c>
      <c r="D849" s="24">
        <f ca="1">VLOOKUP(C849,'Given Data'!$H$33:$I$43,2)</f>
        <v>1</v>
      </c>
      <c r="E849" s="24">
        <f t="shared" ca="1" si="40"/>
        <v>0.37663810802733599</v>
      </c>
      <c r="F849" s="24">
        <f ca="1">IF(B849=IO!$A$21,ROUND(NORMINV(E849,IO!$B$21,IO!$C$21),0),IF(B849=IO!$A$22,ROUND(NORMINV(E849,IO!$B$22,IO!$C$22),0),ROUND(NORMINV(E849,IO!$B$23,IO!$C$23),0)))</f>
        <v>101</v>
      </c>
      <c r="G849" s="24">
        <f ca="1">MIN(F849,IO!$B$4+IO!$B$10)</f>
        <v>101</v>
      </c>
      <c r="H849" s="24">
        <f ca="1">IF(G849-D849&gt;IO!B$4,Model!G849-Model!D849-IO!B$4,0)</f>
        <v>0</v>
      </c>
      <c r="I849" s="24">
        <f>IF($B849=IO!$A$22,IO!$B$6,IF($B849=IO!$A$22,IO!$B$6,IF($B849=IO!$A$22,IO!$B$6,IO!$B$7)))</f>
        <v>25</v>
      </c>
      <c r="J849" s="24">
        <f t="shared" ca="1" si="41"/>
        <v>0</v>
      </c>
      <c r="K849" s="24">
        <f ca="1">IO!$B$5*Model!G849-$J849</f>
        <v>4040</v>
      </c>
    </row>
    <row r="850" spans="1:11" x14ac:dyDescent="0.25">
      <c r="A850" s="28">
        <v>849</v>
      </c>
      <c r="B850" s="26" t="s">
        <v>10</v>
      </c>
      <c r="C850" s="24">
        <f t="shared" ca="1" si="39"/>
        <v>0.60582551965202369</v>
      </c>
      <c r="D850" s="24">
        <f ca="1">VLOOKUP(C850,'Given Data'!$H$33:$I$43,2)</f>
        <v>3</v>
      </c>
      <c r="E850" s="24">
        <f t="shared" ca="1" si="40"/>
        <v>0.80629081717006923</v>
      </c>
      <c r="F850" s="24">
        <f ca="1">IF(B850=IO!$A$21,ROUND(NORMINV(E850,IO!$B$21,IO!$C$21),0),IF(B850=IO!$A$22,ROUND(NORMINV(E850,IO!$B$22,IO!$C$22),0),ROUND(NORMINV(E850,IO!$B$23,IO!$C$23),0)))</f>
        <v>109</v>
      </c>
      <c r="G850" s="24">
        <f ca="1">MIN(F850,IO!$B$4+IO!$B$10)</f>
        <v>102</v>
      </c>
      <c r="H850" s="24">
        <f ca="1">IF(G850-D850&gt;IO!B$4,Model!G850-Model!D850-IO!B$4,0)</f>
        <v>0</v>
      </c>
      <c r="I850" s="24">
        <f>IF($B850=IO!$A$22,IO!$B$6,IF($B850=IO!$A$22,IO!$B$6,IF($B850=IO!$A$22,IO!$B$6,IO!$B$7)))</f>
        <v>200</v>
      </c>
      <c r="J850" s="24">
        <f t="shared" ca="1" si="41"/>
        <v>0</v>
      </c>
      <c r="K850" s="24">
        <f ca="1">IO!$B$5*Model!G850-$J850</f>
        <v>4080</v>
      </c>
    </row>
    <row r="851" spans="1:11" x14ac:dyDescent="0.25">
      <c r="A851" s="28">
        <v>850</v>
      </c>
      <c r="B851" s="26" t="s">
        <v>7</v>
      </c>
      <c r="C851" s="24">
        <f t="shared" ca="1" si="39"/>
        <v>0.13935574048397015</v>
      </c>
      <c r="D851" s="24">
        <f ca="1">VLOOKUP(C851,'Given Data'!$H$33:$I$43,2)</f>
        <v>0</v>
      </c>
      <c r="E851" s="24">
        <f t="shared" ca="1" si="40"/>
        <v>2.1910924010752009E-2</v>
      </c>
      <c r="F851" s="24">
        <f ca="1">IF(B851=IO!$A$21,ROUND(NORMINV(E851,IO!$B$21,IO!$C$21),0),IF(B851=IO!$A$22,ROUND(NORMINV(E851,IO!$B$22,IO!$C$22),0),ROUND(NORMINV(E851,IO!$B$23,IO!$C$23),0)))</f>
        <v>89</v>
      </c>
      <c r="G851" s="24">
        <f ca="1">MIN(F851,IO!$B$4+IO!$B$10)</f>
        <v>89</v>
      </c>
      <c r="H851" s="24">
        <f ca="1">IF(G851-D851&gt;IO!B$4,Model!G851-Model!D851-IO!B$4,0)</f>
        <v>0</v>
      </c>
      <c r="I851" s="24">
        <f>IF($B851=IO!$A$22,IO!$B$6,IF($B851=IO!$A$22,IO!$B$6,IF($B851=IO!$A$22,IO!$B$6,IO!$B$7)))</f>
        <v>200</v>
      </c>
      <c r="J851" s="24">
        <f t="shared" ca="1" si="41"/>
        <v>0</v>
      </c>
      <c r="K851" s="24">
        <f ca="1">IO!$B$5*Model!G851-$J851</f>
        <v>3560</v>
      </c>
    </row>
    <row r="852" spans="1:11" x14ac:dyDescent="0.25">
      <c r="A852" s="28">
        <v>851</v>
      </c>
      <c r="B852" s="26" t="s">
        <v>8</v>
      </c>
      <c r="C852" s="24">
        <f t="shared" ca="1" si="39"/>
        <v>0.75599076458965442</v>
      </c>
      <c r="D852" s="24">
        <f ca="1">VLOOKUP(C852,'Given Data'!$H$33:$I$43,2)</f>
        <v>3</v>
      </c>
      <c r="E852" s="24">
        <f t="shared" ca="1" si="40"/>
        <v>1.387800419179408E-3</v>
      </c>
      <c r="F852" s="24">
        <f ca="1">IF(B852=IO!$A$21,ROUND(NORMINV(E852,IO!$B$21,IO!$C$21),0),IF(B852=IO!$A$22,ROUND(NORMINV(E852,IO!$B$22,IO!$C$22),0),ROUND(NORMINV(E852,IO!$B$23,IO!$C$23),0)))</f>
        <v>88</v>
      </c>
      <c r="G852" s="24">
        <f ca="1">MIN(F852,IO!$B$4+IO!$B$10)</f>
        <v>88</v>
      </c>
      <c r="H852" s="24">
        <f ca="1">IF(G852-D852&gt;IO!B$4,Model!G852-Model!D852-IO!B$4,0)</f>
        <v>0</v>
      </c>
      <c r="I852" s="24">
        <f>IF($B852=IO!$A$22,IO!$B$6,IF($B852=IO!$A$22,IO!$B$6,IF($B852=IO!$A$22,IO!$B$6,IO!$B$7)))</f>
        <v>25</v>
      </c>
      <c r="J852" s="24">
        <f t="shared" ca="1" si="41"/>
        <v>0</v>
      </c>
      <c r="K852" s="24">
        <f ca="1">IO!$B$5*Model!G852-$J852</f>
        <v>3520</v>
      </c>
    </row>
    <row r="853" spans="1:11" x14ac:dyDescent="0.25">
      <c r="A853" s="28">
        <v>852</v>
      </c>
      <c r="B853" s="26" t="s">
        <v>10</v>
      </c>
      <c r="C853" s="24">
        <f t="shared" ca="1" si="39"/>
        <v>0.38299603655024872</v>
      </c>
      <c r="D853" s="24">
        <f ca="1">VLOOKUP(C853,'Given Data'!$H$33:$I$43,2)</f>
        <v>2</v>
      </c>
      <c r="E853" s="24">
        <f t="shared" ca="1" si="40"/>
        <v>0.53800906358973188</v>
      </c>
      <c r="F853" s="24">
        <f ca="1">IF(B853=IO!$A$21,ROUND(NORMINV(E853,IO!$B$21,IO!$C$21),0),IF(B853=IO!$A$22,ROUND(NORMINV(E853,IO!$B$22,IO!$C$22),0),ROUND(NORMINV(E853,IO!$B$23,IO!$C$23),0)))</f>
        <v>105</v>
      </c>
      <c r="G853" s="24">
        <f ca="1">MIN(F853,IO!$B$4+IO!$B$10)</f>
        <v>102</v>
      </c>
      <c r="H853" s="24">
        <f ca="1">IF(G853-D853&gt;IO!B$4,Model!G853-Model!D853-IO!B$4,0)</f>
        <v>0</v>
      </c>
      <c r="I853" s="24">
        <f>IF($B853=IO!$A$22,IO!$B$6,IF($B853=IO!$A$22,IO!$B$6,IF($B853=IO!$A$22,IO!$B$6,IO!$B$7)))</f>
        <v>200</v>
      </c>
      <c r="J853" s="24">
        <f t="shared" ca="1" si="41"/>
        <v>0</v>
      </c>
      <c r="K853" s="24">
        <f ca="1">IO!$B$5*Model!G853-$J853</f>
        <v>4080</v>
      </c>
    </row>
    <row r="854" spans="1:11" x14ac:dyDescent="0.25">
      <c r="A854" s="28">
        <v>853</v>
      </c>
      <c r="B854" s="26" t="s">
        <v>7</v>
      </c>
      <c r="C854" s="24">
        <f t="shared" ca="1" si="39"/>
        <v>1.0618352119572183E-2</v>
      </c>
      <c r="D854" s="24">
        <f ca="1">VLOOKUP(C854,'Given Data'!$H$33:$I$43,2)</f>
        <v>0</v>
      </c>
      <c r="E854" s="24">
        <f t="shared" ca="1" si="40"/>
        <v>0.17971279694008935</v>
      </c>
      <c r="F854" s="24">
        <f ca="1">IF(B854=IO!$A$21,ROUND(NORMINV(E854,IO!$B$21,IO!$C$21),0),IF(B854=IO!$A$22,ROUND(NORMINV(E854,IO!$B$22,IO!$C$22),0),ROUND(NORMINV(E854,IO!$B$23,IO!$C$23),0)))</f>
        <v>96</v>
      </c>
      <c r="G854" s="24">
        <f ca="1">MIN(F854,IO!$B$4+IO!$B$10)</f>
        <v>96</v>
      </c>
      <c r="H854" s="24">
        <f ca="1">IF(G854-D854&gt;IO!B$4,Model!G854-Model!D854-IO!B$4,0)</f>
        <v>0</v>
      </c>
      <c r="I854" s="24">
        <f>IF($B854=IO!$A$22,IO!$B$6,IF($B854=IO!$A$22,IO!$B$6,IF($B854=IO!$A$22,IO!$B$6,IO!$B$7)))</f>
        <v>200</v>
      </c>
      <c r="J854" s="24">
        <f t="shared" ca="1" si="41"/>
        <v>0</v>
      </c>
      <c r="K854" s="24">
        <f ca="1">IO!$B$5*Model!G854-$J854</f>
        <v>3840</v>
      </c>
    </row>
    <row r="855" spans="1:11" x14ac:dyDescent="0.25">
      <c r="A855" s="28">
        <v>854</v>
      </c>
      <c r="B855" s="26" t="s">
        <v>8</v>
      </c>
      <c r="C855" s="24">
        <f t="shared" ca="1" si="39"/>
        <v>0.78836746685950132</v>
      </c>
      <c r="D855" s="24">
        <f ca="1">VLOOKUP(C855,'Given Data'!$H$33:$I$43,2)</f>
        <v>4</v>
      </c>
      <c r="E855" s="24">
        <f t="shared" ca="1" si="40"/>
        <v>0.35376402583500277</v>
      </c>
      <c r="F855" s="24">
        <f ca="1">IF(B855=IO!$A$21,ROUND(NORMINV(E855,IO!$B$21,IO!$C$21),0),IF(B855=IO!$A$22,ROUND(NORMINV(E855,IO!$B$22,IO!$C$22),0),ROUND(NORMINV(E855,IO!$B$23,IO!$C$23),0)))</f>
        <v>101</v>
      </c>
      <c r="G855" s="24">
        <f ca="1">MIN(F855,IO!$B$4+IO!$B$10)</f>
        <v>101</v>
      </c>
      <c r="H855" s="24">
        <f ca="1">IF(G855-D855&gt;IO!B$4,Model!G855-Model!D855-IO!B$4,0)</f>
        <v>0</v>
      </c>
      <c r="I855" s="24">
        <f>IF($B855=IO!$A$22,IO!$B$6,IF($B855=IO!$A$22,IO!$B$6,IF($B855=IO!$A$22,IO!$B$6,IO!$B$7)))</f>
        <v>25</v>
      </c>
      <c r="J855" s="24">
        <f t="shared" ca="1" si="41"/>
        <v>0</v>
      </c>
      <c r="K855" s="24">
        <f ca="1">IO!$B$5*Model!G855-$J855</f>
        <v>4040</v>
      </c>
    </row>
    <row r="856" spans="1:11" x14ac:dyDescent="0.25">
      <c r="A856" s="28">
        <v>855</v>
      </c>
      <c r="B856" s="26" t="s">
        <v>10</v>
      </c>
      <c r="C856" s="24">
        <f t="shared" ca="1" si="39"/>
        <v>8.117687660999795E-2</v>
      </c>
      <c r="D856" s="24">
        <f ca="1">VLOOKUP(C856,'Given Data'!$H$33:$I$43,2)</f>
        <v>0</v>
      </c>
      <c r="E856" s="24">
        <f t="shared" ca="1" si="40"/>
        <v>0.14491639937586953</v>
      </c>
      <c r="F856" s="24">
        <f ca="1">IF(B856=IO!$A$21,ROUND(NORMINV(E856,IO!$B$21,IO!$C$21),0),IF(B856=IO!$A$22,ROUND(NORMINV(E856,IO!$B$22,IO!$C$22),0),ROUND(NORMINV(E856,IO!$B$23,IO!$C$23),0)))</f>
        <v>100</v>
      </c>
      <c r="G856" s="24">
        <f ca="1">MIN(F856,IO!$B$4+IO!$B$10)</f>
        <v>100</v>
      </c>
      <c r="H856" s="24">
        <f ca="1">IF(G856-D856&gt;IO!B$4,Model!G856-Model!D856-IO!B$4,0)</f>
        <v>0</v>
      </c>
      <c r="I856" s="24">
        <f>IF($B856=IO!$A$22,IO!$B$6,IF($B856=IO!$A$22,IO!$B$6,IF($B856=IO!$A$22,IO!$B$6,IO!$B$7)))</f>
        <v>200</v>
      </c>
      <c r="J856" s="24">
        <f t="shared" ca="1" si="41"/>
        <v>50</v>
      </c>
      <c r="K856" s="24">
        <f ca="1">IO!$B$5*Model!G856-$J856</f>
        <v>3950</v>
      </c>
    </row>
    <row r="857" spans="1:11" x14ac:dyDescent="0.25">
      <c r="A857" s="28">
        <v>856</v>
      </c>
      <c r="B857" s="26" t="s">
        <v>7</v>
      </c>
      <c r="C857" s="24">
        <f t="shared" ca="1" si="39"/>
        <v>0.19886510368339405</v>
      </c>
      <c r="D857" s="24">
        <f ca="1">VLOOKUP(C857,'Given Data'!$H$33:$I$43,2)</f>
        <v>1</v>
      </c>
      <c r="E857" s="24">
        <f t="shared" ca="1" si="40"/>
        <v>0.13346269306344005</v>
      </c>
      <c r="F857" s="24">
        <f ca="1">IF(B857=IO!$A$21,ROUND(NORMINV(E857,IO!$B$21,IO!$C$21),0),IF(B857=IO!$A$22,ROUND(NORMINV(E857,IO!$B$22,IO!$C$22),0),ROUND(NORMINV(E857,IO!$B$23,IO!$C$23),0)))</f>
        <v>94</v>
      </c>
      <c r="G857" s="24">
        <f ca="1">MIN(F857,IO!$B$4+IO!$B$10)</f>
        <v>94</v>
      </c>
      <c r="H857" s="24">
        <f ca="1">IF(G857-D857&gt;IO!B$4,Model!G857-Model!D857-IO!B$4,0)</f>
        <v>0</v>
      </c>
      <c r="I857" s="24">
        <f>IF($B857=IO!$A$22,IO!$B$6,IF($B857=IO!$A$22,IO!$B$6,IF($B857=IO!$A$22,IO!$B$6,IO!$B$7)))</f>
        <v>200</v>
      </c>
      <c r="J857" s="24">
        <f t="shared" ca="1" si="41"/>
        <v>0</v>
      </c>
      <c r="K857" s="24">
        <f ca="1">IO!$B$5*Model!G857-$J857</f>
        <v>3760</v>
      </c>
    </row>
    <row r="858" spans="1:11" x14ac:dyDescent="0.25">
      <c r="A858" s="28">
        <v>857</v>
      </c>
      <c r="B858" s="26" t="s">
        <v>8</v>
      </c>
      <c r="C858" s="24">
        <f t="shared" ca="1" si="39"/>
        <v>6.1449321311910166E-2</v>
      </c>
      <c r="D858" s="24">
        <f ca="1">VLOOKUP(C858,'Given Data'!$H$33:$I$43,2)</f>
        <v>0</v>
      </c>
      <c r="E858" s="24">
        <f t="shared" ca="1" si="40"/>
        <v>0.84769796476349968</v>
      </c>
      <c r="F858" s="24">
        <f ca="1">IF(B858=IO!$A$21,ROUND(NORMINV(E858,IO!$B$21,IO!$C$21),0),IF(B858=IO!$A$22,ROUND(NORMINV(E858,IO!$B$22,IO!$C$22),0),ROUND(NORMINV(E858,IO!$B$23,IO!$C$23),0)))</f>
        <v>108</v>
      </c>
      <c r="G858" s="24">
        <f ca="1">MIN(F858,IO!$B$4+IO!$B$10)</f>
        <v>102</v>
      </c>
      <c r="H858" s="24">
        <f ca="1">IF(G858-D858&gt;IO!B$4,Model!G858-Model!D858-IO!B$4,0)</f>
        <v>2</v>
      </c>
      <c r="I858" s="24">
        <f>IF($B858=IO!$A$22,IO!$B$6,IF($B858=IO!$A$22,IO!$B$6,IF($B858=IO!$A$22,IO!$B$6,IO!$B$7)))</f>
        <v>25</v>
      </c>
      <c r="J858" s="24">
        <f t="shared" ca="1" si="41"/>
        <v>0</v>
      </c>
      <c r="K858" s="24">
        <f ca="1">IO!$B$5*Model!G858-$J858</f>
        <v>4080</v>
      </c>
    </row>
    <row r="859" spans="1:11" x14ac:dyDescent="0.25">
      <c r="A859" s="28">
        <v>858</v>
      </c>
      <c r="B859" s="26" t="s">
        <v>10</v>
      </c>
      <c r="C859" s="24">
        <f t="shared" ca="1" si="39"/>
        <v>0.47695722460807355</v>
      </c>
      <c r="D859" s="24">
        <f ca="1">VLOOKUP(C859,'Given Data'!$H$33:$I$43,2)</f>
        <v>2</v>
      </c>
      <c r="E859" s="24">
        <f t="shared" ca="1" si="40"/>
        <v>0.81244150875558252</v>
      </c>
      <c r="F859" s="24">
        <f ca="1">IF(B859=IO!$A$21,ROUND(NORMINV(E859,IO!$B$21,IO!$C$21),0),IF(B859=IO!$A$22,ROUND(NORMINV(E859,IO!$B$22,IO!$C$22),0),ROUND(NORMINV(E859,IO!$B$23,IO!$C$23),0)))</f>
        <v>109</v>
      </c>
      <c r="G859" s="24">
        <f ca="1">MIN(F859,IO!$B$4+IO!$B$10)</f>
        <v>102</v>
      </c>
      <c r="H859" s="24">
        <f ca="1">IF(G859-D859&gt;IO!B$4,Model!G859-Model!D859-IO!B$4,0)</f>
        <v>0</v>
      </c>
      <c r="I859" s="24">
        <f>IF($B859=IO!$A$22,IO!$B$6,IF($B859=IO!$A$22,IO!$B$6,IF($B859=IO!$A$22,IO!$B$6,IO!$B$7)))</f>
        <v>200</v>
      </c>
      <c r="J859" s="24">
        <f t="shared" ca="1" si="41"/>
        <v>0</v>
      </c>
      <c r="K859" s="24">
        <f ca="1">IO!$B$5*Model!G859-$J859</f>
        <v>4080</v>
      </c>
    </row>
    <row r="860" spans="1:11" x14ac:dyDescent="0.25">
      <c r="A860" s="28">
        <v>859</v>
      </c>
      <c r="B860" s="26" t="s">
        <v>7</v>
      </c>
      <c r="C860" s="24">
        <f t="shared" ca="1" si="39"/>
        <v>0.92592093471076187</v>
      </c>
      <c r="D860" s="24">
        <f ca="1">VLOOKUP(C860,'Given Data'!$H$33:$I$43,2)</f>
        <v>5</v>
      </c>
      <c r="E860" s="24">
        <f t="shared" ca="1" si="40"/>
        <v>0.90857514240065906</v>
      </c>
      <c r="F860" s="24">
        <f ca="1">IF(B860=IO!$A$21,ROUND(NORMINV(E860,IO!$B$21,IO!$C$21),0),IF(B860=IO!$A$22,ROUND(NORMINV(E860,IO!$B$22,IO!$C$22),0),ROUND(NORMINV(E860,IO!$B$23,IO!$C$23),0)))</f>
        <v>109</v>
      </c>
      <c r="G860" s="24">
        <f ca="1">MIN(F860,IO!$B$4+IO!$B$10)</f>
        <v>102</v>
      </c>
      <c r="H860" s="24">
        <f ca="1">IF(G860-D860&gt;IO!B$4,Model!G860-Model!D860-IO!B$4,0)</f>
        <v>0</v>
      </c>
      <c r="I860" s="24">
        <f>IF($B860=IO!$A$22,IO!$B$6,IF($B860=IO!$A$22,IO!$B$6,IF($B860=IO!$A$22,IO!$B$6,IO!$B$7)))</f>
        <v>200</v>
      </c>
      <c r="J860" s="24">
        <f t="shared" ca="1" si="41"/>
        <v>0</v>
      </c>
      <c r="K860" s="24">
        <f ca="1">IO!$B$5*Model!G860-$J860</f>
        <v>4080</v>
      </c>
    </row>
    <row r="861" spans="1:11" x14ac:dyDescent="0.25">
      <c r="A861" s="28">
        <v>860</v>
      </c>
      <c r="B861" s="26" t="s">
        <v>8</v>
      </c>
      <c r="C861" s="24">
        <f t="shared" ca="1" si="39"/>
        <v>0.6619905511489339</v>
      </c>
      <c r="D861" s="24">
        <f ca="1">VLOOKUP(C861,'Given Data'!$H$33:$I$43,2)</f>
        <v>3</v>
      </c>
      <c r="E861" s="24">
        <f t="shared" ca="1" si="40"/>
        <v>0.69032335256539057</v>
      </c>
      <c r="F861" s="24">
        <f ca="1">IF(B861=IO!$A$21,ROUND(NORMINV(E861,IO!$B$21,IO!$C$21),0),IF(B861=IO!$A$22,ROUND(NORMINV(E861,IO!$B$22,IO!$C$22),0),ROUND(NORMINV(E861,IO!$B$23,IO!$C$23),0)))</f>
        <v>105</v>
      </c>
      <c r="G861" s="24">
        <f ca="1">MIN(F861,IO!$B$4+IO!$B$10)</f>
        <v>102</v>
      </c>
      <c r="H861" s="24">
        <f ca="1">IF(G861-D861&gt;IO!B$4,Model!G861-Model!D861-IO!B$4,0)</f>
        <v>0</v>
      </c>
      <c r="I861" s="24">
        <f>IF($B861=IO!$A$22,IO!$B$6,IF($B861=IO!$A$22,IO!$B$6,IF($B861=IO!$A$22,IO!$B$6,IO!$B$7)))</f>
        <v>25</v>
      </c>
      <c r="J861" s="24">
        <f t="shared" ca="1" si="41"/>
        <v>0</v>
      </c>
      <c r="K861" s="24">
        <f ca="1">IO!$B$5*Model!G861-$J861</f>
        <v>4080</v>
      </c>
    </row>
    <row r="862" spans="1:11" x14ac:dyDescent="0.25">
      <c r="A862" s="28">
        <v>861</v>
      </c>
      <c r="B862" s="26" t="s">
        <v>10</v>
      </c>
      <c r="C862" s="24">
        <f t="shared" ca="1" si="39"/>
        <v>0.97620871742891402</v>
      </c>
      <c r="D862" s="24">
        <f ca="1">VLOOKUP(C862,'Given Data'!$H$33:$I$43,2)</f>
        <v>7</v>
      </c>
      <c r="E862" s="24">
        <f t="shared" ca="1" si="40"/>
        <v>0.83778390850419115</v>
      </c>
      <c r="F862" s="24">
        <f ca="1">IF(B862=IO!$A$21,ROUND(NORMINV(E862,IO!$B$21,IO!$C$21),0),IF(B862=IO!$A$22,ROUND(NORMINV(E862,IO!$B$22,IO!$C$22),0),ROUND(NORMINV(E862,IO!$B$23,IO!$C$23),0)))</f>
        <v>110</v>
      </c>
      <c r="G862" s="24">
        <f ca="1">MIN(F862,IO!$B$4+IO!$B$10)</f>
        <v>102</v>
      </c>
      <c r="H862" s="24">
        <f ca="1">IF(G862-D862&gt;IO!B$4,Model!G862-Model!D862-IO!B$4,0)</f>
        <v>0</v>
      </c>
      <c r="I862" s="24">
        <f>IF($B862=IO!$A$22,IO!$B$6,IF($B862=IO!$A$22,IO!$B$6,IF($B862=IO!$A$22,IO!$B$6,IO!$B$7)))</f>
        <v>200</v>
      </c>
      <c r="J862" s="24">
        <f t="shared" ca="1" si="41"/>
        <v>0</v>
      </c>
      <c r="K862" s="24">
        <f ca="1">IO!$B$5*Model!G862-$J862</f>
        <v>4080</v>
      </c>
    </row>
    <row r="863" spans="1:11" x14ac:dyDescent="0.25">
      <c r="A863" s="28">
        <v>862</v>
      </c>
      <c r="B863" s="26" t="s">
        <v>7</v>
      </c>
      <c r="C863" s="24">
        <f t="shared" ca="1" si="39"/>
        <v>0.53920975643608593</v>
      </c>
      <c r="D863" s="24">
        <f ca="1">VLOOKUP(C863,'Given Data'!$H$33:$I$43,2)</f>
        <v>2</v>
      </c>
      <c r="E863" s="24">
        <f t="shared" ca="1" si="40"/>
        <v>0.85788736865734172</v>
      </c>
      <c r="F863" s="24">
        <f ca="1">IF(B863=IO!$A$21,ROUND(NORMINV(E863,IO!$B$21,IO!$C$21),0),IF(B863=IO!$A$22,ROUND(NORMINV(E863,IO!$B$22,IO!$C$22),0),ROUND(NORMINV(E863,IO!$B$23,IO!$C$23),0)))</f>
        <v>107</v>
      </c>
      <c r="G863" s="24">
        <f ca="1">MIN(F863,IO!$B$4+IO!$B$10)</f>
        <v>102</v>
      </c>
      <c r="H863" s="24">
        <f ca="1">IF(G863-D863&gt;IO!B$4,Model!G863-Model!D863-IO!B$4,0)</f>
        <v>0</v>
      </c>
      <c r="I863" s="24">
        <f>IF($B863=IO!$A$22,IO!$B$6,IF($B863=IO!$A$22,IO!$B$6,IF($B863=IO!$A$22,IO!$B$6,IO!$B$7)))</f>
        <v>200</v>
      </c>
      <c r="J863" s="24">
        <f t="shared" ca="1" si="41"/>
        <v>0</v>
      </c>
      <c r="K863" s="24">
        <f ca="1">IO!$B$5*Model!G863-$J863</f>
        <v>4080</v>
      </c>
    </row>
    <row r="864" spans="1:11" x14ac:dyDescent="0.25">
      <c r="A864" s="28">
        <v>863</v>
      </c>
      <c r="B864" s="26" t="s">
        <v>8</v>
      </c>
      <c r="C864" s="24">
        <f t="shared" ca="1" si="39"/>
        <v>0.78837671110243601</v>
      </c>
      <c r="D864" s="24">
        <f ca="1">VLOOKUP(C864,'Given Data'!$H$33:$I$43,2)</f>
        <v>4</v>
      </c>
      <c r="E864" s="24">
        <f t="shared" ca="1" si="40"/>
        <v>0.52114578611636075</v>
      </c>
      <c r="F864" s="24">
        <f ca="1">IF(B864=IO!$A$21,ROUND(NORMINV(E864,IO!$B$21,IO!$C$21),0),IF(B864=IO!$A$22,ROUND(NORMINV(E864,IO!$B$22,IO!$C$22),0),ROUND(NORMINV(E864,IO!$B$23,IO!$C$23),0)))</f>
        <v>103</v>
      </c>
      <c r="G864" s="24">
        <f ca="1">MIN(F864,IO!$B$4+IO!$B$10)</f>
        <v>102</v>
      </c>
      <c r="H864" s="24">
        <f ca="1">IF(G864-D864&gt;IO!B$4,Model!G864-Model!D864-IO!B$4,0)</f>
        <v>0</v>
      </c>
      <c r="I864" s="24">
        <f>IF($B864=IO!$A$22,IO!$B$6,IF($B864=IO!$A$22,IO!$B$6,IF($B864=IO!$A$22,IO!$B$6,IO!$B$7)))</f>
        <v>25</v>
      </c>
      <c r="J864" s="24">
        <f t="shared" ca="1" si="41"/>
        <v>0</v>
      </c>
      <c r="K864" s="24">
        <f ca="1">IO!$B$5*Model!G864-$J864</f>
        <v>4080</v>
      </c>
    </row>
    <row r="865" spans="1:11" x14ac:dyDescent="0.25">
      <c r="A865" s="28">
        <v>864</v>
      </c>
      <c r="B865" s="26" t="s">
        <v>10</v>
      </c>
      <c r="C865" s="24">
        <f t="shared" ca="1" si="39"/>
        <v>0.74248892453480408</v>
      </c>
      <c r="D865" s="24">
        <f ca="1">VLOOKUP(C865,'Given Data'!$H$33:$I$43,2)</f>
        <v>3</v>
      </c>
      <c r="E865" s="24">
        <f t="shared" ca="1" si="40"/>
        <v>0.93440470051082947</v>
      </c>
      <c r="F865" s="24">
        <f ca="1">IF(B865=IO!$A$21,ROUND(NORMINV(E865,IO!$B$21,IO!$C$21),0),IF(B865=IO!$A$22,ROUND(NORMINV(E865,IO!$B$22,IO!$C$22),0),ROUND(NORMINV(E865,IO!$B$23,IO!$C$23),0)))</f>
        <v>113</v>
      </c>
      <c r="G865" s="24">
        <f ca="1">MIN(F865,IO!$B$4+IO!$B$10)</f>
        <v>102</v>
      </c>
      <c r="H865" s="24">
        <f ca="1">IF(G865-D865&gt;IO!B$4,Model!G865-Model!D865-IO!B$4,0)</f>
        <v>0</v>
      </c>
      <c r="I865" s="24">
        <f>IF($B865=IO!$A$22,IO!$B$6,IF($B865=IO!$A$22,IO!$B$6,IF($B865=IO!$A$22,IO!$B$6,IO!$B$7)))</f>
        <v>200</v>
      </c>
      <c r="J865" s="24">
        <f t="shared" ca="1" si="41"/>
        <v>0</v>
      </c>
      <c r="K865" s="24">
        <f ca="1">IO!$B$5*Model!G865-$J865</f>
        <v>4080</v>
      </c>
    </row>
    <row r="866" spans="1:11" x14ac:dyDescent="0.25">
      <c r="A866" s="28">
        <v>865</v>
      </c>
      <c r="B866" s="26" t="s">
        <v>7</v>
      </c>
      <c r="C866" s="24">
        <f t="shared" ca="1" si="39"/>
        <v>0.51209644166906909</v>
      </c>
      <c r="D866" s="24">
        <f ca="1">VLOOKUP(C866,'Given Data'!$H$33:$I$43,2)</f>
        <v>2</v>
      </c>
      <c r="E866" s="24">
        <f t="shared" ca="1" si="40"/>
        <v>0.14368548509174239</v>
      </c>
      <c r="F866" s="24">
        <f ca="1">IF(B866=IO!$A$21,ROUND(NORMINV(E866,IO!$B$21,IO!$C$21),0),IF(B866=IO!$A$22,ROUND(NORMINV(E866,IO!$B$22,IO!$C$22),0),ROUND(NORMINV(E866,IO!$B$23,IO!$C$23),0)))</f>
        <v>95</v>
      </c>
      <c r="G866" s="24">
        <f ca="1">MIN(F866,IO!$B$4+IO!$B$10)</f>
        <v>95</v>
      </c>
      <c r="H866" s="24">
        <f ca="1">IF(G866-D866&gt;IO!B$4,Model!G866-Model!D866-IO!B$4,0)</f>
        <v>0</v>
      </c>
      <c r="I866" s="24">
        <f>IF($B866=IO!$A$22,IO!$B$6,IF($B866=IO!$A$22,IO!$B$6,IF($B866=IO!$A$22,IO!$B$6,IO!$B$7)))</f>
        <v>200</v>
      </c>
      <c r="J866" s="24">
        <f t="shared" ca="1" si="41"/>
        <v>0</v>
      </c>
      <c r="K866" s="24">
        <f ca="1">IO!$B$5*Model!G866-$J866</f>
        <v>3800</v>
      </c>
    </row>
    <row r="867" spans="1:11" x14ac:dyDescent="0.25">
      <c r="A867" s="28">
        <v>866</v>
      </c>
      <c r="B867" s="26" t="s">
        <v>8</v>
      </c>
      <c r="C867" s="24">
        <f t="shared" ca="1" si="39"/>
        <v>0.97696831245141935</v>
      </c>
      <c r="D867" s="24">
        <f ca="1">VLOOKUP(C867,'Given Data'!$H$33:$I$43,2)</f>
        <v>7</v>
      </c>
      <c r="E867" s="24">
        <f t="shared" ca="1" si="40"/>
        <v>0.60852239007386189</v>
      </c>
      <c r="F867" s="24">
        <f ca="1">IF(B867=IO!$A$21,ROUND(NORMINV(E867,IO!$B$21,IO!$C$21),0),IF(B867=IO!$A$22,ROUND(NORMINV(E867,IO!$B$22,IO!$C$22),0),ROUND(NORMINV(E867,IO!$B$23,IO!$C$23),0)))</f>
        <v>104</v>
      </c>
      <c r="G867" s="24">
        <f ca="1">MIN(F867,IO!$B$4+IO!$B$10)</f>
        <v>102</v>
      </c>
      <c r="H867" s="24">
        <f ca="1">IF(G867-D867&gt;IO!B$4,Model!G867-Model!D867-IO!B$4,0)</f>
        <v>0</v>
      </c>
      <c r="I867" s="24">
        <f>IF($B867=IO!$A$22,IO!$B$6,IF($B867=IO!$A$22,IO!$B$6,IF($B867=IO!$A$22,IO!$B$6,IO!$B$7)))</f>
        <v>25</v>
      </c>
      <c r="J867" s="24">
        <f t="shared" ca="1" si="41"/>
        <v>0</v>
      </c>
      <c r="K867" s="24">
        <f ca="1">IO!$B$5*Model!G867-$J867</f>
        <v>4080</v>
      </c>
    </row>
    <row r="868" spans="1:11" x14ac:dyDescent="0.25">
      <c r="A868" s="28">
        <v>867</v>
      </c>
      <c r="B868" s="26" t="s">
        <v>10</v>
      </c>
      <c r="C868" s="24">
        <f t="shared" ca="1" si="39"/>
        <v>0.63345093873951452</v>
      </c>
      <c r="D868" s="24">
        <f ca="1">VLOOKUP(C868,'Given Data'!$H$33:$I$43,2)</f>
        <v>3</v>
      </c>
      <c r="E868" s="24">
        <f t="shared" ca="1" si="40"/>
        <v>0.74380314701168326</v>
      </c>
      <c r="F868" s="24">
        <f ca="1">IF(B868=IO!$A$21,ROUND(NORMINV(E868,IO!$B$21,IO!$C$21),0),IF(B868=IO!$A$22,ROUND(NORMINV(E868,IO!$B$22,IO!$C$22),0),ROUND(NORMINV(E868,IO!$B$23,IO!$C$23),0)))</f>
        <v>108</v>
      </c>
      <c r="G868" s="24">
        <f ca="1">MIN(F868,IO!$B$4+IO!$B$10)</f>
        <v>102</v>
      </c>
      <c r="H868" s="24">
        <f ca="1">IF(G868-D868&gt;IO!B$4,Model!G868-Model!D868-IO!B$4,0)</f>
        <v>0</v>
      </c>
      <c r="I868" s="24">
        <f>IF($B868=IO!$A$22,IO!$B$6,IF($B868=IO!$A$22,IO!$B$6,IF($B868=IO!$A$22,IO!$B$6,IO!$B$7)))</f>
        <v>200</v>
      </c>
      <c r="J868" s="24">
        <f t="shared" ca="1" si="41"/>
        <v>0</v>
      </c>
      <c r="K868" s="24">
        <f ca="1">IO!$B$5*Model!G868-$J868</f>
        <v>4080</v>
      </c>
    </row>
    <row r="869" spans="1:11" x14ac:dyDescent="0.25">
      <c r="A869" s="28">
        <v>868</v>
      </c>
      <c r="B869" s="26" t="s">
        <v>7</v>
      </c>
      <c r="C869" s="24">
        <f t="shared" ca="1" si="39"/>
        <v>0.86539112866013979</v>
      </c>
      <c r="D869" s="24">
        <f ca="1">VLOOKUP(C869,'Given Data'!$H$33:$I$43,2)</f>
        <v>4</v>
      </c>
      <c r="E869" s="24">
        <f t="shared" ca="1" si="40"/>
        <v>0.41295478538565566</v>
      </c>
      <c r="F869" s="24">
        <f ca="1">IF(B869=IO!$A$21,ROUND(NORMINV(E869,IO!$B$21,IO!$C$21),0),IF(B869=IO!$A$22,ROUND(NORMINV(E869,IO!$B$22,IO!$C$22),0),ROUND(NORMINV(E869,IO!$B$23,IO!$C$23),0)))</f>
        <v>100</v>
      </c>
      <c r="G869" s="24">
        <f ca="1">MIN(F869,IO!$B$4+IO!$B$10)</f>
        <v>100</v>
      </c>
      <c r="H869" s="24">
        <f ca="1">IF(G869-D869&gt;IO!B$4,Model!G869-Model!D869-IO!B$4,0)</f>
        <v>0</v>
      </c>
      <c r="I869" s="24">
        <f>IF($B869=IO!$A$22,IO!$B$6,IF($B869=IO!$A$22,IO!$B$6,IF($B869=IO!$A$22,IO!$B$6,IO!$B$7)))</f>
        <v>200</v>
      </c>
      <c r="J869" s="24">
        <f t="shared" ca="1" si="41"/>
        <v>200</v>
      </c>
      <c r="K869" s="24">
        <f ca="1">IO!$B$5*Model!G869-$J869</f>
        <v>3800</v>
      </c>
    </row>
    <row r="870" spans="1:11" x14ac:dyDescent="0.25">
      <c r="A870" s="28">
        <v>869</v>
      </c>
      <c r="B870" s="26" t="s">
        <v>8</v>
      </c>
      <c r="C870" s="24">
        <f t="shared" ca="1" si="39"/>
        <v>0.78723936819483509</v>
      </c>
      <c r="D870" s="24">
        <f ca="1">VLOOKUP(C870,'Given Data'!$H$33:$I$43,2)</f>
        <v>4</v>
      </c>
      <c r="E870" s="24">
        <f t="shared" ca="1" si="40"/>
        <v>0.60962211822890344</v>
      </c>
      <c r="F870" s="24">
        <f ca="1">IF(B870=IO!$A$21,ROUND(NORMINV(E870,IO!$B$21,IO!$C$21),0),IF(B870=IO!$A$22,ROUND(NORMINV(E870,IO!$B$22,IO!$C$22),0),ROUND(NORMINV(E870,IO!$B$23,IO!$C$23),0)))</f>
        <v>104</v>
      </c>
      <c r="G870" s="24">
        <f ca="1">MIN(F870,IO!$B$4+IO!$B$10)</f>
        <v>102</v>
      </c>
      <c r="H870" s="24">
        <f ca="1">IF(G870-D870&gt;IO!B$4,Model!G870-Model!D870-IO!B$4,0)</f>
        <v>0</v>
      </c>
      <c r="I870" s="24">
        <f>IF($B870=IO!$A$22,IO!$B$6,IF($B870=IO!$A$22,IO!$B$6,IF($B870=IO!$A$22,IO!$B$6,IO!$B$7)))</f>
        <v>25</v>
      </c>
      <c r="J870" s="24">
        <f t="shared" ca="1" si="41"/>
        <v>0</v>
      </c>
      <c r="K870" s="24">
        <f ca="1">IO!$B$5*Model!G870-$J870</f>
        <v>4080</v>
      </c>
    </row>
    <row r="871" spans="1:11" x14ac:dyDescent="0.25">
      <c r="A871" s="28">
        <v>870</v>
      </c>
      <c r="B871" s="26" t="s">
        <v>10</v>
      </c>
      <c r="C871" s="24">
        <f t="shared" ca="1" si="39"/>
        <v>0.16472718934957598</v>
      </c>
      <c r="D871" s="24">
        <f ca="1">VLOOKUP(C871,'Given Data'!$H$33:$I$43,2)</f>
        <v>1</v>
      </c>
      <c r="E871" s="24">
        <f t="shared" ca="1" si="40"/>
        <v>0.46515852961678905</v>
      </c>
      <c r="F871" s="24">
        <f ca="1">IF(B871=IO!$A$21,ROUND(NORMINV(E871,IO!$B$21,IO!$C$21),0),IF(B871=IO!$A$22,ROUND(NORMINV(E871,IO!$B$22,IO!$C$22),0),ROUND(NORMINV(E871,IO!$B$23,IO!$C$23),0)))</f>
        <v>105</v>
      </c>
      <c r="G871" s="24">
        <f ca="1">MIN(F871,IO!$B$4+IO!$B$10)</f>
        <v>102</v>
      </c>
      <c r="H871" s="24">
        <f ca="1">IF(G871-D871&gt;IO!B$4,Model!G871-Model!D871-IO!B$4,0)</f>
        <v>1</v>
      </c>
      <c r="I871" s="24">
        <f>IF($B871=IO!$A$22,IO!$B$6,IF($B871=IO!$A$22,IO!$B$6,IF($B871=IO!$A$22,IO!$B$6,IO!$B$7)))</f>
        <v>200</v>
      </c>
      <c r="J871" s="24">
        <f t="shared" ca="1" si="41"/>
        <v>0</v>
      </c>
      <c r="K871" s="24">
        <f ca="1">IO!$B$5*Model!G871-$J871</f>
        <v>4080</v>
      </c>
    </row>
    <row r="872" spans="1:11" x14ac:dyDescent="0.25">
      <c r="A872" s="28">
        <v>871</v>
      </c>
      <c r="B872" s="26" t="s">
        <v>7</v>
      </c>
      <c r="C872" s="24">
        <f t="shared" ca="1" si="39"/>
        <v>0.50604294458466192</v>
      </c>
      <c r="D872" s="24">
        <f ca="1">VLOOKUP(C872,'Given Data'!$H$33:$I$43,2)</f>
        <v>2</v>
      </c>
      <c r="E872" s="24">
        <f t="shared" ca="1" si="40"/>
        <v>0.54558706544013857</v>
      </c>
      <c r="F872" s="24">
        <f ca="1">IF(B872=IO!$A$21,ROUND(NORMINV(E872,IO!$B$21,IO!$C$21),0),IF(B872=IO!$A$22,ROUND(NORMINV(E872,IO!$B$22,IO!$C$22),0),ROUND(NORMINV(E872,IO!$B$23,IO!$C$23),0)))</f>
        <v>102</v>
      </c>
      <c r="G872" s="24">
        <f ca="1">MIN(F872,IO!$B$4+IO!$B$10)</f>
        <v>102</v>
      </c>
      <c r="H872" s="24">
        <f ca="1">IF(G872-D872&gt;IO!B$4,Model!G872-Model!D872-IO!B$4,0)</f>
        <v>0</v>
      </c>
      <c r="I872" s="24">
        <f>IF($B872=IO!$A$22,IO!$B$6,IF($B872=IO!$A$22,IO!$B$6,IF($B872=IO!$A$22,IO!$B$6,IO!$B$7)))</f>
        <v>200</v>
      </c>
      <c r="J872" s="24">
        <f t="shared" ca="1" si="41"/>
        <v>0</v>
      </c>
      <c r="K872" s="24">
        <f ca="1">IO!$B$5*Model!G872-$J872</f>
        <v>4080</v>
      </c>
    </row>
    <row r="873" spans="1:11" x14ac:dyDescent="0.25">
      <c r="A873" s="28">
        <v>872</v>
      </c>
      <c r="B873" s="26" t="s">
        <v>8</v>
      </c>
      <c r="C873" s="24">
        <f t="shared" ca="1" si="39"/>
        <v>0.85710672481315309</v>
      </c>
      <c r="D873" s="24">
        <f ca="1">VLOOKUP(C873,'Given Data'!$H$33:$I$43,2)</f>
        <v>4</v>
      </c>
      <c r="E873" s="24">
        <f t="shared" ca="1" si="40"/>
        <v>6.547996025109315E-2</v>
      </c>
      <c r="F873" s="24">
        <f ca="1">IF(B873=IO!$A$21,ROUND(NORMINV(E873,IO!$B$21,IO!$C$21),0),IF(B873=IO!$A$22,ROUND(NORMINV(E873,IO!$B$22,IO!$C$22),0),ROUND(NORMINV(E873,IO!$B$23,IO!$C$23),0)))</f>
        <v>95</v>
      </c>
      <c r="G873" s="24">
        <f ca="1">MIN(F873,IO!$B$4+IO!$B$10)</f>
        <v>95</v>
      </c>
      <c r="H873" s="24">
        <f ca="1">IF(G873-D873&gt;IO!B$4,Model!G873-Model!D873-IO!B$4,0)</f>
        <v>0</v>
      </c>
      <c r="I873" s="24">
        <f>IF($B873=IO!$A$22,IO!$B$6,IF($B873=IO!$A$22,IO!$B$6,IF($B873=IO!$A$22,IO!$B$6,IO!$B$7)))</f>
        <v>25</v>
      </c>
      <c r="J873" s="24">
        <f t="shared" ca="1" si="41"/>
        <v>0</v>
      </c>
      <c r="K873" s="24">
        <f ca="1">IO!$B$5*Model!G873-$J873</f>
        <v>3800</v>
      </c>
    </row>
    <row r="874" spans="1:11" x14ac:dyDescent="0.25">
      <c r="A874" s="28">
        <v>873</v>
      </c>
      <c r="B874" s="26" t="s">
        <v>10</v>
      </c>
      <c r="C874" s="24">
        <f t="shared" ca="1" si="39"/>
        <v>0.88667110954695449</v>
      </c>
      <c r="D874" s="24">
        <f ca="1">VLOOKUP(C874,'Given Data'!$H$33:$I$43,2)</f>
        <v>5</v>
      </c>
      <c r="E874" s="24">
        <f t="shared" ca="1" si="40"/>
        <v>0.47836181053659743</v>
      </c>
      <c r="F874" s="24">
        <f ca="1">IF(B874=IO!$A$21,ROUND(NORMINV(E874,IO!$B$21,IO!$C$21),0),IF(B874=IO!$A$22,ROUND(NORMINV(E874,IO!$B$22,IO!$C$22),0),ROUND(NORMINV(E874,IO!$B$23,IO!$C$23),0)))</f>
        <v>105</v>
      </c>
      <c r="G874" s="24">
        <f ca="1">MIN(F874,IO!$B$4+IO!$B$10)</f>
        <v>102</v>
      </c>
      <c r="H874" s="24">
        <f ca="1">IF(G874-D874&gt;IO!B$4,Model!G874-Model!D874-IO!B$4,0)</f>
        <v>0</v>
      </c>
      <c r="I874" s="24">
        <f>IF($B874=IO!$A$22,IO!$B$6,IF($B874=IO!$A$22,IO!$B$6,IF($B874=IO!$A$22,IO!$B$6,IO!$B$7)))</f>
        <v>200</v>
      </c>
      <c r="J874" s="24">
        <f t="shared" ca="1" si="41"/>
        <v>0</v>
      </c>
      <c r="K874" s="24">
        <f ca="1">IO!$B$5*Model!G874-$J874</f>
        <v>4080</v>
      </c>
    </row>
    <row r="875" spans="1:11" x14ac:dyDescent="0.25">
      <c r="A875" s="28">
        <v>874</v>
      </c>
      <c r="B875" s="26" t="s">
        <v>7</v>
      </c>
      <c r="C875" s="24">
        <f t="shared" ca="1" si="39"/>
        <v>0.72627359633203836</v>
      </c>
      <c r="D875" s="24">
        <f ca="1">VLOOKUP(C875,'Given Data'!$H$33:$I$43,2)</f>
        <v>3</v>
      </c>
      <c r="E875" s="24">
        <f t="shared" ca="1" si="40"/>
        <v>0.1619816836627036</v>
      </c>
      <c r="F875" s="24">
        <f ca="1">IF(B875=IO!$A$21,ROUND(NORMINV(E875,IO!$B$21,IO!$C$21),0),IF(B875=IO!$A$22,ROUND(NORMINV(E875,IO!$B$22,IO!$C$22),0),ROUND(NORMINV(E875,IO!$B$23,IO!$C$23),0)))</f>
        <v>95</v>
      </c>
      <c r="G875" s="24">
        <f ca="1">MIN(F875,IO!$B$4+IO!$B$10)</f>
        <v>95</v>
      </c>
      <c r="H875" s="24">
        <f ca="1">IF(G875-D875&gt;IO!B$4,Model!G875-Model!D875-IO!B$4,0)</f>
        <v>0</v>
      </c>
      <c r="I875" s="24">
        <f>IF($B875=IO!$A$22,IO!$B$6,IF($B875=IO!$A$22,IO!$B$6,IF($B875=IO!$A$22,IO!$B$6,IO!$B$7)))</f>
        <v>200</v>
      </c>
      <c r="J875" s="24">
        <f t="shared" ca="1" si="41"/>
        <v>0</v>
      </c>
      <c r="K875" s="24">
        <f ca="1">IO!$B$5*Model!G875-$J875</f>
        <v>3800</v>
      </c>
    </row>
    <row r="876" spans="1:11" x14ac:dyDescent="0.25">
      <c r="A876" s="28">
        <v>875</v>
      </c>
      <c r="B876" s="26" t="s">
        <v>8</v>
      </c>
      <c r="C876" s="24">
        <f t="shared" ca="1" si="39"/>
        <v>0.84529886881174132</v>
      </c>
      <c r="D876" s="24">
        <f ca="1">VLOOKUP(C876,'Given Data'!$H$33:$I$43,2)</f>
        <v>4</v>
      </c>
      <c r="E876" s="24">
        <f t="shared" ca="1" si="40"/>
        <v>0.23899964223753811</v>
      </c>
      <c r="F876" s="24">
        <f ca="1">IF(B876=IO!$A$21,ROUND(NORMINV(E876,IO!$B$21,IO!$C$21),0),IF(B876=IO!$A$22,ROUND(NORMINV(E876,IO!$B$22,IO!$C$22),0),ROUND(NORMINV(E876,IO!$B$23,IO!$C$23),0)))</f>
        <v>99</v>
      </c>
      <c r="G876" s="24">
        <f ca="1">MIN(F876,IO!$B$4+IO!$B$10)</f>
        <v>99</v>
      </c>
      <c r="H876" s="24">
        <f ca="1">IF(G876-D876&gt;IO!B$4,Model!G876-Model!D876-IO!B$4,0)</f>
        <v>0</v>
      </c>
      <c r="I876" s="24">
        <f>IF($B876=IO!$A$22,IO!$B$6,IF($B876=IO!$A$22,IO!$B$6,IF($B876=IO!$A$22,IO!$B$6,IO!$B$7)))</f>
        <v>25</v>
      </c>
      <c r="J876" s="24">
        <f t="shared" ca="1" si="41"/>
        <v>0</v>
      </c>
      <c r="K876" s="24">
        <f ca="1">IO!$B$5*Model!G876-$J876</f>
        <v>3960</v>
      </c>
    </row>
    <row r="877" spans="1:11" x14ac:dyDescent="0.25">
      <c r="A877" s="28">
        <v>876</v>
      </c>
      <c r="B877" s="26" t="s">
        <v>10</v>
      </c>
      <c r="C877" s="24">
        <f t="shared" ca="1" si="39"/>
        <v>0.51896762597306323</v>
      </c>
      <c r="D877" s="24">
        <f ca="1">VLOOKUP(C877,'Given Data'!$H$33:$I$43,2)</f>
        <v>2</v>
      </c>
      <c r="E877" s="24">
        <f t="shared" ca="1" si="40"/>
        <v>0.73398265189172407</v>
      </c>
      <c r="F877" s="24">
        <f ca="1">IF(B877=IO!$A$21,ROUND(NORMINV(E877,IO!$B$21,IO!$C$21),0),IF(B877=IO!$A$22,ROUND(NORMINV(E877,IO!$B$22,IO!$C$22),0),ROUND(NORMINV(E877,IO!$B$23,IO!$C$23),0)))</f>
        <v>108</v>
      </c>
      <c r="G877" s="24">
        <f ca="1">MIN(F877,IO!$B$4+IO!$B$10)</f>
        <v>102</v>
      </c>
      <c r="H877" s="24">
        <f ca="1">IF(G877-D877&gt;IO!B$4,Model!G877-Model!D877-IO!B$4,0)</f>
        <v>0</v>
      </c>
      <c r="I877" s="24">
        <f>IF($B877=IO!$A$22,IO!$B$6,IF($B877=IO!$A$22,IO!$B$6,IF($B877=IO!$A$22,IO!$B$6,IO!$B$7)))</f>
        <v>200</v>
      </c>
      <c r="J877" s="24">
        <f t="shared" ca="1" si="41"/>
        <v>0</v>
      </c>
      <c r="K877" s="24">
        <f ca="1">IO!$B$5*Model!G877-$J877</f>
        <v>4080</v>
      </c>
    </row>
    <row r="878" spans="1:11" x14ac:dyDescent="0.25">
      <c r="A878" s="28">
        <v>877</v>
      </c>
      <c r="B878" s="26" t="s">
        <v>7</v>
      </c>
      <c r="C878" s="24">
        <f t="shared" ca="1" si="39"/>
        <v>0.94061084859066857</v>
      </c>
      <c r="D878" s="24">
        <f ca="1">VLOOKUP(C878,'Given Data'!$H$33:$I$43,2)</f>
        <v>6</v>
      </c>
      <c r="E878" s="24">
        <f t="shared" ca="1" si="40"/>
        <v>0.19808058524855965</v>
      </c>
      <c r="F878" s="24">
        <f ca="1">IF(B878=IO!$A$21,ROUND(NORMINV(E878,IO!$B$21,IO!$C$21),0),IF(B878=IO!$A$22,ROUND(NORMINV(E878,IO!$B$22,IO!$C$22),0),ROUND(NORMINV(E878,IO!$B$23,IO!$C$23),0)))</f>
        <v>96</v>
      </c>
      <c r="G878" s="24">
        <f ca="1">MIN(F878,IO!$B$4+IO!$B$10)</f>
        <v>96</v>
      </c>
      <c r="H878" s="24">
        <f ca="1">IF(G878-D878&gt;IO!B$4,Model!G878-Model!D878-IO!B$4,0)</f>
        <v>0</v>
      </c>
      <c r="I878" s="24">
        <f>IF($B878=IO!$A$22,IO!$B$6,IF($B878=IO!$A$22,IO!$B$6,IF($B878=IO!$A$22,IO!$B$6,IO!$B$7)))</f>
        <v>200</v>
      </c>
      <c r="J878" s="24">
        <f t="shared" ca="1" si="41"/>
        <v>0</v>
      </c>
      <c r="K878" s="24">
        <f ca="1">IO!$B$5*Model!G878-$J878</f>
        <v>3840</v>
      </c>
    </row>
    <row r="879" spans="1:11" x14ac:dyDescent="0.25">
      <c r="A879" s="28">
        <v>878</v>
      </c>
      <c r="B879" s="26" t="s">
        <v>8</v>
      </c>
      <c r="C879" s="24">
        <f t="shared" ca="1" si="39"/>
        <v>0.55682704109080872</v>
      </c>
      <c r="D879" s="24">
        <f ca="1">VLOOKUP(C879,'Given Data'!$H$33:$I$43,2)</f>
        <v>2</v>
      </c>
      <c r="E879" s="24">
        <f t="shared" ca="1" si="40"/>
        <v>0.56192241782436858</v>
      </c>
      <c r="F879" s="24">
        <f ca="1">IF(B879=IO!$A$21,ROUND(NORMINV(E879,IO!$B$21,IO!$C$21),0),IF(B879=IO!$A$22,ROUND(NORMINV(E879,IO!$B$22,IO!$C$22),0),ROUND(NORMINV(E879,IO!$B$23,IO!$C$23),0)))</f>
        <v>104</v>
      </c>
      <c r="G879" s="24">
        <f ca="1">MIN(F879,IO!$B$4+IO!$B$10)</f>
        <v>102</v>
      </c>
      <c r="H879" s="24">
        <f ca="1">IF(G879-D879&gt;IO!B$4,Model!G879-Model!D879-IO!B$4,0)</f>
        <v>0</v>
      </c>
      <c r="I879" s="24">
        <f>IF($B879=IO!$A$22,IO!$B$6,IF($B879=IO!$A$22,IO!$B$6,IF($B879=IO!$A$22,IO!$B$6,IO!$B$7)))</f>
        <v>25</v>
      </c>
      <c r="J879" s="24">
        <f t="shared" ca="1" si="41"/>
        <v>200</v>
      </c>
      <c r="K879" s="24">
        <f ca="1">IO!$B$5*Model!G879-$J879</f>
        <v>3880</v>
      </c>
    </row>
    <row r="880" spans="1:11" x14ac:dyDescent="0.25">
      <c r="A880" s="28">
        <v>879</v>
      </c>
      <c r="B880" s="26" t="s">
        <v>10</v>
      </c>
      <c r="C880" s="24">
        <f t="shared" ca="1" si="39"/>
        <v>0.43098327671941306</v>
      </c>
      <c r="D880" s="24">
        <f ca="1">VLOOKUP(C880,'Given Data'!$H$33:$I$43,2)</f>
        <v>2</v>
      </c>
      <c r="E880" s="24">
        <f t="shared" ca="1" si="40"/>
        <v>0.74168777983234535</v>
      </c>
      <c r="F880" s="24">
        <f ca="1">IF(B880=IO!$A$21,ROUND(NORMINV(E880,IO!$B$21,IO!$C$21),0),IF(B880=IO!$A$22,ROUND(NORMINV(E880,IO!$B$22,IO!$C$22),0),ROUND(NORMINV(E880,IO!$B$23,IO!$C$23),0)))</f>
        <v>108</v>
      </c>
      <c r="G880" s="24">
        <f ca="1">MIN(F880,IO!$B$4+IO!$B$10)</f>
        <v>102</v>
      </c>
      <c r="H880" s="24">
        <f ca="1">IF(G880-D880&gt;IO!B$4,Model!G880-Model!D880-IO!B$4,0)</f>
        <v>0</v>
      </c>
      <c r="I880" s="24">
        <f>IF($B880=IO!$A$22,IO!$B$6,IF($B880=IO!$A$22,IO!$B$6,IF($B880=IO!$A$22,IO!$B$6,IO!$B$7)))</f>
        <v>200</v>
      </c>
      <c r="J880" s="24">
        <f t="shared" ca="1" si="41"/>
        <v>0</v>
      </c>
      <c r="K880" s="24">
        <f ca="1">IO!$B$5*Model!G880-$J880</f>
        <v>4080</v>
      </c>
    </row>
    <row r="881" spans="1:11" x14ac:dyDescent="0.25">
      <c r="A881" s="28">
        <v>880</v>
      </c>
      <c r="B881" s="26" t="s">
        <v>7</v>
      </c>
      <c r="C881" s="24">
        <f t="shared" ca="1" si="39"/>
        <v>0.20568763963400982</v>
      </c>
      <c r="D881" s="24">
        <f ca="1">VLOOKUP(C881,'Given Data'!$H$33:$I$43,2)</f>
        <v>1</v>
      </c>
      <c r="E881" s="24">
        <f t="shared" ca="1" si="40"/>
        <v>0.61886446166952525</v>
      </c>
      <c r="F881" s="24">
        <f ca="1">IF(B881=IO!$A$21,ROUND(NORMINV(E881,IO!$B$21,IO!$C$21),0),IF(B881=IO!$A$22,ROUND(NORMINV(E881,IO!$B$22,IO!$C$22),0),ROUND(NORMINV(E881,IO!$B$23,IO!$C$23),0)))</f>
        <v>103</v>
      </c>
      <c r="G881" s="24">
        <f ca="1">MIN(F881,IO!$B$4+IO!$B$10)</f>
        <v>102</v>
      </c>
      <c r="H881" s="24">
        <f ca="1">IF(G881-D881&gt;IO!B$4,Model!G881-Model!D881-IO!B$4,0)</f>
        <v>1</v>
      </c>
      <c r="I881" s="24">
        <f>IF($B881=IO!$A$22,IO!$B$6,IF($B881=IO!$A$22,IO!$B$6,IF($B881=IO!$A$22,IO!$B$6,IO!$B$7)))</f>
        <v>200</v>
      </c>
      <c r="J881" s="24">
        <f t="shared" ca="1" si="41"/>
        <v>0</v>
      </c>
      <c r="K881" s="24">
        <f ca="1">IO!$B$5*Model!G881-$J881</f>
        <v>4080</v>
      </c>
    </row>
    <row r="882" spans="1:11" x14ac:dyDescent="0.25">
      <c r="A882" s="28">
        <v>881</v>
      </c>
      <c r="B882" s="26" t="s">
        <v>8</v>
      </c>
      <c r="C882" s="24">
        <f t="shared" ca="1" si="39"/>
        <v>0.79369784957926548</v>
      </c>
      <c r="D882" s="24">
        <f ca="1">VLOOKUP(C882,'Given Data'!$H$33:$I$43,2)</f>
        <v>4</v>
      </c>
      <c r="E882" s="24">
        <f t="shared" ca="1" si="40"/>
        <v>0.68509578003924632</v>
      </c>
      <c r="F882" s="24">
        <f ca="1">IF(B882=IO!$A$21,ROUND(NORMINV(E882,IO!$B$21,IO!$C$21),0),IF(B882=IO!$A$22,ROUND(NORMINV(E882,IO!$B$22,IO!$C$22),0),ROUND(NORMINV(E882,IO!$B$23,IO!$C$23),0)))</f>
        <v>105</v>
      </c>
      <c r="G882" s="24">
        <f ca="1">MIN(F882,IO!$B$4+IO!$B$10)</f>
        <v>102</v>
      </c>
      <c r="H882" s="24">
        <f ca="1">IF(G882-D882&gt;IO!B$4,Model!G882-Model!D882-IO!B$4,0)</f>
        <v>0</v>
      </c>
      <c r="I882" s="24">
        <f>IF($B882=IO!$A$22,IO!$B$6,IF($B882=IO!$A$22,IO!$B$6,IF($B882=IO!$A$22,IO!$B$6,IO!$B$7)))</f>
        <v>25</v>
      </c>
      <c r="J882" s="24">
        <f t="shared" ca="1" si="41"/>
        <v>200</v>
      </c>
      <c r="K882" s="24">
        <f ca="1">IO!$B$5*Model!G882-$J882</f>
        <v>3880</v>
      </c>
    </row>
    <row r="883" spans="1:11" x14ac:dyDescent="0.25">
      <c r="A883" s="28">
        <v>882</v>
      </c>
      <c r="B883" s="26" t="s">
        <v>10</v>
      </c>
      <c r="C883" s="24">
        <f t="shared" ca="1" si="39"/>
        <v>0.46379711759950581</v>
      </c>
      <c r="D883" s="24">
        <f ca="1">VLOOKUP(C883,'Given Data'!$H$33:$I$43,2)</f>
        <v>2</v>
      </c>
      <c r="E883" s="24">
        <f t="shared" ca="1" si="40"/>
        <v>0.55056794882838267</v>
      </c>
      <c r="F883" s="24">
        <f ca="1">IF(B883=IO!$A$21,ROUND(NORMINV(E883,IO!$B$21,IO!$C$21),0),IF(B883=IO!$A$22,ROUND(NORMINV(E883,IO!$B$22,IO!$C$22),0),ROUND(NORMINV(E883,IO!$B$23,IO!$C$23),0)))</f>
        <v>106</v>
      </c>
      <c r="G883" s="24">
        <f ca="1">MIN(F883,IO!$B$4+IO!$B$10)</f>
        <v>102</v>
      </c>
      <c r="H883" s="24">
        <f ca="1">IF(G883-D883&gt;IO!B$4,Model!G883-Model!D883-IO!B$4,0)</f>
        <v>0</v>
      </c>
      <c r="I883" s="24">
        <f>IF($B883=IO!$A$22,IO!$B$6,IF($B883=IO!$A$22,IO!$B$6,IF($B883=IO!$A$22,IO!$B$6,IO!$B$7)))</f>
        <v>200</v>
      </c>
      <c r="J883" s="24">
        <f t="shared" ca="1" si="41"/>
        <v>0</v>
      </c>
      <c r="K883" s="24">
        <f ca="1">IO!$B$5*Model!G883-$J883</f>
        <v>4080</v>
      </c>
    </row>
    <row r="884" spans="1:11" x14ac:dyDescent="0.25">
      <c r="A884" s="28">
        <v>883</v>
      </c>
      <c r="B884" s="26" t="s">
        <v>7</v>
      </c>
      <c r="C884" s="24">
        <f t="shared" ca="1" si="39"/>
        <v>0.25234707141376389</v>
      </c>
      <c r="D884" s="24">
        <f ca="1">VLOOKUP(C884,'Given Data'!$H$33:$I$43,2)</f>
        <v>1</v>
      </c>
      <c r="E884" s="24">
        <f t="shared" ca="1" si="40"/>
        <v>0.67237996202383143</v>
      </c>
      <c r="F884" s="24">
        <f ca="1">IF(B884=IO!$A$21,ROUND(NORMINV(E884,IO!$B$21,IO!$C$21),0),IF(B884=IO!$A$22,ROUND(NORMINV(E884,IO!$B$22,IO!$C$22),0),ROUND(NORMINV(E884,IO!$B$23,IO!$C$23),0)))</f>
        <v>104</v>
      </c>
      <c r="G884" s="24">
        <f ca="1">MIN(F884,IO!$B$4+IO!$B$10)</f>
        <v>102</v>
      </c>
      <c r="H884" s="24">
        <f ca="1">IF(G884-D884&gt;IO!B$4,Model!G884-Model!D884-IO!B$4,0)</f>
        <v>1</v>
      </c>
      <c r="I884" s="24">
        <f>IF($B884=IO!$A$22,IO!$B$6,IF($B884=IO!$A$22,IO!$B$6,IF($B884=IO!$A$22,IO!$B$6,IO!$B$7)))</f>
        <v>200</v>
      </c>
      <c r="J884" s="24">
        <f t="shared" ca="1" si="41"/>
        <v>200</v>
      </c>
      <c r="K884" s="24">
        <f ca="1">IO!$B$5*Model!G884-$J884</f>
        <v>3880</v>
      </c>
    </row>
    <row r="885" spans="1:11" x14ac:dyDescent="0.25">
      <c r="A885" s="28">
        <v>884</v>
      </c>
      <c r="B885" s="26" t="s">
        <v>8</v>
      </c>
      <c r="C885" s="24">
        <f t="shared" ca="1" si="39"/>
        <v>0.40491838944204006</v>
      </c>
      <c r="D885" s="24">
        <f ca="1">VLOOKUP(C885,'Given Data'!$H$33:$I$43,2)</f>
        <v>2</v>
      </c>
      <c r="E885" s="24">
        <f t="shared" ca="1" si="40"/>
        <v>0.41519151013559152</v>
      </c>
      <c r="F885" s="24">
        <f ca="1">IF(B885=IO!$A$21,ROUND(NORMINV(E885,IO!$B$21,IO!$C$21),0),IF(B885=IO!$A$22,ROUND(NORMINV(E885,IO!$B$22,IO!$C$22),0),ROUND(NORMINV(E885,IO!$B$23,IO!$C$23),0)))</f>
        <v>102</v>
      </c>
      <c r="G885" s="24">
        <f ca="1">MIN(F885,IO!$B$4+IO!$B$10)</f>
        <v>102</v>
      </c>
      <c r="H885" s="24">
        <f ca="1">IF(G885-D885&gt;IO!B$4,Model!G885-Model!D885-IO!B$4,0)</f>
        <v>0</v>
      </c>
      <c r="I885" s="24">
        <f>IF($B885=IO!$A$22,IO!$B$6,IF($B885=IO!$A$22,IO!$B$6,IF($B885=IO!$A$22,IO!$B$6,IO!$B$7)))</f>
        <v>25</v>
      </c>
      <c r="J885" s="24">
        <f t="shared" ca="1" si="41"/>
        <v>0</v>
      </c>
      <c r="K885" s="24">
        <f ca="1">IO!$B$5*Model!G885-$J885</f>
        <v>4080</v>
      </c>
    </row>
    <row r="886" spans="1:11" x14ac:dyDescent="0.25">
      <c r="A886" s="28">
        <v>885</v>
      </c>
      <c r="B886" s="26" t="s">
        <v>10</v>
      </c>
      <c r="C886" s="24">
        <f t="shared" ca="1" si="39"/>
        <v>0.28505634937104796</v>
      </c>
      <c r="D886" s="24">
        <f ca="1">VLOOKUP(C886,'Given Data'!$H$33:$I$43,2)</f>
        <v>1</v>
      </c>
      <c r="E886" s="24">
        <f t="shared" ca="1" si="40"/>
        <v>0.79727839824066926</v>
      </c>
      <c r="F886" s="24">
        <f ca="1">IF(B886=IO!$A$21,ROUND(NORMINV(E886,IO!$B$21,IO!$C$21),0),IF(B886=IO!$A$22,ROUND(NORMINV(E886,IO!$B$22,IO!$C$22),0),ROUND(NORMINV(E886,IO!$B$23,IO!$C$23),0)))</f>
        <v>109</v>
      </c>
      <c r="G886" s="24">
        <f ca="1">MIN(F886,IO!$B$4+IO!$B$10)</f>
        <v>102</v>
      </c>
      <c r="H886" s="24">
        <f ca="1">IF(G886-D886&gt;IO!B$4,Model!G886-Model!D886-IO!B$4,0)</f>
        <v>1</v>
      </c>
      <c r="I886" s="24">
        <f>IF($B886=IO!$A$22,IO!$B$6,IF($B886=IO!$A$22,IO!$B$6,IF($B886=IO!$A$22,IO!$B$6,IO!$B$7)))</f>
        <v>200</v>
      </c>
      <c r="J886" s="24">
        <f t="shared" ca="1" si="41"/>
        <v>0</v>
      </c>
      <c r="K886" s="24">
        <f ca="1">IO!$B$5*Model!G886-$J886</f>
        <v>4080</v>
      </c>
    </row>
    <row r="887" spans="1:11" x14ac:dyDescent="0.25">
      <c r="A887" s="28">
        <v>886</v>
      </c>
      <c r="B887" s="26" t="s">
        <v>7</v>
      </c>
      <c r="C887" s="24">
        <f t="shared" ca="1" si="39"/>
        <v>0.37844697206781053</v>
      </c>
      <c r="D887" s="24">
        <f ca="1">VLOOKUP(C887,'Given Data'!$H$33:$I$43,2)</f>
        <v>2</v>
      </c>
      <c r="E887" s="24">
        <f t="shared" ca="1" si="40"/>
        <v>0.30274667708920422</v>
      </c>
      <c r="F887" s="24">
        <f ca="1">IF(B887=IO!$A$21,ROUND(NORMINV(E887,IO!$B$21,IO!$C$21),0),IF(B887=IO!$A$22,ROUND(NORMINV(E887,IO!$B$22,IO!$C$22),0),ROUND(NORMINV(E887,IO!$B$23,IO!$C$23),0)))</f>
        <v>98</v>
      </c>
      <c r="G887" s="24">
        <f ca="1">MIN(F887,IO!$B$4+IO!$B$10)</f>
        <v>98</v>
      </c>
      <c r="H887" s="24">
        <f ca="1">IF(G887-D887&gt;IO!B$4,Model!G887-Model!D887-IO!B$4,0)</f>
        <v>0</v>
      </c>
      <c r="I887" s="24">
        <f>IF($B887=IO!$A$22,IO!$B$6,IF($B887=IO!$A$22,IO!$B$6,IF($B887=IO!$A$22,IO!$B$6,IO!$B$7)))</f>
        <v>200</v>
      </c>
      <c r="J887" s="24">
        <f t="shared" ca="1" si="41"/>
        <v>0</v>
      </c>
      <c r="K887" s="24">
        <f ca="1">IO!$B$5*Model!G887-$J887</f>
        <v>3920</v>
      </c>
    </row>
    <row r="888" spans="1:11" x14ac:dyDescent="0.25">
      <c r="A888" s="28">
        <v>887</v>
      </c>
      <c r="B888" s="26" t="s">
        <v>8</v>
      </c>
      <c r="C888" s="24">
        <f t="shared" ca="1" si="39"/>
        <v>0.34380256847022472</v>
      </c>
      <c r="D888" s="24">
        <f ca="1">VLOOKUP(C888,'Given Data'!$H$33:$I$43,2)</f>
        <v>1</v>
      </c>
      <c r="E888" s="24">
        <f t="shared" ca="1" si="40"/>
        <v>0.32287920764522215</v>
      </c>
      <c r="F888" s="24">
        <f ca="1">IF(B888=IO!$A$21,ROUND(NORMINV(E888,IO!$B$21,IO!$C$21),0),IF(B888=IO!$A$22,ROUND(NORMINV(E888,IO!$B$22,IO!$C$22),0),ROUND(NORMINV(E888,IO!$B$23,IO!$C$23),0)))</f>
        <v>101</v>
      </c>
      <c r="G888" s="24">
        <f ca="1">MIN(F888,IO!$B$4+IO!$B$10)</f>
        <v>101</v>
      </c>
      <c r="H888" s="24">
        <f ca="1">IF(G888-D888&gt;IO!B$4,Model!G888-Model!D888-IO!B$4,0)</f>
        <v>0</v>
      </c>
      <c r="I888" s="24">
        <f>IF($B888=IO!$A$22,IO!$B$6,IF($B888=IO!$A$22,IO!$B$6,IF($B888=IO!$A$22,IO!$B$6,IO!$B$7)))</f>
        <v>25</v>
      </c>
      <c r="J888" s="24">
        <f t="shared" ca="1" si="41"/>
        <v>0</v>
      </c>
      <c r="K888" s="24">
        <f ca="1">IO!$B$5*Model!G888-$J888</f>
        <v>4040</v>
      </c>
    </row>
    <row r="889" spans="1:11" x14ac:dyDescent="0.25">
      <c r="A889" s="28">
        <v>888</v>
      </c>
      <c r="B889" s="26" t="s">
        <v>10</v>
      </c>
      <c r="C889" s="24">
        <f t="shared" ca="1" si="39"/>
        <v>0.65352652794121635</v>
      </c>
      <c r="D889" s="24">
        <f ca="1">VLOOKUP(C889,'Given Data'!$H$33:$I$43,2)</f>
        <v>3</v>
      </c>
      <c r="E889" s="24">
        <f t="shared" ca="1" si="40"/>
        <v>0.67318361938974702</v>
      </c>
      <c r="F889" s="24">
        <f ca="1">IF(B889=IO!$A$21,ROUND(NORMINV(E889,IO!$B$21,IO!$C$21),0),IF(B889=IO!$A$22,ROUND(NORMINV(E889,IO!$B$22,IO!$C$22),0),ROUND(NORMINV(E889,IO!$B$23,IO!$C$23),0)))</f>
        <v>107</v>
      </c>
      <c r="G889" s="24">
        <f ca="1">MIN(F889,IO!$B$4+IO!$B$10)</f>
        <v>102</v>
      </c>
      <c r="H889" s="24">
        <f ca="1">IF(G889-D889&gt;IO!B$4,Model!G889-Model!D889-IO!B$4,0)</f>
        <v>0</v>
      </c>
      <c r="I889" s="24">
        <f>IF($B889=IO!$A$22,IO!$B$6,IF($B889=IO!$A$22,IO!$B$6,IF($B889=IO!$A$22,IO!$B$6,IO!$B$7)))</f>
        <v>200</v>
      </c>
      <c r="J889" s="24">
        <f t="shared" ca="1" si="41"/>
        <v>0</v>
      </c>
      <c r="K889" s="24">
        <f ca="1">IO!$B$5*Model!G889-$J889</f>
        <v>4080</v>
      </c>
    </row>
    <row r="890" spans="1:11" x14ac:dyDescent="0.25">
      <c r="A890" s="28">
        <v>889</v>
      </c>
      <c r="B890" s="26" t="s">
        <v>7</v>
      </c>
      <c r="C890" s="24">
        <f t="shared" ca="1" si="39"/>
        <v>0.90241722911478695</v>
      </c>
      <c r="D890" s="24">
        <f ca="1">VLOOKUP(C890,'Given Data'!$H$33:$I$43,2)</f>
        <v>5</v>
      </c>
      <c r="E890" s="24">
        <f t="shared" ca="1" si="40"/>
        <v>0.54436943143109184</v>
      </c>
      <c r="F890" s="24">
        <f ca="1">IF(B890=IO!$A$21,ROUND(NORMINV(E890,IO!$B$21,IO!$C$21),0),IF(B890=IO!$A$22,ROUND(NORMINV(E890,IO!$B$22,IO!$C$22),0),ROUND(NORMINV(E890,IO!$B$23,IO!$C$23),0)))</f>
        <v>102</v>
      </c>
      <c r="G890" s="24">
        <f ca="1">MIN(F890,IO!$B$4+IO!$B$10)</f>
        <v>102</v>
      </c>
      <c r="H890" s="24">
        <f ca="1">IF(G890-D890&gt;IO!B$4,Model!G890-Model!D890-IO!B$4,0)</f>
        <v>0</v>
      </c>
      <c r="I890" s="24">
        <f>IF($B890=IO!$A$22,IO!$B$6,IF($B890=IO!$A$22,IO!$B$6,IF($B890=IO!$A$22,IO!$B$6,IO!$B$7)))</f>
        <v>200</v>
      </c>
      <c r="J890" s="24">
        <f t="shared" ca="1" si="41"/>
        <v>0</v>
      </c>
      <c r="K890" s="24">
        <f ca="1">IO!$B$5*Model!G890-$J890</f>
        <v>4080</v>
      </c>
    </row>
    <row r="891" spans="1:11" x14ac:dyDescent="0.25">
      <c r="A891" s="28">
        <v>890</v>
      </c>
      <c r="B891" s="26" t="s">
        <v>8</v>
      </c>
      <c r="C891" s="24">
        <f t="shared" ca="1" si="39"/>
        <v>0.72638888999006779</v>
      </c>
      <c r="D891" s="24">
        <f ca="1">VLOOKUP(C891,'Given Data'!$H$33:$I$43,2)</f>
        <v>3</v>
      </c>
      <c r="E891" s="24">
        <f t="shared" ca="1" si="40"/>
        <v>0.44353398399830235</v>
      </c>
      <c r="F891" s="24">
        <f ca="1">IF(B891=IO!$A$21,ROUND(NORMINV(E891,IO!$B$21,IO!$C$21),0),IF(B891=IO!$A$22,ROUND(NORMINV(E891,IO!$B$22,IO!$C$22),0),ROUND(NORMINV(E891,IO!$B$23,IO!$C$23),0)))</f>
        <v>102</v>
      </c>
      <c r="G891" s="24">
        <f ca="1">MIN(F891,IO!$B$4+IO!$B$10)</f>
        <v>102</v>
      </c>
      <c r="H891" s="24">
        <f ca="1">IF(G891-D891&gt;IO!B$4,Model!G891-Model!D891-IO!B$4,0)</f>
        <v>0</v>
      </c>
      <c r="I891" s="24">
        <f>IF($B891=IO!$A$22,IO!$B$6,IF($B891=IO!$A$22,IO!$B$6,IF($B891=IO!$A$22,IO!$B$6,IO!$B$7)))</f>
        <v>25</v>
      </c>
      <c r="J891" s="24">
        <f t="shared" ca="1" si="41"/>
        <v>0</v>
      </c>
      <c r="K891" s="24">
        <f ca="1">IO!$B$5*Model!G891-$J891</f>
        <v>4080</v>
      </c>
    </row>
    <row r="892" spans="1:11" x14ac:dyDescent="0.25">
      <c r="A892" s="28">
        <v>891</v>
      </c>
      <c r="B892" s="26" t="s">
        <v>10</v>
      </c>
      <c r="C892" s="24">
        <f t="shared" ca="1" si="39"/>
        <v>0.68493430569512825</v>
      </c>
      <c r="D892" s="24">
        <f ca="1">VLOOKUP(C892,'Given Data'!$H$33:$I$43,2)</f>
        <v>3</v>
      </c>
      <c r="E892" s="24">
        <f t="shared" ca="1" si="40"/>
        <v>0.89398760438707903</v>
      </c>
      <c r="F892" s="24">
        <f ca="1">IF(B892=IO!$A$21,ROUND(NORMINV(E892,IO!$B$21,IO!$C$21),0),IF(B892=IO!$A$22,ROUND(NORMINV(E892,IO!$B$22,IO!$C$22),0),ROUND(NORMINV(E892,IO!$B$23,IO!$C$23),0)))</f>
        <v>111</v>
      </c>
      <c r="G892" s="24">
        <f ca="1">MIN(F892,IO!$B$4+IO!$B$10)</f>
        <v>102</v>
      </c>
      <c r="H892" s="24">
        <f ca="1">IF(G892-D892&gt;IO!B$4,Model!G892-Model!D892-IO!B$4,0)</f>
        <v>0</v>
      </c>
      <c r="I892" s="24">
        <f>IF($B892=IO!$A$22,IO!$B$6,IF($B892=IO!$A$22,IO!$B$6,IF($B892=IO!$A$22,IO!$B$6,IO!$B$7)))</f>
        <v>200</v>
      </c>
      <c r="J892" s="24">
        <f t="shared" ca="1" si="41"/>
        <v>0</v>
      </c>
      <c r="K892" s="24">
        <f ca="1">IO!$B$5*Model!G892-$J892</f>
        <v>4080</v>
      </c>
    </row>
    <row r="893" spans="1:11" x14ac:dyDescent="0.25">
      <c r="A893" s="28">
        <v>892</v>
      </c>
      <c r="B893" s="26" t="s">
        <v>7</v>
      </c>
      <c r="C893" s="24">
        <f t="shared" ca="1" si="39"/>
        <v>0.44382917290911716</v>
      </c>
      <c r="D893" s="24">
        <f ca="1">VLOOKUP(C893,'Given Data'!$H$33:$I$43,2)</f>
        <v>2</v>
      </c>
      <c r="E893" s="24">
        <f t="shared" ca="1" si="40"/>
        <v>0.88125754773147191</v>
      </c>
      <c r="F893" s="24">
        <f ca="1">IF(B893=IO!$A$21,ROUND(NORMINV(E893,IO!$B$21,IO!$C$21),0),IF(B893=IO!$A$22,ROUND(NORMINV(E893,IO!$B$22,IO!$C$22),0),ROUND(NORMINV(E893,IO!$B$23,IO!$C$23),0)))</f>
        <v>108</v>
      </c>
      <c r="G893" s="24">
        <f ca="1">MIN(F893,IO!$B$4+IO!$B$10)</f>
        <v>102</v>
      </c>
      <c r="H893" s="24">
        <f ca="1">IF(G893-D893&gt;IO!B$4,Model!G893-Model!D893-IO!B$4,0)</f>
        <v>0</v>
      </c>
      <c r="I893" s="24">
        <f>IF($B893=IO!$A$22,IO!$B$6,IF($B893=IO!$A$22,IO!$B$6,IF($B893=IO!$A$22,IO!$B$6,IO!$B$7)))</f>
        <v>200</v>
      </c>
      <c r="J893" s="24">
        <f t="shared" ca="1" si="41"/>
        <v>200</v>
      </c>
      <c r="K893" s="24">
        <f ca="1">IO!$B$5*Model!G893-$J893</f>
        <v>3880</v>
      </c>
    </row>
    <row r="894" spans="1:11" x14ac:dyDescent="0.25">
      <c r="A894" s="28">
        <v>893</v>
      </c>
      <c r="B894" s="26" t="s">
        <v>8</v>
      </c>
      <c r="C894" s="24">
        <f t="shared" ca="1" si="39"/>
        <v>0.75360109086205596</v>
      </c>
      <c r="D894" s="24">
        <f ca="1">VLOOKUP(C894,'Given Data'!$H$33:$I$43,2)</f>
        <v>3</v>
      </c>
      <c r="E894" s="24">
        <f t="shared" ca="1" si="40"/>
        <v>0.59563792356403833</v>
      </c>
      <c r="F894" s="24">
        <f ca="1">IF(B894=IO!$A$21,ROUND(NORMINV(E894,IO!$B$21,IO!$C$21),0),IF(B894=IO!$A$22,ROUND(NORMINV(E894,IO!$B$22,IO!$C$22),0),ROUND(NORMINV(E894,IO!$B$23,IO!$C$23),0)))</f>
        <v>104</v>
      </c>
      <c r="G894" s="24">
        <f ca="1">MIN(F894,IO!$B$4+IO!$B$10)</f>
        <v>102</v>
      </c>
      <c r="H894" s="24">
        <f ca="1">IF(G894-D894&gt;IO!B$4,Model!G894-Model!D894-IO!B$4,0)</f>
        <v>0</v>
      </c>
      <c r="I894" s="24">
        <f>IF($B894=IO!$A$22,IO!$B$6,IF($B894=IO!$A$22,IO!$B$6,IF($B894=IO!$A$22,IO!$B$6,IO!$B$7)))</f>
        <v>25</v>
      </c>
      <c r="J894" s="24">
        <f t="shared" ca="1" si="41"/>
        <v>0</v>
      </c>
      <c r="K894" s="24">
        <f ca="1">IO!$B$5*Model!G894-$J894</f>
        <v>4080</v>
      </c>
    </row>
    <row r="895" spans="1:11" x14ac:dyDescent="0.25">
      <c r="A895" s="28">
        <v>894</v>
      </c>
      <c r="B895" s="26" t="s">
        <v>10</v>
      </c>
      <c r="C895" s="24">
        <f t="shared" ca="1" si="39"/>
        <v>0.31874497695545723</v>
      </c>
      <c r="D895" s="24">
        <f ca="1">VLOOKUP(C895,'Given Data'!$H$33:$I$43,2)</f>
        <v>1</v>
      </c>
      <c r="E895" s="24">
        <f t="shared" ca="1" si="40"/>
        <v>0.73663194147267785</v>
      </c>
      <c r="F895" s="24">
        <f ca="1">IF(B895=IO!$A$21,ROUND(NORMINV(E895,IO!$B$21,IO!$C$21),0),IF(B895=IO!$A$22,ROUND(NORMINV(E895,IO!$B$22,IO!$C$22),0),ROUND(NORMINV(E895,IO!$B$23,IO!$C$23),0)))</f>
        <v>108</v>
      </c>
      <c r="G895" s="24">
        <f ca="1">MIN(F895,IO!$B$4+IO!$B$10)</f>
        <v>102</v>
      </c>
      <c r="H895" s="24">
        <f ca="1">IF(G895-D895&gt;IO!B$4,Model!G895-Model!D895-IO!B$4,0)</f>
        <v>1</v>
      </c>
      <c r="I895" s="24">
        <f>IF($B895=IO!$A$22,IO!$B$6,IF($B895=IO!$A$22,IO!$B$6,IF($B895=IO!$A$22,IO!$B$6,IO!$B$7)))</f>
        <v>200</v>
      </c>
      <c r="J895" s="24">
        <f t="shared" ca="1" si="41"/>
        <v>25</v>
      </c>
      <c r="K895" s="24">
        <f ca="1">IO!$B$5*Model!G895-$J895</f>
        <v>4055</v>
      </c>
    </row>
    <row r="896" spans="1:11" x14ac:dyDescent="0.25">
      <c r="A896" s="28">
        <v>895</v>
      </c>
      <c r="B896" s="26" t="s">
        <v>7</v>
      </c>
      <c r="C896" s="24">
        <f t="shared" ca="1" si="39"/>
        <v>0.85005869771914166</v>
      </c>
      <c r="D896" s="24">
        <f ca="1">VLOOKUP(C896,'Given Data'!$H$33:$I$43,2)</f>
        <v>4</v>
      </c>
      <c r="E896" s="24">
        <f t="shared" ca="1" si="40"/>
        <v>0.71264132174333727</v>
      </c>
      <c r="F896" s="24">
        <f ca="1">IF(B896=IO!$A$21,ROUND(NORMINV(E896,IO!$B$21,IO!$C$21),0),IF(B896=IO!$A$22,ROUND(NORMINV(E896,IO!$B$22,IO!$C$22),0),ROUND(NORMINV(E896,IO!$B$23,IO!$C$23),0)))</f>
        <v>104</v>
      </c>
      <c r="G896" s="24">
        <f ca="1">MIN(F896,IO!$B$4+IO!$B$10)</f>
        <v>102</v>
      </c>
      <c r="H896" s="24">
        <f ca="1">IF(G896-D896&gt;IO!B$4,Model!G896-Model!D896-IO!B$4,0)</f>
        <v>0</v>
      </c>
      <c r="I896" s="24">
        <f>IF($B896=IO!$A$22,IO!$B$6,IF($B896=IO!$A$22,IO!$B$6,IF($B896=IO!$A$22,IO!$B$6,IO!$B$7)))</f>
        <v>200</v>
      </c>
      <c r="J896" s="24">
        <f t="shared" ca="1" si="41"/>
        <v>0</v>
      </c>
      <c r="K896" s="24">
        <f ca="1">IO!$B$5*Model!G896-$J896</f>
        <v>4080</v>
      </c>
    </row>
    <row r="897" spans="1:11" x14ac:dyDescent="0.25">
      <c r="A897" s="28">
        <v>896</v>
      </c>
      <c r="B897" s="26" t="s">
        <v>8</v>
      </c>
      <c r="C897" s="24">
        <f t="shared" ca="1" si="39"/>
        <v>0.26789669039797759</v>
      </c>
      <c r="D897" s="24">
        <f ca="1">VLOOKUP(C897,'Given Data'!$H$33:$I$43,2)</f>
        <v>1</v>
      </c>
      <c r="E897" s="24">
        <f t="shared" ca="1" si="40"/>
        <v>0.76763295537633758</v>
      </c>
      <c r="F897" s="24">
        <f ca="1">IF(B897=IO!$A$21,ROUND(NORMINV(E897,IO!$B$21,IO!$C$21),0),IF(B897=IO!$A$22,ROUND(NORMINV(E897,IO!$B$22,IO!$C$22),0),ROUND(NORMINV(E897,IO!$B$23,IO!$C$23),0)))</f>
        <v>107</v>
      </c>
      <c r="G897" s="24">
        <f ca="1">MIN(F897,IO!$B$4+IO!$B$10)</f>
        <v>102</v>
      </c>
      <c r="H897" s="24">
        <f ca="1">IF(G897-D897&gt;IO!B$4,Model!G897-Model!D897-IO!B$4,0)</f>
        <v>1</v>
      </c>
      <c r="I897" s="24">
        <f>IF($B897=IO!$A$22,IO!$B$6,IF($B897=IO!$A$22,IO!$B$6,IF($B897=IO!$A$22,IO!$B$6,IO!$B$7)))</f>
        <v>25</v>
      </c>
      <c r="J897" s="24">
        <f t="shared" ca="1" si="41"/>
        <v>200</v>
      </c>
      <c r="K897" s="24">
        <f ca="1">IO!$B$5*Model!G897-$J897</f>
        <v>3880</v>
      </c>
    </row>
    <row r="898" spans="1:11" x14ac:dyDescent="0.25">
      <c r="A898" s="28">
        <v>897</v>
      </c>
      <c r="B898" s="26" t="s">
        <v>10</v>
      </c>
      <c r="C898" s="24">
        <f t="shared" ca="1" si="39"/>
        <v>0.48434905287205987</v>
      </c>
      <c r="D898" s="24">
        <f ca="1">VLOOKUP(C898,'Given Data'!$H$33:$I$43,2)</f>
        <v>2</v>
      </c>
      <c r="E898" s="24">
        <f t="shared" ca="1" si="40"/>
        <v>0.24103976957165063</v>
      </c>
      <c r="F898" s="24">
        <f ca="1">IF(B898=IO!$A$21,ROUND(NORMINV(E898,IO!$B$21,IO!$C$21),0),IF(B898=IO!$A$22,ROUND(NORMINV(E898,IO!$B$22,IO!$C$22),0),ROUND(NORMINV(E898,IO!$B$23,IO!$C$23),0)))</f>
        <v>101</v>
      </c>
      <c r="G898" s="24">
        <f ca="1">MIN(F898,IO!$B$4+IO!$B$10)</f>
        <v>101</v>
      </c>
      <c r="H898" s="24">
        <f ca="1">IF(G898-D898&gt;IO!B$4,Model!G898-Model!D898-IO!B$4,0)</f>
        <v>0</v>
      </c>
      <c r="I898" s="24">
        <f>IF($B898=IO!$A$22,IO!$B$6,IF($B898=IO!$A$22,IO!$B$6,IF($B898=IO!$A$22,IO!$B$6,IO!$B$7)))</f>
        <v>200</v>
      </c>
      <c r="J898" s="24">
        <f t="shared" ca="1" si="41"/>
        <v>0</v>
      </c>
      <c r="K898" s="24">
        <f ca="1">IO!$B$5*Model!G898-$J898</f>
        <v>4040</v>
      </c>
    </row>
    <row r="899" spans="1:11" x14ac:dyDescent="0.25">
      <c r="A899" s="28">
        <v>898</v>
      </c>
      <c r="B899" s="26" t="s">
        <v>7</v>
      </c>
      <c r="C899" s="24">
        <f t="shared" ref="C899:C962" ca="1" si="42">RAND()</f>
        <v>0.32171589645832654</v>
      </c>
      <c r="D899" s="24">
        <f ca="1">VLOOKUP(C899,'Given Data'!$H$33:$I$43,2)</f>
        <v>1</v>
      </c>
      <c r="E899" s="24">
        <f t="shared" ref="E899:E962" ca="1" si="43">RAND()</f>
        <v>0.973866876240426</v>
      </c>
      <c r="F899" s="24">
        <f ca="1">IF(B899=IO!$A$21,ROUND(NORMINV(E899,IO!$B$21,IO!$C$21),0),IF(B899=IO!$A$22,ROUND(NORMINV(E899,IO!$B$22,IO!$C$22),0),ROUND(NORMINV(E899,IO!$B$23,IO!$C$23),0)))</f>
        <v>113</v>
      </c>
      <c r="G899" s="24">
        <f ca="1">MIN(F899,IO!$B$4+IO!$B$10)</f>
        <v>102</v>
      </c>
      <c r="H899" s="24">
        <f ca="1">IF(G899-D899&gt;IO!B$4,Model!G899-Model!D899-IO!B$4,0)</f>
        <v>1</v>
      </c>
      <c r="I899" s="24">
        <f>IF($B899=IO!$A$22,IO!$B$6,IF($B899=IO!$A$22,IO!$B$6,IF($B899=IO!$A$22,IO!$B$6,IO!$B$7)))</f>
        <v>200</v>
      </c>
      <c r="J899" s="24">
        <f t="shared" ref="J899:J962" ca="1" si="44">IF($H901=0,0,$I901*$H901)</f>
        <v>0</v>
      </c>
      <c r="K899" s="24">
        <f ca="1">IO!$B$5*Model!G899-$J899</f>
        <v>4080</v>
      </c>
    </row>
    <row r="900" spans="1:11" x14ac:dyDescent="0.25">
      <c r="A900" s="28">
        <v>899</v>
      </c>
      <c r="B900" s="26" t="s">
        <v>8</v>
      </c>
      <c r="C900" s="24">
        <f t="shared" ca="1" si="42"/>
        <v>0.97159985106811453</v>
      </c>
      <c r="D900" s="24">
        <f ca="1">VLOOKUP(C900,'Given Data'!$H$33:$I$43,2)</f>
        <v>6</v>
      </c>
      <c r="E900" s="24">
        <f t="shared" ca="1" si="43"/>
        <v>9.569994779967983E-2</v>
      </c>
      <c r="F900" s="24">
        <f ca="1">IF(B900=IO!$A$21,ROUND(NORMINV(E900,IO!$B$21,IO!$C$21),0),IF(B900=IO!$A$22,ROUND(NORMINV(E900,IO!$B$22,IO!$C$22),0),ROUND(NORMINV(E900,IO!$B$23,IO!$C$23),0)))</f>
        <v>96</v>
      </c>
      <c r="G900" s="24">
        <f ca="1">MIN(F900,IO!$B$4+IO!$B$10)</f>
        <v>96</v>
      </c>
      <c r="H900" s="24">
        <f ca="1">IF(G900-D900&gt;IO!B$4,Model!G900-Model!D900-IO!B$4,0)</f>
        <v>0</v>
      </c>
      <c r="I900" s="24">
        <f>IF($B900=IO!$A$22,IO!$B$6,IF($B900=IO!$A$22,IO!$B$6,IF($B900=IO!$A$22,IO!$B$6,IO!$B$7)))</f>
        <v>25</v>
      </c>
      <c r="J900" s="24">
        <f t="shared" ca="1" si="44"/>
        <v>0</v>
      </c>
      <c r="K900" s="24">
        <f ca="1">IO!$B$5*Model!G900-$J900</f>
        <v>3840</v>
      </c>
    </row>
    <row r="901" spans="1:11" x14ac:dyDescent="0.25">
      <c r="A901" s="28">
        <v>900</v>
      </c>
      <c r="B901" s="26" t="s">
        <v>10</v>
      </c>
      <c r="C901" s="24">
        <f t="shared" ca="1" si="42"/>
        <v>0.76593591469584865</v>
      </c>
      <c r="D901" s="24">
        <f ca="1">VLOOKUP(C901,'Given Data'!$H$33:$I$43,2)</f>
        <v>3</v>
      </c>
      <c r="E901" s="24">
        <f t="shared" ca="1" si="43"/>
        <v>0.23411581224999378</v>
      </c>
      <c r="F901" s="24">
        <f ca="1">IF(B901=IO!$A$21,ROUND(NORMINV(E901,IO!$B$21,IO!$C$21),0),IF(B901=IO!$A$22,ROUND(NORMINV(E901,IO!$B$22,IO!$C$22),0),ROUND(NORMINV(E901,IO!$B$23,IO!$C$23),0)))</f>
        <v>101</v>
      </c>
      <c r="G901" s="24">
        <f ca="1">MIN(F901,IO!$B$4+IO!$B$10)</f>
        <v>101</v>
      </c>
      <c r="H901" s="24">
        <f ca="1">IF(G901-D901&gt;IO!B$4,Model!G901-Model!D901-IO!B$4,0)</f>
        <v>0</v>
      </c>
      <c r="I901" s="24">
        <f>IF($B901=IO!$A$22,IO!$B$6,IF($B901=IO!$A$22,IO!$B$6,IF($B901=IO!$A$22,IO!$B$6,IO!$B$7)))</f>
        <v>200</v>
      </c>
      <c r="J901" s="24">
        <f t="shared" ca="1" si="44"/>
        <v>0</v>
      </c>
      <c r="K901" s="24">
        <f ca="1">IO!$B$5*Model!G901-$J901</f>
        <v>4040</v>
      </c>
    </row>
    <row r="902" spans="1:11" x14ac:dyDescent="0.25">
      <c r="A902" s="28">
        <v>901</v>
      </c>
      <c r="B902" s="26" t="s">
        <v>7</v>
      </c>
      <c r="C902" s="24">
        <f t="shared" ca="1" si="42"/>
        <v>0.46870993252498472</v>
      </c>
      <c r="D902" s="24">
        <f ca="1">VLOOKUP(C902,'Given Data'!$H$33:$I$43,2)</f>
        <v>2</v>
      </c>
      <c r="E902" s="24">
        <f t="shared" ca="1" si="43"/>
        <v>0.35591194999715825</v>
      </c>
      <c r="F902" s="24">
        <f ca="1">IF(B902=IO!$A$21,ROUND(NORMINV(E902,IO!$B$21,IO!$C$21),0),IF(B902=IO!$A$22,ROUND(NORMINV(E902,IO!$B$22,IO!$C$22),0),ROUND(NORMINV(E902,IO!$B$23,IO!$C$23),0)))</f>
        <v>99</v>
      </c>
      <c r="G902" s="24">
        <f ca="1">MIN(F902,IO!$B$4+IO!$B$10)</f>
        <v>99</v>
      </c>
      <c r="H902" s="24">
        <f ca="1">IF(G902-D902&gt;IO!B$4,Model!G902-Model!D902-IO!B$4,0)</f>
        <v>0</v>
      </c>
      <c r="I902" s="24">
        <f>IF($B902=IO!$A$22,IO!$B$6,IF($B902=IO!$A$22,IO!$B$6,IF($B902=IO!$A$22,IO!$B$6,IO!$B$7)))</f>
        <v>200</v>
      </c>
      <c r="J902" s="24">
        <f t="shared" ca="1" si="44"/>
        <v>0</v>
      </c>
      <c r="K902" s="24">
        <f ca="1">IO!$B$5*Model!G902-$J902</f>
        <v>3960</v>
      </c>
    </row>
    <row r="903" spans="1:11" x14ac:dyDescent="0.25">
      <c r="A903" s="28">
        <v>902</v>
      </c>
      <c r="B903" s="26" t="s">
        <v>8</v>
      </c>
      <c r="C903" s="24">
        <f t="shared" ca="1" si="42"/>
        <v>0.50933380604880496</v>
      </c>
      <c r="D903" s="24">
        <f ca="1">VLOOKUP(C903,'Given Data'!$H$33:$I$43,2)</f>
        <v>2</v>
      </c>
      <c r="E903" s="24">
        <f t="shared" ca="1" si="43"/>
        <v>0.11948082804511462</v>
      </c>
      <c r="F903" s="24">
        <f ca="1">IF(B903=IO!$A$21,ROUND(NORMINV(E903,IO!$B$21,IO!$C$21),0),IF(B903=IO!$A$22,ROUND(NORMINV(E903,IO!$B$22,IO!$C$22),0),ROUND(NORMINV(E903,IO!$B$23,IO!$C$23),0)))</f>
        <v>97</v>
      </c>
      <c r="G903" s="24">
        <f ca="1">MIN(F903,IO!$B$4+IO!$B$10)</f>
        <v>97</v>
      </c>
      <c r="H903" s="24">
        <f ca="1">IF(G903-D903&gt;IO!B$4,Model!G903-Model!D903-IO!B$4,0)</f>
        <v>0</v>
      </c>
      <c r="I903" s="24">
        <f>IF($B903=IO!$A$22,IO!$B$6,IF($B903=IO!$A$22,IO!$B$6,IF($B903=IO!$A$22,IO!$B$6,IO!$B$7)))</f>
        <v>25</v>
      </c>
      <c r="J903" s="24">
        <f t="shared" ca="1" si="44"/>
        <v>400</v>
      </c>
      <c r="K903" s="24">
        <f ca="1">IO!$B$5*Model!G903-$J903</f>
        <v>3480</v>
      </c>
    </row>
    <row r="904" spans="1:11" x14ac:dyDescent="0.25">
      <c r="A904" s="28">
        <v>903</v>
      </c>
      <c r="B904" s="26" t="s">
        <v>10</v>
      </c>
      <c r="C904" s="24">
        <f t="shared" ca="1" si="42"/>
        <v>0.40600376770943003</v>
      </c>
      <c r="D904" s="24">
        <f ca="1">VLOOKUP(C904,'Given Data'!$H$33:$I$43,2)</f>
        <v>2</v>
      </c>
      <c r="E904" s="24">
        <f t="shared" ca="1" si="43"/>
        <v>0.464998724602671</v>
      </c>
      <c r="F904" s="24">
        <f ca="1">IF(B904=IO!$A$21,ROUND(NORMINV(E904,IO!$B$21,IO!$C$21),0),IF(B904=IO!$A$22,ROUND(NORMINV(E904,IO!$B$22,IO!$C$22),0),ROUND(NORMINV(E904,IO!$B$23,IO!$C$23),0)))</f>
        <v>105</v>
      </c>
      <c r="G904" s="24">
        <f ca="1">MIN(F904,IO!$B$4+IO!$B$10)</f>
        <v>102</v>
      </c>
      <c r="H904" s="24">
        <f ca="1">IF(G904-D904&gt;IO!B$4,Model!G904-Model!D904-IO!B$4,0)</f>
        <v>0</v>
      </c>
      <c r="I904" s="24">
        <f>IF($B904=IO!$A$22,IO!$B$6,IF($B904=IO!$A$22,IO!$B$6,IF($B904=IO!$A$22,IO!$B$6,IO!$B$7)))</f>
        <v>200</v>
      </c>
      <c r="J904" s="24">
        <f t="shared" ca="1" si="44"/>
        <v>0</v>
      </c>
      <c r="K904" s="24">
        <f ca="1">IO!$B$5*Model!G904-$J904</f>
        <v>4080</v>
      </c>
    </row>
    <row r="905" spans="1:11" x14ac:dyDescent="0.25">
      <c r="A905" s="28">
        <v>904</v>
      </c>
      <c r="B905" s="26" t="s">
        <v>7</v>
      </c>
      <c r="C905" s="24">
        <f t="shared" ca="1" si="42"/>
        <v>0.11591277797398325</v>
      </c>
      <c r="D905" s="24">
        <f ca="1">VLOOKUP(C905,'Given Data'!$H$33:$I$43,2)</f>
        <v>0</v>
      </c>
      <c r="E905" s="24">
        <f t="shared" ca="1" si="43"/>
        <v>0.95018401912563111</v>
      </c>
      <c r="F905" s="24">
        <f ca="1">IF(B905=IO!$A$21,ROUND(NORMINV(E905,IO!$B$21,IO!$C$21),0),IF(B905=IO!$A$22,ROUND(NORMINV(E905,IO!$B$22,IO!$C$22),0),ROUND(NORMINV(E905,IO!$B$23,IO!$C$23),0)))</f>
        <v>111</v>
      </c>
      <c r="G905" s="24">
        <f ca="1">MIN(F905,IO!$B$4+IO!$B$10)</f>
        <v>102</v>
      </c>
      <c r="H905" s="24">
        <f ca="1">IF(G905-D905&gt;IO!B$4,Model!G905-Model!D905-IO!B$4,0)</f>
        <v>2</v>
      </c>
      <c r="I905" s="24">
        <f>IF($B905=IO!$A$22,IO!$B$6,IF($B905=IO!$A$22,IO!$B$6,IF($B905=IO!$A$22,IO!$B$6,IO!$B$7)))</f>
        <v>200</v>
      </c>
      <c r="J905" s="24">
        <f t="shared" ca="1" si="44"/>
        <v>200</v>
      </c>
      <c r="K905" s="24">
        <f ca="1">IO!$B$5*Model!G905-$J905</f>
        <v>3880</v>
      </c>
    </row>
    <row r="906" spans="1:11" x14ac:dyDescent="0.25">
      <c r="A906" s="28">
        <v>905</v>
      </c>
      <c r="B906" s="26" t="s">
        <v>8</v>
      </c>
      <c r="C906" s="24">
        <f t="shared" ca="1" si="42"/>
        <v>0.27721970587864098</v>
      </c>
      <c r="D906" s="24">
        <f ca="1">VLOOKUP(C906,'Given Data'!$H$33:$I$43,2)</f>
        <v>1</v>
      </c>
      <c r="E906" s="24">
        <f t="shared" ca="1" si="43"/>
        <v>0.33087287311790958</v>
      </c>
      <c r="F906" s="24">
        <f ca="1">IF(B906=IO!$A$21,ROUND(NORMINV(E906,IO!$B$21,IO!$C$21),0),IF(B906=IO!$A$22,ROUND(NORMINV(E906,IO!$B$22,IO!$C$22),0),ROUND(NORMINV(E906,IO!$B$23,IO!$C$23),0)))</f>
        <v>101</v>
      </c>
      <c r="G906" s="24">
        <f ca="1">MIN(F906,IO!$B$4+IO!$B$10)</f>
        <v>101</v>
      </c>
      <c r="H906" s="24">
        <f ca="1">IF(G906-D906&gt;IO!B$4,Model!G906-Model!D906-IO!B$4,0)</f>
        <v>0</v>
      </c>
      <c r="I906" s="24">
        <f>IF($B906=IO!$A$22,IO!$B$6,IF($B906=IO!$A$22,IO!$B$6,IF($B906=IO!$A$22,IO!$B$6,IO!$B$7)))</f>
        <v>25</v>
      </c>
      <c r="J906" s="24">
        <f t="shared" ca="1" si="44"/>
        <v>400</v>
      </c>
      <c r="K906" s="24">
        <f ca="1">IO!$B$5*Model!G906-$J906</f>
        <v>3640</v>
      </c>
    </row>
    <row r="907" spans="1:11" x14ac:dyDescent="0.25">
      <c r="A907" s="28">
        <v>906</v>
      </c>
      <c r="B907" s="26" t="s">
        <v>10</v>
      </c>
      <c r="C907" s="24">
        <f t="shared" ca="1" si="42"/>
        <v>0.32648344448914179</v>
      </c>
      <c r="D907" s="24">
        <f ca="1">VLOOKUP(C907,'Given Data'!$H$33:$I$43,2)</f>
        <v>1</v>
      </c>
      <c r="E907" s="24">
        <f t="shared" ca="1" si="43"/>
        <v>0.74198437400710915</v>
      </c>
      <c r="F907" s="24">
        <f ca="1">IF(B907=IO!$A$21,ROUND(NORMINV(E907,IO!$B$21,IO!$C$21),0),IF(B907=IO!$A$22,ROUND(NORMINV(E907,IO!$B$22,IO!$C$22),0),ROUND(NORMINV(E907,IO!$B$23,IO!$C$23),0)))</f>
        <v>108</v>
      </c>
      <c r="G907" s="24">
        <f ca="1">MIN(F907,IO!$B$4+IO!$B$10)</f>
        <v>102</v>
      </c>
      <c r="H907" s="24">
        <f ca="1">IF(G907-D907&gt;IO!B$4,Model!G907-Model!D907-IO!B$4,0)</f>
        <v>1</v>
      </c>
      <c r="I907" s="24">
        <f>IF($B907=IO!$A$22,IO!$B$6,IF($B907=IO!$A$22,IO!$B$6,IF($B907=IO!$A$22,IO!$B$6,IO!$B$7)))</f>
        <v>200</v>
      </c>
      <c r="J907" s="24">
        <f t="shared" ca="1" si="44"/>
        <v>50</v>
      </c>
      <c r="K907" s="24">
        <f ca="1">IO!$B$5*Model!G907-$J907</f>
        <v>4030</v>
      </c>
    </row>
    <row r="908" spans="1:11" x14ac:dyDescent="0.25">
      <c r="A908" s="28">
        <v>907</v>
      </c>
      <c r="B908" s="26" t="s">
        <v>7</v>
      </c>
      <c r="C908" s="24">
        <f t="shared" ca="1" si="42"/>
        <v>3.7923956434456896E-3</v>
      </c>
      <c r="D908" s="24">
        <f ca="1">VLOOKUP(C908,'Given Data'!$H$33:$I$43,2)</f>
        <v>0</v>
      </c>
      <c r="E908" s="24">
        <f t="shared" ca="1" si="43"/>
        <v>0.74986344785448267</v>
      </c>
      <c r="F908" s="24">
        <f ca="1">IF(B908=IO!$A$21,ROUND(NORMINV(E908,IO!$B$21,IO!$C$21),0),IF(B908=IO!$A$22,ROUND(NORMINV(E908,IO!$B$22,IO!$C$22),0),ROUND(NORMINV(E908,IO!$B$23,IO!$C$23),0)))</f>
        <v>105</v>
      </c>
      <c r="G908" s="24">
        <f ca="1">MIN(F908,IO!$B$4+IO!$B$10)</f>
        <v>102</v>
      </c>
      <c r="H908" s="24">
        <f ca="1">IF(G908-D908&gt;IO!B$4,Model!G908-Model!D908-IO!B$4,0)</f>
        <v>2</v>
      </c>
      <c r="I908" s="24">
        <f>IF($B908=IO!$A$22,IO!$B$6,IF($B908=IO!$A$22,IO!$B$6,IF($B908=IO!$A$22,IO!$B$6,IO!$B$7)))</f>
        <v>200</v>
      </c>
      <c r="J908" s="24">
        <f t="shared" ca="1" si="44"/>
        <v>0</v>
      </c>
      <c r="K908" s="24">
        <f ca="1">IO!$B$5*Model!G908-$J908</f>
        <v>4080</v>
      </c>
    </row>
    <row r="909" spans="1:11" x14ac:dyDescent="0.25">
      <c r="A909" s="28">
        <v>908</v>
      </c>
      <c r="B909" s="26" t="s">
        <v>8</v>
      </c>
      <c r="C909" s="24">
        <f t="shared" ca="1" si="42"/>
        <v>0.10867081886852048</v>
      </c>
      <c r="D909" s="24">
        <f ca="1">VLOOKUP(C909,'Given Data'!$H$33:$I$43,2)</f>
        <v>0</v>
      </c>
      <c r="E909" s="24">
        <f t="shared" ca="1" si="43"/>
        <v>0.39378371692229752</v>
      </c>
      <c r="F909" s="24">
        <f ca="1">IF(B909=IO!$A$21,ROUND(NORMINV(E909,IO!$B$21,IO!$C$21),0),IF(B909=IO!$A$22,ROUND(NORMINV(E909,IO!$B$22,IO!$C$22),0),ROUND(NORMINV(E909,IO!$B$23,IO!$C$23),0)))</f>
        <v>102</v>
      </c>
      <c r="G909" s="24">
        <f ca="1">MIN(F909,IO!$B$4+IO!$B$10)</f>
        <v>102</v>
      </c>
      <c r="H909" s="24">
        <f ca="1">IF(G909-D909&gt;IO!B$4,Model!G909-Model!D909-IO!B$4,0)</f>
        <v>2</v>
      </c>
      <c r="I909" s="24">
        <f>IF($B909=IO!$A$22,IO!$B$6,IF($B909=IO!$A$22,IO!$B$6,IF($B909=IO!$A$22,IO!$B$6,IO!$B$7)))</f>
        <v>25</v>
      </c>
      <c r="J909" s="24">
        <f t="shared" ca="1" si="44"/>
        <v>200</v>
      </c>
      <c r="K909" s="24">
        <f ca="1">IO!$B$5*Model!G909-$J909</f>
        <v>3880</v>
      </c>
    </row>
    <row r="910" spans="1:11" x14ac:dyDescent="0.25">
      <c r="A910" s="28">
        <v>909</v>
      </c>
      <c r="B910" s="26" t="s">
        <v>10</v>
      </c>
      <c r="C910" s="24">
        <f t="shared" ca="1" si="42"/>
        <v>0.39995914279248468</v>
      </c>
      <c r="D910" s="24">
        <f ca="1">VLOOKUP(C910,'Given Data'!$H$33:$I$43,2)</f>
        <v>2</v>
      </c>
      <c r="E910" s="24">
        <f t="shared" ca="1" si="43"/>
        <v>0.9376813252015137</v>
      </c>
      <c r="F910" s="24">
        <f ca="1">IF(B910=IO!$A$21,ROUND(NORMINV(E910,IO!$B$21,IO!$C$21),0),IF(B910=IO!$A$22,ROUND(NORMINV(E910,IO!$B$22,IO!$C$22),0),ROUND(NORMINV(E910,IO!$B$23,IO!$C$23),0)))</f>
        <v>113</v>
      </c>
      <c r="G910" s="24">
        <f ca="1">MIN(F910,IO!$B$4+IO!$B$10)</f>
        <v>102</v>
      </c>
      <c r="H910" s="24">
        <f ca="1">IF(G910-D910&gt;IO!B$4,Model!G910-Model!D910-IO!B$4,0)</f>
        <v>0</v>
      </c>
      <c r="I910" s="24">
        <f>IF($B910=IO!$A$22,IO!$B$6,IF($B910=IO!$A$22,IO!$B$6,IF($B910=IO!$A$22,IO!$B$6,IO!$B$7)))</f>
        <v>200</v>
      </c>
      <c r="J910" s="24">
        <f t="shared" ca="1" si="44"/>
        <v>50</v>
      </c>
      <c r="K910" s="24">
        <f ca="1">IO!$B$5*Model!G910-$J910</f>
        <v>4030</v>
      </c>
    </row>
    <row r="911" spans="1:11" x14ac:dyDescent="0.25">
      <c r="A911" s="28">
        <v>910</v>
      </c>
      <c r="B911" s="26" t="s">
        <v>7</v>
      </c>
      <c r="C911" s="24">
        <f t="shared" ca="1" si="42"/>
        <v>0.25874514584054098</v>
      </c>
      <c r="D911" s="24">
        <f ca="1">VLOOKUP(C911,'Given Data'!$H$33:$I$43,2)</f>
        <v>1</v>
      </c>
      <c r="E911" s="24">
        <f t="shared" ca="1" si="43"/>
        <v>0.95867653473213643</v>
      </c>
      <c r="F911" s="24">
        <f ca="1">IF(B911=IO!$A$21,ROUND(NORMINV(E911,IO!$B$21,IO!$C$21),0),IF(B911=IO!$A$22,ROUND(NORMINV(E911,IO!$B$22,IO!$C$22),0),ROUND(NORMINV(E911,IO!$B$23,IO!$C$23),0)))</f>
        <v>111</v>
      </c>
      <c r="G911" s="24">
        <f ca="1">MIN(F911,IO!$B$4+IO!$B$10)</f>
        <v>102</v>
      </c>
      <c r="H911" s="24">
        <f ca="1">IF(G911-D911&gt;IO!B$4,Model!G911-Model!D911-IO!B$4,0)</f>
        <v>1</v>
      </c>
      <c r="I911" s="24">
        <f>IF($B911=IO!$A$22,IO!$B$6,IF($B911=IO!$A$22,IO!$B$6,IF($B911=IO!$A$22,IO!$B$6,IO!$B$7)))</f>
        <v>200</v>
      </c>
      <c r="J911" s="24">
        <f t="shared" ca="1" si="44"/>
        <v>0</v>
      </c>
      <c r="K911" s="24">
        <f ca="1">IO!$B$5*Model!G911-$J911</f>
        <v>4080</v>
      </c>
    </row>
    <row r="912" spans="1:11" x14ac:dyDescent="0.25">
      <c r="A912" s="28">
        <v>911</v>
      </c>
      <c r="B912" s="26" t="s">
        <v>8</v>
      </c>
      <c r="C912" s="24">
        <f t="shared" ca="1" si="42"/>
        <v>4.8732861415237805E-2</v>
      </c>
      <c r="D912" s="24">
        <f ca="1">VLOOKUP(C912,'Given Data'!$H$33:$I$43,2)</f>
        <v>0</v>
      </c>
      <c r="E912" s="24">
        <f t="shared" ca="1" si="43"/>
        <v>0.66212848579244432</v>
      </c>
      <c r="F912" s="24">
        <f ca="1">IF(B912=IO!$A$21,ROUND(NORMINV(E912,IO!$B$21,IO!$C$21),0),IF(B912=IO!$A$22,ROUND(NORMINV(E912,IO!$B$22,IO!$C$22),0),ROUND(NORMINV(E912,IO!$B$23,IO!$C$23),0)))</f>
        <v>105</v>
      </c>
      <c r="G912" s="24">
        <f ca="1">MIN(F912,IO!$B$4+IO!$B$10)</f>
        <v>102</v>
      </c>
      <c r="H912" s="24">
        <f ca="1">IF(G912-D912&gt;IO!B$4,Model!G912-Model!D912-IO!B$4,0)</f>
        <v>2</v>
      </c>
      <c r="I912" s="24">
        <f>IF($B912=IO!$A$22,IO!$B$6,IF($B912=IO!$A$22,IO!$B$6,IF($B912=IO!$A$22,IO!$B$6,IO!$B$7)))</f>
        <v>25</v>
      </c>
      <c r="J912" s="24">
        <f t="shared" ca="1" si="44"/>
        <v>0</v>
      </c>
      <c r="K912" s="24">
        <f ca="1">IO!$B$5*Model!G912-$J912</f>
        <v>4080</v>
      </c>
    </row>
    <row r="913" spans="1:11" x14ac:dyDescent="0.25">
      <c r="A913" s="28">
        <v>912</v>
      </c>
      <c r="B913" s="26" t="s">
        <v>10</v>
      </c>
      <c r="C913" s="24">
        <f t="shared" ca="1" si="42"/>
        <v>0.82074547162120071</v>
      </c>
      <c r="D913" s="24">
        <f ca="1">VLOOKUP(C913,'Given Data'!$H$33:$I$43,2)</f>
        <v>4</v>
      </c>
      <c r="E913" s="24">
        <f t="shared" ca="1" si="43"/>
        <v>8.599349035707482E-2</v>
      </c>
      <c r="F913" s="24">
        <f ca="1">IF(B913=IO!$A$21,ROUND(NORMINV(E913,IO!$B$21,IO!$C$21),0),IF(B913=IO!$A$22,ROUND(NORMINV(E913,IO!$B$22,IO!$C$22),0),ROUND(NORMINV(E913,IO!$B$23,IO!$C$23),0)))</f>
        <v>98</v>
      </c>
      <c r="G913" s="24">
        <f ca="1">MIN(F913,IO!$B$4+IO!$B$10)</f>
        <v>98</v>
      </c>
      <c r="H913" s="24">
        <f ca="1">IF(G913-D913&gt;IO!B$4,Model!G913-Model!D913-IO!B$4,0)</f>
        <v>0</v>
      </c>
      <c r="I913" s="24">
        <f>IF($B913=IO!$A$22,IO!$B$6,IF($B913=IO!$A$22,IO!$B$6,IF($B913=IO!$A$22,IO!$B$6,IO!$B$7)))</f>
        <v>200</v>
      </c>
      <c r="J913" s="24">
        <f t="shared" ca="1" si="44"/>
        <v>25</v>
      </c>
      <c r="K913" s="24">
        <f ca="1">IO!$B$5*Model!G913-$J913</f>
        <v>3895</v>
      </c>
    </row>
    <row r="914" spans="1:11" x14ac:dyDescent="0.25">
      <c r="A914" s="28">
        <v>913</v>
      </c>
      <c r="B914" s="26" t="s">
        <v>7</v>
      </c>
      <c r="C914" s="24">
        <f t="shared" ca="1" si="42"/>
        <v>0.87226951610708003</v>
      </c>
      <c r="D914" s="24">
        <f ca="1">VLOOKUP(C914,'Given Data'!$H$33:$I$43,2)</f>
        <v>4</v>
      </c>
      <c r="E914" s="24">
        <f t="shared" ca="1" si="43"/>
        <v>0.22981617315028557</v>
      </c>
      <c r="F914" s="24">
        <f ca="1">IF(B914=IO!$A$21,ROUND(NORMINV(E914,IO!$B$21,IO!$C$21),0),IF(B914=IO!$A$22,ROUND(NORMINV(E914,IO!$B$22,IO!$C$22),0),ROUND(NORMINV(E914,IO!$B$23,IO!$C$23),0)))</f>
        <v>97</v>
      </c>
      <c r="G914" s="24">
        <f ca="1">MIN(F914,IO!$B$4+IO!$B$10)</f>
        <v>97</v>
      </c>
      <c r="H914" s="24">
        <f ca="1">IF(G914-D914&gt;IO!B$4,Model!G914-Model!D914-IO!B$4,0)</f>
        <v>0</v>
      </c>
      <c r="I914" s="24">
        <f>IF($B914=IO!$A$22,IO!$B$6,IF($B914=IO!$A$22,IO!$B$6,IF($B914=IO!$A$22,IO!$B$6,IO!$B$7)))</f>
        <v>200</v>
      </c>
      <c r="J914" s="24">
        <f t="shared" ca="1" si="44"/>
        <v>0</v>
      </c>
      <c r="K914" s="24">
        <f ca="1">IO!$B$5*Model!G914-$J914</f>
        <v>3880</v>
      </c>
    </row>
    <row r="915" spans="1:11" x14ac:dyDescent="0.25">
      <c r="A915" s="28">
        <v>914</v>
      </c>
      <c r="B915" s="26" t="s">
        <v>8</v>
      </c>
      <c r="C915" s="24">
        <f t="shared" ca="1" si="42"/>
        <v>0.2331580187019231</v>
      </c>
      <c r="D915" s="24">
        <f ca="1">VLOOKUP(C915,'Given Data'!$H$33:$I$43,2)</f>
        <v>1</v>
      </c>
      <c r="E915" s="24">
        <f t="shared" ca="1" si="43"/>
        <v>0.85698715026233796</v>
      </c>
      <c r="F915" s="24">
        <f ca="1">IF(B915=IO!$A$21,ROUND(NORMINV(E915,IO!$B$21,IO!$C$21),0),IF(B915=IO!$A$22,ROUND(NORMINV(E915,IO!$B$22,IO!$C$22),0),ROUND(NORMINV(E915,IO!$B$23,IO!$C$23),0)))</f>
        <v>108</v>
      </c>
      <c r="G915" s="24">
        <f ca="1">MIN(F915,IO!$B$4+IO!$B$10)</f>
        <v>102</v>
      </c>
      <c r="H915" s="24">
        <f ca="1">IF(G915-D915&gt;IO!B$4,Model!G915-Model!D915-IO!B$4,0)</f>
        <v>1</v>
      </c>
      <c r="I915" s="24">
        <f>IF($B915=IO!$A$22,IO!$B$6,IF($B915=IO!$A$22,IO!$B$6,IF($B915=IO!$A$22,IO!$B$6,IO!$B$7)))</f>
        <v>25</v>
      </c>
      <c r="J915" s="24">
        <f t="shared" ca="1" si="44"/>
        <v>0</v>
      </c>
      <c r="K915" s="24">
        <f ca="1">IO!$B$5*Model!G915-$J915</f>
        <v>4080</v>
      </c>
    </row>
    <row r="916" spans="1:11" x14ac:dyDescent="0.25">
      <c r="A916" s="28">
        <v>915</v>
      </c>
      <c r="B916" s="26" t="s">
        <v>10</v>
      </c>
      <c r="C916" s="24">
        <f t="shared" ca="1" si="42"/>
        <v>0.97323919895985322</v>
      </c>
      <c r="D916" s="24">
        <f ca="1">VLOOKUP(C916,'Given Data'!$H$33:$I$43,2)</f>
        <v>6</v>
      </c>
      <c r="E916" s="24">
        <f t="shared" ca="1" si="43"/>
        <v>0.8625023628950077</v>
      </c>
      <c r="F916" s="24">
        <f ca="1">IF(B916=IO!$A$21,ROUND(NORMINV(E916,IO!$B$21,IO!$C$21),0),IF(B916=IO!$A$22,ROUND(NORMINV(E916,IO!$B$22,IO!$C$22),0),ROUND(NORMINV(E916,IO!$B$23,IO!$C$23),0)))</f>
        <v>110</v>
      </c>
      <c r="G916" s="24">
        <f ca="1">MIN(F916,IO!$B$4+IO!$B$10)</f>
        <v>102</v>
      </c>
      <c r="H916" s="24">
        <f ca="1">IF(G916-D916&gt;IO!B$4,Model!G916-Model!D916-IO!B$4,0)</f>
        <v>0</v>
      </c>
      <c r="I916" s="24">
        <f>IF($B916=IO!$A$22,IO!$B$6,IF($B916=IO!$A$22,IO!$B$6,IF($B916=IO!$A$22,IO!$B$6,IO!$B$7)))</f>
        <v>200</v>
      </c>
      <c r="J916" s="24">
        <f t="shared" ca="1" si="44"/>
        <v>50</v>
      </c>
      <c r="K916" s="24">
        <f ca="1">IO!$B$5*Model!G916-$J916</f>
        <v>4030</v>
      </c>
    </row>
    <row r="917" spans="1:11" x14ac:dyDescent="0.25">
      <c r="A917" s="28">
        <v>916</v>
      </c>
      <c r="B917" s="26" t="s">
        <v>7</v>
      </c>
      <c r="C917" s="24">
        <f t="shared" ca="1" si="42"/>
        <v>0.43610870585713979</v>
      </c>
      <c r="D917" s="24">
        <f ca="1">VLOOKUP(C917,'Given Data'!$H$33:$I$43,2)</f>
        <v>2</v>
      </c>
      <c r="E917" s="24">
        <f t="shared" ca="1" si="43"/>
        <v>9.1331552407889816E-2</v>
      </c>
      <c r="F917" s="24">
        <f ca="1">IF(B917=IO!$A$21,ROUND(NORMINV(E917,IO!$B$21,IO!$C$21),0),IF(B917=IO!$A$22,ROUND(NORMINV(E917,IO!$B$22,IO!$C$22),0),ROUND(NORMINV(E917,IO!$B$23,IO!$C$23),0)))</f>
        <v>93</v>
      </c>
      <c r="G917" s="24">
        <f ca="1">MIN(F917,IO!$B$4+IO!$B$10)</f>
        <v>93</v>
      </c>
      <c r="H917" s="24">
        <f ca="1">IF(G917-D917&gt;IO!B$4,Model!G917-Model!D917-IO!B$4,0)</f>
        <v>0</v>
      </c>
      <c r="I917" s="24">
        <f>IF($B917=IO!$A$22,IO!$B$6,IF($B917=IO!$A$22,IO!$B$6,IF($B917=IO!$A$22,IO!$B$6,IO!$B$7)))</f>
        <v>200</v>
      </c>
      <c r="J917" s="24">
        <f t="shared" ca="1" si="44"/>
        <v>0</v>
      </c>
      <c r="K917" s="24">
        <f ca="1">IO!$B$5*Model!G917-$J917</f>
        <v>3720</v>
      </c>
    </row>
    <row r="918" spans="1:11" x14ac:dyDescent="0.25">
      <c r="A918" s="28">
        <v>917</v>
      </c>
      <c r="B918" s="26" t="s">
        <v>8</v>
      </c>
      <c r="C918" s="24">
        <f t="shared" ca="1" si="42"/>
        <v>0.1455201011584808</v>
      </c>
      <c r="D918" s="24">
        <f ca="1">VLOOKUP(C918,'Given Data'!$H$33:$I$43,2)</f>
        <v>0</v>
      </c>
      <c r="E918" s="24">
        <f t="shared" ca="1" si="43"/>
        <v>0.99361737747534995</v>
      </c>
      <c r="F918" s="24">
        <f ca="1">IF(B918=IO!$A$21,ROUND(NORMINV(E918,IO!$B$21,IO!$C$21),0),IF(B918=IO!$A$22,ROUND(NORMINV(E918,IO!$B$22,IO!$C$22),0),ROUND(NORMINV(E918,IO!$B$23,IO!$C$23),0)))</f>
        <v>115</v>
      </c>
      <c r="G918" s="24">
        <f ca="1">MIN(F918,IO!$B$4+IO!$B$10)</f>
        <v>102</v>
      </c>
      <c r="H918" s="24">
        <f ca="1">IF(G918-D918&gt;IO!B$4,Model!G918-Model!D918-IO!B$4,0)</f>
        <v>2</v>
      </c>
      <c r="I918" s="24">
        <f>IF($B918=IO!$A$22,IO!$B$6,IF($B918=IO!$A$22,IO!$B$6,IF($B918=IO!$A$22,IO!$B$6,IO!$B$7)))</f>
        <v>25</v>
      </c>
      <c r="J918" s="24">
        <f t="shared" ca="1" si="44"/>
        <v>0</v>
      </c>
      <c r="K918" s="24">
        <f ca="1">IO!$B$5*Model!G918-$J918</f>
        <v>4080</v>
      </c>
    </row>
    <row r="919" spans="1:11" x14ac:dyDescent="0.25">
      <c r="A919" s="28">
        <v>918</v>
      </c>
      <c r="B919" s="26" t="s">
        <v>10</v>
      </c>
      <c r="C919" s="24">
        <f t="shared" ca="1" si="42"/>
        <v>0.60798591989923767</v>
      </c>
      <c r="D919" s="24">
        <f ca="1">VLOOKUP(C919,'Given Data'!$H$33:$I$43,2)</f>
        <v>3</v>
      </c>
      <c r="E919" s="24">
        <f t="shared" ca="1" si="43"/>
        <v>0.2468123060546179</v>
      </c>
      <c r="F919" s="24">
        <f ca="1">IF(B919=IO!$A$21,ROUND(NORMINV(E919,IO!$B$21,IO!$C$21),0),IF(B919=IO!$A$22,ROUND(NORMINV(E919,IO!$B$22,IO!$C$22),0),ROUND(NORMINV(E919,IO!$B$23,IO!$C$23),0)))</f>
        <v>102</v>
      </c>
      <c r="G919" s="24">
        <f ca="1">MIN(F919,IO!$B$4+IO!$B$10)</f>
        <v>102</v>
      </c>
      <c r="H919" s="24">
        <f ca="1">IF(G919-D919&gt;IO!B$4,Model!G919-Model!D919-IO!B$4,0)</f>
        <v>0</v>
      </c>
      <c r="I919" s="24">
        <f>IF($B919=IO!$A$22,IO!$B$6,IF($B919=IO!$A$22,IO!$B$6,IF($B919=IO!$A$22,IO!$B$6,IO!$B$7)))</f>
        <v>200</v>
      </c>
      <c r="J919" s="24">
        <f t="shared" ca="1" si="44"/>
        <v>0</v>
      </c>
      <c r="K919" s="24">
        <f ca="1">IO!$B$5*Model!G919-$J919</f>
        <v>4080</v>
      </c>
    </row>
    <row r="920" spans="1:11" x14ac:dyDescent="0.25">
      <c r="A920" s="28">
        <v>919</v>
      </c>
      <c r="B920" s="26" t="s">
        <v>7</v>
      </c>
      <c r="C920" s="24">
        <f t="shared" ca="1" si="42"/>
        <v>0.15727014634362468</v>
      </c>
      <c r="D920" s="24">
        <f ca="1">VLOOKUP(C920,'Given Data'!$H$33:$I$43,2)</f>
        <v>0</v>
      </c>
      <c r="E920" s="24">
        <f t="shared" ca="1" si="43"/>
        <v>0.13745974690929352</v>
      </c>
      <c r="F920" s="24">
        <f ca="1">IF(B920=IO!$A$21,ROUND(NORMINV(E920,IO!$B$21,IO!$C$21),0),IF(B920=IO!$A$22,ROUND(NORMINV(E920,IO!$B$22,IO!$C$22),0),ROUND(NORMINV(E920,IO!$B$23,IO!$C$23),0)))</f>
        <v>94</v>
      </c>
      <c r="G920" s="24">
        <f ca="1">MIN(F920,IO!$B$4+IO!$B$10)</f>
        <v>94</v>
      </c>
      <c r="H920" s="24">
        <f ca="1">IF(G920-D920&gt;IO!B$4,Model!G920-Model!D920-IO!B$4,0)</f>
        <v>0</v>
      </c>
      <c r="I920" s="24">
        <f>IF($B920=IO!$A$22,IO!$B$6,IF($B920=IO!$A$22,IO!$B$6,IF($B920=IO!$A$22,IO!$B$6,IO!$B$7)))</f>
        <v>200</v>
      </c>
      <c r="J920" s="24">
        <f t="shared" ca="1" si="44"/>
        <v>400</v>
      </c>
      <c r="K920" s="24">
        <f ca="1">IO!$B$5*Model!G920-$J920</f>
        <v>3360</v>
      </c>
    </row>
    <row r="921" spans="1:11" x14ac:dyDescent="0.25">
      <c r="A921" s="28">
        <v>920</v>
      </c>
      <c r="B921" s="26" t="s">
        <v>8</v>
      </c>
      <c r="C921" s="24">
        <f t="shared" ca="1" si="42"/>
        <v>7.7197704569821113E-2</v>
      </c>
      <c r="D921" s="24">
        <f ca="1">VLOOKUP(C921,'Given Data'!$H$33:$I$43,2)</f>
        <v>0</v>
      </c>
      <c r="E921" s="24">
        <f t="shared" ca="1" si="43"/>
        <v>2.019523219980135E-2</v>
      </c>
      <c r="F921" s="24">
        <f ca="1">IF(B921=IO!$A$21,ROUND(NORMINV(E921,IO!$B$21,IO!$C$21),0),IF(B921=IO!$A$22,ROUND(NORMINV(E921,IO!$B$22,IO!$C$22),0),ROUND(NORMINV(E921,IO!$B$23,IO!$C$23),0)))</f>
        <v>93</v>
      </c>
      <c r="G921" s="24">
        <f ca="1">MIN(F921,IO!$B$4+IO!$B$10)</f>
        <v>93</v>
      </c>
      <c r="H921" s="24">
        <f ca="1">IF(G921-D921&gt;IO!B$4,Model!G921-Model!D921-IO!B$4,0)</f>
        <v>0</v>
      </c>
      <c r="I921" s="24">
        <f>IF($B921=IO!$A$22,IO!$B$6,IF($B921=IO!$A$22,IO!$B$6,IF($B921=IO!$A$22,IO!$B$6,IO!$B$7)))</f>
        <v>25</v>
      </c>
      <c r="J921" s="24">
        <f t="shared" ca="1" si="44"/>
        <v>0</v>
      </c>
      <c r="K921" s="24">
        <f ca="1">IO!$B$5*Model!G921-$J921</f>
        <v>3720</v>
      </c>
    </row>
    <row r="922" spans="1:11" x14ac:dyDescent="0.25">
      <c r="A922" s="28">
        <v>921</v>
      </c>
      <c r="B922" s="26" t="s">
        <v>10</v>
      </c>
      <c r="C922" s="24">
        <f t="shared" ca="1" si="42"/>
        <v>0.12967262426306225</v>
      </c>
      <c r="D922" s="24">
        <f ca="1">VLOOKUP(C922,'Given Data'!$H$33:$I$43,2)</f>
        <v>0</v>
      </c>
      <c r="E922" s="24">
        <f t="shared" ca="1" si="43"/>
        <v>0.48380813404703715</v>
      </c>
      <c r="F922" s="24">
        <f ca="1">IF(B922=IO!$A$21,ROUND(NORMINV(E922,IO!$B$21,IO!$C$21),0),IF(B922=IO!$A$22,ROUND(NORMINV(E922,IO!$B$22,IO!$C$22),0),ROUND(NORMINV(E922,IO!$B$23,IO!$C$23),0)))</f>
        <v>105</v>
      </c>
      <c r="G922" s="24">
        <f ca="1">MIN(F922,IO!$B$4+IO!$B$10)</f>
        <v>102</v>
      </c>
      <c r="H922" s="24">
        <f ca="1">IF(G922-D922&gt;IO!B$4,Model!G922-Model!D922-IO!B$4,0)</f>
        <v>2</v>
      </c>
      <c r="I922" s="24">
        <f>IF($B922=IO!$A$22,IO!$B$6,IF($B922=IO!$A$22,IO!$B$6,IF($B922=IO!$A$22,IO!$B$6,IO!$B$7)))</f>
        <v>200</v>
      </c>
      <c r="J922" s="24">
        <f t="shared" ca="1" si="44"/>
        <v>0</v>
      </c>
      <c r="K922" s="24">
        <f ca="1">IO!$B$5*Model!G922-$J922</f>
        <v>4080</v>
      </c>
    </row>
    <row r="923" spans="1:11" x14ac:dyDescent="0.25">
      <c r="A923" s="28">
        <v>922</v>
      </c>
      <c r="B923" s="26" t="s">
        <v>7</v>
      </c>
      <c r="C923" s="24">
        <f t="shared" ca="1" si="42"/>
        <v>0.4170408803018717</v>
      </c>
      <c r="D923" s="24">
        <f ca="1">VLOOKUP(C923,'Given Data'!$H$33:$I$43,2)</f>
        <v>2</v>
      </c>
      <c r="E923" s="24">
        <f t="shared" ca="1" si="43"/>
        <v>0.86422814400901582</v>
      </c>
      <c r="F923" s="24">
        <f ca="1">IF(B923=IO!$A$21,ROUND(NORMINV(E923,IO!$B$21,IO!$C$21),0),IF(B923=IO!$A$22,ROUND(NORMINV(E923,IO!$B$22,IO!$C$22),0),ROUND(NORMINV(E923,IO!$B$23,IO!$C$23),0)))</f>
        <v>108</v>
      </c>
      <c r="G923" s="24">
        <f ca="1">MIN(F923,IO!$B$4+IO!$B$10)</f>
        <v>102</v>
      </c>
      <c r="H923" s="24">
        <f ca="1">IF(G923-D923&gt;IO!B$4,Model!G923-Model!D923-IO!B$4,0)</f>
        <v>0</v>
      </c>
      <c r="I923" s="24">
        <f>IF($B923=IO!$A$22,IO!$B$6,IF($B923=IO!$A$22,IO!$B$6,IF($B923=IO!$A$22,IO!$B$6,IO!$B$7)))</f>
        <v>200</v>
      </c>
      <c r="J923" s="24">
        <f t="shared" ca="1" si="44"/>
        <v>400</v>
      </c>
      <c r="K923" s="24">
        <f ca="1">IO!$B$5*Model!G923-$J923</f>
        <v>3680</v>
      </c>
    </row>
    <row r="924" spans="1:11" x14ac:dyDescent="0.25">
      <c r="A924" s="28">
        <v>923</v>
      </c>
      <c r="B924" s="26" t="s">
        <v>8</v>
      </c>
      <c r="C924" s="24">
        <f t="shared" ca="1" si="42"/>
        <v>0.73121384373824772</v>
      </c>
      <c r="D924" s="24">
        <f ca="1">VLOOKUP(C924,'Given Data'!$H$33:$I$43,2)</f>
        <v>3</v>
      </c>
      <c r="E924" s="24">
        <f t="shared" ca="1" si="43"/>
        <v>0.7034853163755842</v>
      </c>
      <c r="F924" s="24">
        <f ca="1">IF(B924=IO!$A$21,ROUND(NORMINV(E924,IO!$B$21,IO!$C$21),0),IF(B924=IO!$A$22,ROUND(NORMINV(E924,IO!$B$22,IO!$C$22),0),ROUND(NORMINV(E924,IO!$B$23,IO!$C$23),0)))</f>
        <v>106</v>
      </c>
      <c r="G924" s="24">
        <f ca="1">MIN(F924,IO!$B$4+IO!$B$10)</f>
        <v>102</v>
      </c>
      <c r="H924" s="24">
        <f ca="1">IF(G924-D924&gt;IO!B$4,Model!G924-Model!D924-IO!B$4,0)</f>
        <v>0</v>
      </c>
      <c r="I924" s="24">
        <f>IF($B924=IO!$A$22,IO!$B$6,IF($B924=IO!$A$22,IO!$B$6,IF($B924=IO!$A$22,IO!$B$6,IO!$B$7)))</f>
        <v>25</v>
      </c>
      <c r="J924" s="24">
        <f t="shared" ca="1" si="44"/>
        <v>0</v>
      </c>
      <c r="K924" s="24">
        <f ca="1">IO!$B$5*Model!G924-$J924</f>
        <v>4080</v>
      </c>
    </row>
    <row r="925" spans="1:11" x14ac:dyDescent="0.25">
      <c r="A925" s="28">
        <v>924</v>
      </c>
      <c r="B925" s="26" t="s">
        <v>10</v>
      </c>
      <c r="C925" s="24">
        <f t="shared" ca="1" si="42"/>
        <v>3.6764869773726172E-2</v>
      </c>
      <c r="D925" s="24">
        <f ca="1">VLOOKUP(C925,'Given Data'!$H$33:$I$43,2)</f>
        <v>0</v>
      </c>
      <c r="E925" s="24">
        <f t="shared" ca="1" si="43"/>
        <v>0.65521125265501312</v>
      </c>
      <c r="F925" s="24">
        <f ca="1">IF(B925=IO!$A$21,ROUND(NORMINV(E925,IO!$B$21,IO!$C$21),0),IF(B925=IO!$A$22,ROUND(NORMINV(E925,IO!$B$22,IO!$C$22),0),ROUND(NORMINV(E925,IO!$B$23,IO!$C$23),0)))</f>
        <v>107</v>
      </c>
      <c r="G925" s="24">
        <f ca="1">MIN(F925,IO!$B$4+IO!$B$10)</f>
        <v>102</v>
      </c>
      <c r="H925" s="24">
        <f ca="1">IF(G925-D925&gt;IO!B$4,Model!G925-Model!D925-IO!B$4,0)</f>
        <v>2</v>
      </c>
      <c r="I925" s="24">
        <f>IF($B925=IO!$A$22,IO!$B$6,IF($B925=IO!$A$22,IO!$B$6,IF($B925=IO!$A$22,IO!$B$6,IO!$B$7)))</f>
        <v>200</v>
      </c>
      <c r="J925" s="24">
        <f t="shared" ca="1" si="44"/>
        <v>25</v>
      </c>
      <c r="K925" s="24">
        <f ca="1">IO!$B$5*Model!G925-$J925</f>
        <v>4055</v>
      </c>
    </row>
    <row r="926" spans="1:11" x14ac:dyDescent="0.25">
      <c r="A926" s="28">
        <v>925</v>
      </c>
      <c r="B926" s="26" t="s">
        <v>7</v>
      </c>
      <c r="C926" s="24">
        <f t="shared" ca="1" si="42"/>
        <v>0.92950319539889825</v>
      </c>
      <c r="D926" s="24">
        <f ca="1">VLOOKUP(C926,'Given Data'!$H$33:$I$43,2)</f>
        <v>5</v>
      </c>
      <c r="E926" s="24">
        <f t="shared" ca="1" si="43"/>
        <v>0.24712175157608118</v>
      </c>
      <c r="F926" s="24">
        <f ca="1">IF(B926=IO!$A$21,ROUND(NORMINV(E926,IO!$B$21,IO!$C$21),0),IF(B926=IO!$A$22,ROUND(NORMINV(E926,IO!$B$22,IO!$C$22),0),ROUND(NORMINV(E926,IO!$B$23,IO!$C$23),0)))</f>
        <v>97</v>
      </c>
      <c r="G926" s="24">
        <f ca="1">MIN(F926,IO!$B$4+IO!$B$10)</f>
        <v>97</v>
      </c>
      <c r="H926" s="24">
        <f ca="1">IF(G926-D926&gt;IO!B$4,Model!G926-Model!D926-IO!B$4,0)</f>
        <v>0</v>
      </c>
      <c r="I926" s="24">
        <f>IF($B926=IO!$A$22,IO!$B$6,IF($B926=IO!$A$22,IO!$B$6,IF($B926=IO!$A$22,IO!$B$6,IO!$B$7)))</f>
        <v>200</v>
      </c>
      <c r="J926" s="24">
        <f t="shared" ca="1" si="44"/>
        <v>0</v>
      </c>
      <c r="K926" s="24">
        <f ca="1">IO!$B$5*Model!G926-$J926</f>
        <v>3880</v>
      </c>
    </row>
    <row r="927" spans="1:11" x14ac:dyDescent="0.25">
      <c r="A927" s="28">
        <v>926</v>
      </c>
      <c r="B927" s="26" t="s">
        <v>8</v>
      </c>
      <c r="C927" s="24">
        <f t="shared" ca="1" si="42"/>
        <v>0.26582021517927923</v>
      </c>
      <c r="D927" s="24">
        <f ca="1">VLOOKUP(C927,'Given Data'!$H$33:$I$43,2)</f>
        <v>1</v>
      </c>
      <c r="E927" s="24">
        <f t="shared" ca="1" si="43"/>
        <v>0.44201442891933573</v>
      </c>
      <c r="F927" s="24">
        <f ca="1">IF(B927=IO!$A$21,ROUND(NORMINV(E927,IO!$B$21,IO!$C$21),0),IF(B927=IO!$A$22,ROUND(NORMINV(E927,IO!$B$22,IO!$C$22),0),ROUND(NORMINV(E927,IO!$B$23,IO!$C$23),0)))</f>
        <v>102</v>
      </c>
      <c r="G927" s="24">
        <f ca="1">MIN(F927,IO!$B$4+IO!$B$10)</f>
        <v>102</v>
      </c>
      <c r="H927" s="24">
        <f ca="1">IF(G927-D927&gt;IO!B$4,Model!G927-Model!D927-IO!B$4,0)</f>
        <v>1</v>
      </c>
      <c r="I927" s="24">
        <f>IF($B927=IO!$A$22,IO!$B$6,IF($B927=IO!$A$22,IO!$B$6,IF($B927=IO!$A$22,IO!$B$6,IO!$B$7)))</f>
        <v>25</v>
      </c>
      <c r="J927" s="24">
        <f t="shared" ca="1" si="44"/>
        <v>0</v>
      </c>
      <c r="K927" s="24">
        <f ca="1">IO!$B$5*Model!G927-$J927</f>
        <v>4080</v>
      </c>
    </row>
    <row r="928" spans="1:11" x14ac:dyDescent="0.25">
      <c r="A928" s="28">
        <v>927</v>
      </c>
      <c r="B928" s="26" t="s">
        <v>10</v>
      </c>
      <c r="C928" s="24">
        <f t="shared" ca="1" si="42"/>
        <v>0.32720475901455537</v>
      </c>
      <c r="D928" s="24">
        <f ca="1">VLOOKUP(C928,'Given Data'!$H$33:$I$43,2)</f>
        <v>1</v>
      </c>
      <c r="E928" s="24">
        <f t="shared" ca="1" si="43"/>
        <v>1.895016376919767E-2</v>
      </c>
      <c r="F928" s="24">
        <f ca="1">IF(B928=IO!$A$21,ROUND(NORMINV(E928,IO!$B$21,IO!$C$21),0),IF(B928=IO!$A$22,ROUND(NORMINV(E928,IO!$B$22,IO!$C$22),0),ROUND(NORMINV(E928,IO!$B$23,IO!$C$23),0)))</f>
        <v>95</v>
      </c>
      <c r="G928" s="24">
        <f ca="1">MIN(F928,IO!$B$4+IO!$B$10)</f>
        <v>95</v>
      </c>
      <c r="H928" s="24">
        <f ca="1">IF(G928-D928&gt;IO!B$4,Model!G928-Model!D928-IO!B$4,0)</f>
        <v>0</v>
      </c>
      <c r="I928" s="24">
        <f>IF($B928=IO!$A$22,IO!$B$6,IF($B928=IO!$A$22,IO!$B$6,IF($B928=IO!$A$22,IO!$B$6,IO!$B$7)))</f>
        <v>200</v>
      </c>
      <c r="J928" s="24">
        <f t="shared" ca="1" si="44"/>
        <v>0</v>
      </c>
      <c r="K928" s="24">
        <f ca="1">IO!$B$5*Model!G928-$J928</f>
        <v>3800</v>
      </c>
    </row>
    <row r="929" spans="1:11" x14ac:dyDescent="0.25">
      <c r="A929" s="28">
        <v>928</v>
      </c>
      <c r="B929" s="26" t="s">
        <v>7</v>
      </c>
      <c r="C929" s="24">
        <f t="shared" ca="1" si="42"/>
        <v>0.14863619125540017</v>
      </c>
      <c r="D929" s="24">
        <f ca="1">VLOOKUP(C929,'Given Data'!$H$33:$I$43,2)</f>
        <v>0</v>
      </c>
      <c r="E929" s="24">
        <f t="shared" ca="1" si="43"/>
        <v>6.353295650549573E-2</v>
      </c>
      <c r="F929" s="24">
        <f ca="1">IF(B929=IO!$A$21,ROUND(NORMINV(E929,IO!$B$21,IO!$C$21),0),IF(B929=IO!$A$22,ROUND(NORMINV(E929,IO!$B$22,IO!$C$22),0),ROUND(NORMINV(E929,IO!$B$23,IO!$C$23),0)))</f>
        <v>92</v>
      </c>
      <c r="G929" s="24">
        <f ca="1">MIN(F929,IO!$B$4+IO!$B$10)</f>
        <v>92</v>
      </c>
      <c r="H929" s="24">
        <f ca="1">IF(G929-D929&gt;IO!B$4,Model!G929-Model!D929-IO!B$4,0)</f>
        <v>0</v>
      </c>
      <c r="I929" s="24">
        <f>IF($B929=IO!$A$22,IO!$B$6,IF($B929=IO!$A$22,IO!$B$6,IF($B929=IO!$A$22,IO!$B$6,IO!$B$7)))</f>
        <v>200</v>
      </c>
      <c r="J929" s="24">
        <f t="shared" ca="1" si="44"/>
        <v>0</v>
      </c>
      <c r="K929" s="24">
        <f ca="1">IO!$B$5*Model!G929-$J929</f>
        <v>3680</v>
      </c>
    </row>
    <row r="930" spans="1:11" x14ac:dyDescent="0.25">
      <c r="A930" s="28">
        <v>929</v>
      </c>
      <c r="B930" s="26" t="s">
        <v>8</v>
      </c>
      <c r="C930" s="24">
        <f t="shared" ca="1" si="42"/>
        <v>0.47159301524476183</v>
      </c>
      <c r="D930" s="24">
        <f ca="1">VLOOKUP(C930,'Given Data'!$H$33:$I$43,2)</f>
        <v>2</v>
      </c>
      <c r="E930" s="24">
        <f t="shared" ca="1" si="43"/>
        <v>0.6730480886354222</v>
      </c>
      <c r="F930" s="24">
        <f ca="1">IF(B930=IO!$A$21,ROUND(NORMINV(E930,IO!$B$21,IO!$C$21),0),IF(B930=IO!$A$22,ROUND(NORMINV(E930,IO!$B$22,IO!$C$22),0),ROUND(NORMINV(E930,IO!$B$23,IO!$C$23),0)))</f>
        <v>105</v>
      </c>
      <c r="G930" s="24">
        <f ca="1">MIN(F930,IO!$B$4+IO!$B$10)</f>
        <v>102</v>
      </c>
      <c r="H930" s="24">
        <f ca="1">IF(G930-D930&gt;IO!B$4,Model!G930-Model!D930-IO!B$4,0)</f>
        <v>0</v>
      </c>
      <c r="I930" s="24">
        <f>IF($B930=IO!$A$22,IO!$B$6,IF($B930=IO!$A$22,IO!$B$6,IF($B930=IO!$A$22,IO!$B$6,IO!$B$7)))</f>
        <v>25</v>
      </c>
      <c r="J930" s="24">
        <f t="shared" ca="1" si="44"/>
        <v>0</v>
      </c>
      <c r="K930" s="24">
        <f ca="1">IO!$B$5*Model!G930-$J930</f>
        <v>4080</v>
      </c>
    </row>
    <row r="931" spans="1:11" x14ac:dyDescent="0.25">
      <c r="A931" s="28">
        <v>930</v>
      </c>
      <c r="B931" s="26" t="s">
        <v>10</v>
      </c>
      <c r="C931" s="24">
        <f t="shared" ca="1" si="42"/>
        <v>0.53382802732493417</v>
      </c>
      <c r="D931" s="24">
        <f ca="1">VLOOKUP(C931,'Given Data'!$H$33:$I$43,2)</f>
        <v>2</v>
      </c>
      <c r="E931" s="24">
        <f t="shared" ca="1" si="43"/>
        <v>0.35159383593556492</v>
      </c>
      <c r="F931" s="24">
        <f ca="1">IF(B931=IO!$A$21,ROUND(NORMINV(E931,IO!$B$21,IO!$C$21),0),IF(B931=IO!$A$22,ROUND(NORMINV(E931,IO!$B$22,IO!$C$22),0),ROUND(NORMINV(E931,IO!$B$23,IO!$C$23),0)))</f>
        <v>103</v>
      </c>
      <c r="G931" s="24">
        <f ca="1">MIN(F931,IO!$B$4+IO!$B$10)</f>
        <v>102</v>
      </c>
      <c r="H931" s="24">
        <f ca="1">IF(G931-D931&gt;IO!B$4,Model!G931-Model!D931-IO!B$4,0)</f>
        <v>0</v>
      </c>
      <c r="I931" s="24">
        <f>IF($B931=IO!$A$22,IO!$B$6,IF($B931=IO!$A$22,IO!$B$6,IF($B931=IO!$A$22,IO!$B$6,IO!$B$7)))</f>
        <v>200</v>
      </c>
      <c r="J931" s="24">
        <f t="shared" ca="1" si="44"/>
        <v>25</v>
      </c>
      <c r="K931" s="24">
        <f ca="1">IO!$B$5*Model!G931-$J931</f>
        <v>4055</v>
      </c>
    </row>
    <row r="932" spans="1:11" x14ac:dyDescent="0.25">
      <c r="A932" s="28">
        <v>931</v>
      </c>
      <c r="B932" s="26" t="s">
        <v>7</v>
      </c>
      <c r="C932" s="24">
        <f t="shared" ca="1" si="42"/>
        <v>0.67840167010127361</v>
      </c>
      <c r="D932" s="24">
        <f ca="1">VLOOKUP(C932,'Given Data'!$H$33:$I$43,2)</f>
        <v>3</v>
      </c>
      <c r="E932" s="24">
        <f t="shared" ca="1" si="43"/>
        <v>0.13786965438204568</v>
      </c>
      <c r="F932" s="24">
        <f ca="1">IF(B932=IO!$A$21,ROUND(NORMINV(E932,IO!$B$21,IO!$C$21),0),IF(B932=IO!$A$22,ROUND(NORMINV(E932,IO!$B$22,IO!$C$22),0),ROUND(NORMINV(E932,IO!$B$23,IO!$C$23),0)))</f>
        <v>94</v>
      </c>
      <c r="G932" s="24">
        <f ca="1">MIN(F932,IO!$B$4+IO!$B$10)</f>
        <v>94</v>
      </c>
      <c r="H932" s="24">
        <f ca="1">IF(G932-D932&gt;IO!B$4,Model!G932-Model!D932-IO!B$4,0)</f>
        <v>0</v>
      </c>
      <c r="I932" s="24">
        <f>IF($B932=IO!$A$22,IO!$B$6,IF($B932=IO!$A$22,IO!$B$6,IF($B932=IO!$A$22,IO!$B$6,IO!$B$7)))</f>
        <v>200</v>
      </c>
      <c r="J932" s="24">
        <f t="shared" ca="1" si="44"/>
        <v>0</v>
      </c>
      <c r="K932" s="24">
        <f ca="1">IO!$B$5*Model!G932-$J932</f>
        <v>3760</v>
      </c>
    </row>
    <row r="933" spans="1:11" x14ac:dyDescent="0.25">
      <c r="A933" s="28">
        <v>932</v>
      </c>
      <c r="B933" s="26" t="s">
        <v>8</v>
      </c>
      <c r="C933" s="24">
        <f t="shared" ca="1" si="42"/>
        <v>2.770543885563459E-2</v>
      </c>
      <c r="D933" s="24">
        <f ca="1">VLOOKUP(C933,'Given Data'!$H$33:$I$43,2)</f>
        <v>0</v>
      </c>
      <c r="E933" s="24">
        <f t="shared" ca="1" si="43"/>
        <v>0.32143300788815476</v>
      </c>
      <c r="F933" s="24">
        <f ca="1">IF(B933=IO!$A$21,ROUND(NORMINV(E933,IO!$B$21,IO!$C$21),0),IF(B933=IO!$A$22,ROUND(NORMINV(E933,IO!$B$22,IO!$C$22),0),ROUND(NORMINV(E933,IO!$B$23,IO!$C$23),0)))</f>
        <v>101</v>
      </c>
      <c r="G933" s="24">
        <f ca="1">MIN(F933,IO!$B$4+IO!$B$10)</f>
        <v>101</v>
      </c>
      <c r="H933" s="24">
        <f ca="1">IF(G933-D933&gt;IO!B$4,Model!G933-Model!D933-IO!B$4,0)</f>
        <v>1</v>
      </c>
      <c r="I933" s="24">
        <f>IF($B933=IO!$A$22,IO!$B$6,IF($B933=IO!$A$22,IO!$B$6,IF($B933=IO!$A$22,IO!$B$6,IO!$B$7)))</f>
        <v>25</v>
      </c>
      <c r="J933" s="24">
        <f t="shared" ca="1" si="44"/>
        <v>0</v>
      </c>
      <c r="K933" s="24">
        <f ca="1">IO!$B$5*Model!G933-$J933</f>
        <v>4040</v>
      </c>
    </row>
    <row r="934" spans="1:11" x14ac:dyDescent="0.25">
      <c r="A934" s="28">
        <v>933</v>
      </c>
      <c r="B934" s="26" t="s">
        <v>10</v>
      </c>
      <c r="C934" s="24">
        <f t="shared" ca="1" si="42"/>
        <v>0.7983990149449639</v>
      </c>
      <c r="D934" s="24">
        <f ca="1">VLOOKUP(C934,'Given Data'!$H$33:$I$43,2)</f>
        <v>4</v>
      </c>
      <c r="E934" s="24">
        <f t="shared" ca="1" si="43"/>
        <v>0.12239518202599509</v>
      </c>
      <c r="F934" s="24">
        <f ca="1">IF(B934=IO!$A$21,ROUND(NORMINV(E934,IO!$B$21,IO!$C$21),0),IF(B934=IO!$A$22,ROUND(NORMINV(E934,IO!$B$22,IO!$C$22),0),ROUND(NORMINV(E934,IO!$B$23,IO!$C$23),0)))</f>
        <v>99</v>
      </c>
      <c r="G934" s="24">
        <f ca="1">MIN(F934,IO!$B$4+IO!$B$10)</f>
        <v>99</v>
      </c>
      <c r="H934" s="24">
        <f ca="1">IF(G934-D934&gt;IO!B$4,Model!G934-Model!D934-IO!B$4,0)</f>
        <v>0</v>
      </c>
      <c r="I934" s="24">
        <f>IF($B934=IO!$A$22,IO!$B$6,IF($B934=IO!$A$22,IO!$B$6,IF($B934=IO!$A$22,IO!$B$6,IO!$B$7)))</f>
        <v>200</v>
      </c>
      <c r="J934" s="24">
        <f t="shared" ca="1" si="44"/>
        <v>25</v>
      </c>
      <c r="K934" s="24">
        <f ca="1">IO!$B$5*Model!G934-$J934</f>
        <v>3935</v>
      </c>
    </row>
    <row r="935" spans="1:11" x14ac:dyDescent="0.25">
      <c r="A935" s="28">
        <v>934</v>
      </c>
      <c r="B935" s="26" t="s">
        <v>7</v>
      </c>
      <c r="C935" s="24">
        <f t="shared" ca="1" si="42"/>
        <v>0.50675336159122664</v>
      </c>
      <c r="D935" s="24">
        <f ca="1">VLOOKUP(C935,'Given Data'!$H$33:$I$43,2)</f>
        <v>2</v>
      </c>
      <c r="E935" s="24">
        <f t="shared" ca="1" si="43"/>
        <v>0.64874841585852661</v>
      </c>
      <c r="F935" s="24">
        <f ca="1">IF(B935=IO!$A$21,ROUND(NORMINV(E935,IO!$B$21,IO!$C$21),0),IF(B935=IO!$A$22,ROUND(NORMINV(E935,IO!$B$22,IO!$C$22),0),ROUND(NORMINV(E935,IO!$B$23,IO!$C$23),0)))</f>
        <v>103</v>
      </c>
      <c r="G935" s="24">
        <f ca="1">MIN(F935,IO!$B$4+IO!$B$10)</f>
        <v>102</v>
      </c>
      <c r="H935" s="24">
        <f ca="1">IF(G935-D935&gt;IO!B$4,Model!G935-Model!D935-IO!B$4,0)</f>
        <v>0</v>
      </c>
      <c r="I935" s="24">
        <f>IF($B935=IO!$A$22,IO!$B$6,IF($B935=IO!$A$22,IO!$B$6,IF($B935=IO!$A$22,IO!$B$6,IO!$B$7)))</f>
        <v>200</v>
      </c>
      <c r="J935" s="24">
        <f t="shared" ca="1" si="44"/>
        <v>0</v>
      </c>
      <c r="K935" s="24">
        <f ca="1">IO!$B$5*Model!G935-$J935</f>
        <v>4080</v>
      </c>
    </row>
    <row r="936" spans="1:11" x14ac:dyDescent="0.25">
      <c r="A936" s="28">
        <v>935</v>
      </c>
      <c r="B936" s="26" t="s">
        <v>8</v>
      </c>
      <c r="C936" s="24">
        <f t="shared" ca="1" si="42"/>
        <v>0.33899004710490832</v>
      </c>
      <c r="D936" s="24">
        <f ca="1">VLOOKUP(C936,'Given Data'!$H$33:$I$43,2)</f>
        <v>1</v>
      </c>
      <c r="E936" s="24">
        <f t="shared" ca="1" si="43"/>
        <v>0.70960352256605996</v>
      </c>
      <c r="F936" s="24">
        <f ca="1">IF(B936=IO!$A$21,ROUND(NORMINV(E936,IO!$B$21,IO!$C$21),0),IF(B936=IO!$A$22,ROUND(NORMINV(E936,IO!$B$22,IO!$C$22),0),ROUND(NORMINV(E936,IO!$B$23,IO!$C$23),0)))</f>
        <v>106</v>
      </c>
      <c r="G936" s="24">
        <f ca="1">MIN(F936,IO!$B$4+IO!$B$10)</f>
        <v>102</v>
      </c>
      <c r="H936" s="24">
        <f ca="1">IF(G936-D936&gt;IO!B$4,Model!G936-Model!D936-IO!B$4,0)</f>
        <v>1</v>
      </c>
      <c r="I936" s="24">
        <f>IF($B936=IO!$A$22,IO!$B$6,IF($B936=IO!$A$22,IO!$B$6,IF($B936=IO!$A$22,IO!$B$6,IO!$B$7)))</f>
        <v>25</v>
      </c>
      <c r="J936" s="24">
        <f t="shared" ca="1" si="44"/>
        <v>0</v>
      </c>
      <c r="K936" s="24">
        <f ca="1">IO!$B$5*Model!G936-$J936</f>
        <v>4080</v>
      </c>
    </row>
    <row r="937" spans="1:11" x14ac:dyDescent="0.25">
      <c r="A937" s="28">
        <v>936</v>
      </c>
      <c r="B937" s="26" t="s">
        <v>10</v>
      </c>
      <c r="C937" s="24">
        <f t="shared" ca="1" si="42"/>
        <v>0.27770524484501791</v>
      </c>
      <c r="D937" s="24">
        <f ca="1">VLOOKUP(C937,'Given Data'!$H$33:$I$43,2)</f>
        <v>1</v>
      </c>
      <c r="E937" s="24">
        <f t="shared" ca="1" si="43"/>
        <v>0.11298578367978751</v>
      </c>
      <c r="F937" s="24">
        <f ca="1">IF(B937=IO!$A$21,ROUND(NORMINV(E937,IO!$B$21,IO!$C$21),0),IF(B937=IO!$A$22,ROUND(NORMINV(E937,IO!$B$22,IO!$C$22),0),ROUND(NORMINV(E937,IO!$B$23,IO!$C$23),0)))</f>
        <v>99</v>
      </c>
      <c r="G937" s="24">
        <f ca="1">MIN(F937,IO!$B$4+IO!$B$10)</f>
        <v>99</v>
      </c>
      <c r="H937" s="24">
        <f ca="1">IF(G937-D937&gt;IO!B$4,Model!G937-Model!D937-IO!B$4,0)</f>
        <v>0</v>
      </c>
      <c r="I937" s="24">
        <f>IF($B937=IO!$A$22,IO!$B$6,IF($B937=IO!$A$22,IO!$B$6,IF($B937=IO!$A$22,IO!$B$6,IO!$B$7)))</f>
        <v>200</v>
      </c>
      <c r="J937" s="24">
        <f t="shared" ca="1" si="44"/>
        <v>0</v>
      </c>
      <c r="K937" s="24">
        <f ca="1">IO!$B$5*Model!G937-$J937</f>
        <v>3960</v>
      </c>
    </row>
    <row r="938" spans="1:11" x14ac:dyDescent="0.25">
      <c r="A938" s="28">
        <v>937</v>
      </c>
      <c r="B938" s="26" t="s">
        <v>7</v>
      </c>
      <c r="C938" s="24">
        <f t="shared" ca="1" si="42"/>
        <v>0.36316855154306082</v>
      </c>
      <c r="D938" s="24">
        <f ca="1">VLOOKUP(C938,'Given Data'!$H$33:$I$43,2)</f>
        <v>1</v>
      </c>
      <c r="E938" s="24">
        <f t="shared" ca="1" si="43"/>
        <v>0.36428227851556694</v>
      </c>
      <c r="F938" s="24">
        <f ca="1">IF(B938=IO!$A$21,ROUND(NORMINV(E938,IO!$B$21,IO!$C$21),0),IF(B938=IO!$A$22,ROUND(NORMINV(E938,IO!$B$22,IO!$C$22),0),ROUND(NORMINV(E938,IO!$B$23,IO!$C$23),0)))</f>
        <v>99</v>
      </c>
      <c r="G938" s="24">
        <f ca="1">MIN(F938,IO!$B$4+IO!$B$10)</f>
        <v>99</v>
      </c>
      <c r="H938" s="24">
        <f ca="1">IF(G938-D938&gt;IO!B$4,Model!G938-Model!D938-IO!B$4,0)</f>
        <v>0</v>
      </c>
      <c r="I938" s="24">
        <f>IF($B938=IO!$A$22,IO!$B$6,IF($B938=IO!$A$22,IO!$B$6,IF($B938=IO!$A$22,IO!$B$6,IO!$B$7)))</f>
        <v>200</v>
      </c>
      <c r="J938" s="24">
        <f t="shared" ca="1" si="44"/>
        <v>200</v>
      </c>
      <c r="K938" s="24">
        <f ca="1">IO!$B$5*Model!G938-$J938</f>
        <v>3760</v>
      </c>
    </row>
    <row r="939" spans="1:11" x14ac:dyDescent="0.25">
      <c r="A939" s="28">
        <v>938</v>
      </c>
      <c r="B939" s="26" t="s">
        <v>8</v>
      </c>
      <c r="C939" s="24">
        <f t="shared" ca="1" si="42"/>
        <v>0.94196997055681853</v>
      </c>
      <c r="D939" s="24">
        <f ca="1">VLOOKUP(C939,'Given Data'!$H$33:$I$43,2)</f>
        <v>6</v>
      </c>
      <c r="E939" s="24">
        <f t="shared" ca="1" si="43"/>
        <v>0.48775126022246895</v>
      </c>
      <c r="F939" s="24">
        <f ca="1">IF(B939=IO!$A$21,ROUND(NORMINV(E939,IO!$B$21,IO!$C$21),0),IF(B939=IO!$A$22,ROUND(NORMINV(E939,IO!$B$22,IO!$C$22),0),ROUND(NORMINV(E939,IO!$B$23,IO!$C$23),0)))</f>
        <v>103</v>
      </c>
      <c r="G939" s="24">
        <f ca="1">MIN(F939,IO!$B$4+IO!$B$10)</f>
        <v>102</v>
      </c>
      <c r="H939" s="24">
        <f ca="1">IF(G939-D939&gt;IO!B$4,Model!G939-Model!D939-IO!B$4,0)</f>
        <v>0</v>
      </c>
      <c r="I939" s="24">
        <f>IF($B939=IO!$A$22,IO!$B$6,IF($B939=IO!$A$22,IO!$B$6,IF($B939=IO!$A$22,IO!$B$6,IO!$B$7)))</f>
        <v>25</v>
      </c>
      <c r="J939" s="24">
        <f t="shared" ca="1" si="44"/>
        <v>200</v>
      </c>
      <c r="K939" s="24">
        <f ca="1">IO!$B$5*Model!G939-$J939</f>
        <v>3880</v>
      </c>
    </row>
    <row r="940" spans="1:11" x14ac:dyDescent="0.25">
      <c r="A940" s="28">
        <v>939</v>
      </c>
      <c r="B940" s="26" t="s">
        <v>10</v>
      </c>
      <c r="C940" s="24">
        <f t="shared" ca="1" si="42"/>
        <v>0.19581053330205866</v>
      </c>
      <c r="D940" s="24">
        <f ca="1">VLOOKUP(C940,'Given Data'!$H$33:$I$43,2)</f>
        <v>1</v>
      </c>
      <c r="E940" s="24">
        <f t="shared" ca="1" si="43"/>
        <v>0.79632206431266195</v>
      </c>
      <c r="F940" s="24">
        <f ca="1">IF(B940=IO!$A$21,ROUND(NORMINV(E940,IO!$B$21,IO!$C$21),0),IF(B940=IO!$A$22,ROUND(NORMINV(E940,IO!$B$22,IO!$C$22),0),ROUND(NORMINV(E940,IO!$B$23,IO!$C$23),0)))</f>
        <v>109</v>
      </c>
      <c r="G940" s="24">
        <f ca="1">MIN(F940,IO!$B$4+IO!$B$10)</f>
        <v>102</v>
      </c>
      <c r="H940" s="24">
        <f ca="1">IF(G940-D940&gt;IO!B$4,Model!G940-Model!D940-IO!B$4,0)</f>
        <v>1</v>
      </c>
      <c r="I940" s="24">
        <f>IF($B940=IO!$A$22,IO!$B$6,IF($B940=IO!$A$22,IO!$B$6,IF($B940=IO!$A$22,IO!$B$6,IO!$B$7)))</f>
        <v>200</v>
      </c>
      <c r="J940" s="24">
        <f t="shared" ca="1" si="44"/>
        <v>50</v>
      </c>
      <c r="K940" s="24">
        <f ca="1">IO!$B$5*Model!G940-$J940</f>
        <v>4030</v>
      </c>
    </row>
    <row r="941" spans="1:11" x14ac:dyDescent="0.25">
      <c r="A941" s="28">
        <v>940</v>
      </c>
      <c r="B941" s="26" t="s">
        <v>7</v>
      </c>
      <c r="C941" s="24">
        <f t="shared" ca="1" si="42"/>
        <v>0.33148425190767861</v>
      </c>
      <c r="D941" s="24">
        <f ca="1">VLOOKUP(C941,'Given Data'!$H$33:$I$43,2)</f>
        <v>1</v>
      </c>
      <c r="E941" s="24">
        <f t="shared" ca="1" si="43"/>
        <v>0.7768339493280626</v>
      </c>
      <c r="F941" s="24">
        <f ca="1">IF(B941=IO!$A$21,ROUND(NORMINV(E941,IO!$B$21,IO!$C$21),0),IF(B941=IO!$A$22,ROUND(NORMINV(E941,IO!$B$22,IO!$C$22),0),ROUND(NORMINV(E941,IO!$B$23,IO!$C$23),0)))</f>
        <v>106</v>
      </c>
      <c r="G941" s="24">
        <f ca="1">MIN(F941,IO!$B$4+IO!$B$10)</f>
        <v>102</v>
      </c>
      <c r="H941" s="24">
        <f ca="1">IF(G941-D941&gt;IO!B$4,Model!G941-Model!D941-IO!B$4,0)</f>
        <v>1</v>
      </c>
      <c r="I941" s="24">
        <f>IF($B941=IO!$A$22,IO!$B$6,IF($B941=IO!$A$22,IO!$B$6,IF($B941=IO!$A$22,IO!$B$6,IO!$B$7)))</f>
        <v>200</v>
      </c>
      <c r="J941" s="24">
        <f t="shared" ca="1" si="44"/>
        <v>0</v>
      </c>
      <c r="K941" s="24">
        <f ca="1">IO!$B$5*Model!G941-$J941</f>
        <v>4080</v>
      </c>
    </row>
    <row r="942" spans="1:11" x14ac:dyDescent="0.25">
      <c r="A942" s="28">
        <v>941</v>
      </c>
      <c r="B942" s="26" t="s">
        <v>8</v>
      </c>
      <c r="C942" s="24">
        <f t="shared" ca="1" si="42"/>
        <v>5.3362839029445275E-2</v>
      </c>
      <c r="D942" s="24">
        <f ca="1">VLOOKUP(C942,'Given Data'!$H$33:$I$43,2)</f>
        <v>0</v>
      </c>
      <c r="E942" s="24">
        <f t="shared" ca="1" si="43"/>
        <v>0.96663495876012784</v>
      </c>
      <c r="F942" s="24">
        <f ca="1">IF(B942=IO!$A$21,ROUND(NORMINV(E942,IO!$B$21,IO!$C$21),0),IF(B942=IO!$A$22,ROUND(NORMINV(E942,IO!$B$22,IO!$C$22),0),ROUND(NORMINV(E942,IO!$B$23,IO!$C$23),0)))</f>
        <v>112</v>
      </c>
      <c r="G942" s="24">
        <f ca="1">MIN(F942,IO!$B$4+IO!$B$10)</f>
        <v>102</v>
      </c>
      <c r="H942" s="24">
        <f ca="1">IF(G942-D942&gt;IO!B$4,Model!G942-Model!D942-IO!B$4,0)</f>
        <v>2</v>
      </c>
      <c r="I942" s="24">
        <f>IF($B942=IO!$A$22,IO!$B$6,IF($B942=IO!$A$22,IO!$B$6,IF($B942=IO!$A$22,IO!$B$6,IO!$B$7)))</f>
        <v>25</v>
      </c>
      <c r="J942" s="24">
        <f t="shared" ca="1" si="44"/>
        <v>400</v>
      </c>
      <c r="K942" s="24">
        <f ca="1">IO!$B$5*Model!G942-$J942</f>
        <v>3680</v>
      </c>
    </row>
    <row r="943" spans="1:11" x14ac:dyDescent="0.25">
      <c r="A943" s="28">
        <v>942</v>
      </c>
      <c r="B943" s="26" t="s">
        <v>10</v>
      </c>
      <c r="C943" s="24">
        <f t="shared" ca="1" si="42"/>
        <v>0.70610068667311288</v>
      </c>
      <c r="D943" s="24">
        <f ca="1">VLOOKUP(C943,'Given Data'!$H$33:$I$43,2)</f>
        <v>3</v>
      </c>
      <c r="E943" s="24">
        <f t="shared" ca="1" si="43"/>
        <v>0.84836880620133959</v>
      </c>
      <c r="F943" s="24">
        <f ca="1">IF(B943=IO!$A$21,ROUND(NORMINV(E943,IO!$B$21,IO!$C$21),0),IF(B943=IO!$A$22,ROUND(NORMINV(E943,IO!$B$22,IO!$C$22),0),ROUND(NORMINV(E943,IO!$B$23,IO!$C$23),0)))</f>
        <v>110</v>
      </c>
      <c r="G943" s="24">
        <f ca="1">MIN(F943,IO!$B$4+IO!$B$10)</f>
        <v>102</v>
      </c>
      <c r="H943" s="24">
        <f ca="1">IF(G943-D943&gt;IO!B$4,Model!G943-Model!D943-IO!B$4,0)</f>
        <v>0</v>
      </c>
      <c r="I943" s="24">
        <f>IF($B943=IO!$A$22,IO!$B$6,IF($B943=IO!$A$22,IO!$B$6,IF($B943=IO!$A$22,IO!$B$6,IO!$B$7)))</f>
        <v>200</v>
      </c>
      <c r="J943" s="24">
        <f t="shared" ca="1" si="44"/>
        <v>0</v>
      </c>
      <c r="K943" s="24">
        <f ca="1">IO!$B$5*Model!G943-$J943</f>
        <v>4080</v>
      </c>
    </row>
    <row r="944" spans="1:11" x14ac:dyDescent="0.25">
      <c r="A944" s="28">
        <v>943</v>
      </c>
      <c r="B944" s="26" t="s">
        <v>7</v>
      </c>
      <c r="C944" s="24">
        <f t="shared" ca="1" si="42"/>
        <v>0.14296093757876827</v>
      </c>
      <c r="D944" s="24">
        <f ca="1">VLOOKUP(C944,'Given Data'!$H$33:$I$43,2)</f>
        <v>0</v>
      </c>
      <c r="E944" s="24">
        <f t="shared" ca="1" si="43"/>
        <v>0.90344062652934076</v>
      </c>
      <c r="F944" s="24">
        <f ca="1">IF(B944=IO!$A$21,ROUND(NORMINV(E944,IO!$B$21,IO!$C$21),0),IF(B944=IO!$A$22,ROUND(NORMINV(E944,IO!$B$22,IO!$C$22),0),ROUND(NORMINV(E944,IO!$B$23,IO!$C$23),0)))</f>
        <v>109</v>
      </c>
      <c r="G944" s="24">
        <f ca="1">MIN(F944,IO!$B$4+IO!$B$10)</f>
        <v>102</v>
      </c>
      <c r="H944" s="24">
        <f ca="1">IF(G944-D944&gt;IO!B$4,Model!G944-Model!D944-IO!B$4,0)</f>
        <v>2</v>
      </c>
      <c r="I944" s="24">
        <f>IF($B944=IO!$A$22,IO!$B$6,IF($B944=IO!$A$22,IO!$B$6,IF($B944=IO!$A$22,IO!$B$6,IO!$B$7)))</f>
        <v>200</v>
      </c>
      <c r="J944" s="24">
        <f t="shared" ca="1" si="44"/>
        <v>0</v>
      </c>
      <c r="K944" s="24">
        <f ca="1">IO!$B$5*Model!G944-$J944</f>
        <v>4080</v>
      </c>
    </row>
    <row r="945" spans="1:11" x14ac:dyDescent="0.25">
      <c r="A945" s="28">
        <v>944</v>
      </c>
      <c r="B945" s="26" t="s">
        <v>8</v>
      </c>
      <c r="C945" s="24">
        <f t="shared" ca="1" si="42"/>
        <v>0.54829950148106277</v>
      </c>
      <c r="D945" s="24">
        <f ca="1">VLOOKUP(C945,'Given Data'!$H$33:$I$43,2)</f>
        <v>2</v>
      </c>
      <c r="E945" s="24">
        <f t="shared" ca="1" si="43"/>
        <v>0.87503597837501979</v>
      </c>
      <c r="F945" s="24">
        <f ca="1">IF(B945=IO!$A$21,ROUND(NORMINV(E945,IO!$B$21,IO!$C$21),0),IF(B945=IO!$A$22,ROUND(NORMINV(E945,IO!$B$22,IO!$C$22),0),ROUND(NORMINV(E945,IO!$B$23,IO!$C$23),0)))</f>
        <v>109</v>
      </c>
      <c r="G945" s="24">
        <f ca="1">MIN(F945,IO!$B$4+IO!$B$10)</f>
        <v>102</v>
      </c>
      <c r="H945" s="24">
        <f ca="1">IF(G945-D945&gt;IO!B$4,Model!G945-Model!D945-IO!B$4,0)</f>
        <v>0</v>
      </c>
      <c r="I945" s="24">
        <f>IF($B945=IO!$A$22,IO!$B$6,IF($B945=IO!$A$22,IO!$B$6,IF($B945=IO!$A$22,IO!$B$6,IO!$B$7)))</f>
        <v>25</v>
      </c>
      <c r="J945" s="24">
        <f t="shared" ca="1" si="44"/>
        <v>0</v>
      </c>
      <c r="K945" s="24">
        <f ca="1">IO!$B$5*Model!G945-$J945</f>
        <v>4080</v>
      </c>
    </row>
    <row r="946" spans="1:11" x14ac:dyDescent="0.25">
      <c r="A946" s="28">
        <v>945</v>
      </c>
      <c r="B946" s="26" t="s">
        <v>10</v>
      </c>
      <c r="C946" s="24">
        <f t="shared" ca="1" si="42"/>
        <v>0.6064151969171423</v>
      </c>
      <c r="D946" s="24">
        <f ca="1">VLOOKUP(C946,'Given Data'!$H$33:$I$43,2)</f>
        <v>3</v>
      </c>
      <c r="E946" s="24">
        <f t="shared" ca="1" si="43"/>
        <v>0.18249742808832359</v>
      </c>
      <c r="F946" s="24">
        <f ca="1">IF(B946=IO!$A$21,ROUND(NORMINV(E946,IO!$B$21,IO!$C$21),0),IF(B946=IO!$A$22,ROUND(NORMINV(E946,IO!$B$22,IO!$C$22),0),ROUND(NORMINV(E946,IO!$B$23,IO!$C$23),0)))</f>
        <v>100</v>
      </c>
      <c r="G946" s="24">
        <f ca="1">MIN(F946,IO!$B$4+IO!$B$10)</f>
        <v>100</v>
      </c>
      <c r="H946" s="24">
        <f ca="1">IF(G946-D946&gt;IO!B$4,Model!G946-Model!D946-IO!B$4,0)</f>
        <v>0</v>
      </c>
      <c r="I946" s="24">
        <f>IF($B946=IO!$A$22,IO!$B$6,IF($B946=IO!$A$22,IO!$B$6,IF($B946=IO!$A$22,IO!$B$6,IO!$B$7)))</f>
        <v>200</v>
      </c>
      <c r="J946" s="24">
        <f t="shared" ca="1" si="44"/>
        <v>50</v>
      </c>
      <c r="K946" s="24">
        <f ca="1">IO!$B$5*Model!G946-$J946</f>
        <v>3950</v>
      </c>
    </row>
    <row r="947" spans="1:11" x14ac:dyDescent="0.25">
      <c r="A947" s="28">
        <v>946</v>
      </c>
      <c r="B947" s="26" t="s">
        <v>7</v>
      </c>
      <c r="C947" s="24">
        <f t="shared" ca="1" si="42"/>
        <v>0.4960038583442995</v>
      </c>
      <c r="D947" s="24">
        <f ca="1">VLOOKUP(C947,'Given Data'!$H$33:$I$43,2)</f>
        <v>2</v>
      </c>
      <c r="E947" s="24">
        <f t="shared" ca="1" si="43"/>
        <v>0.30102247174465346</v>
      </c>
      <c r="F947" s="24">
        <f ca="1">IF(B947=IO!$A$21,ROUND(NORMINV(E947,IO!$B$21,IO!$C$21),0),IF(B947=IO!$A$22,ROUND(NORMINV(E947,IO!$B$22,IO!$C$22),0),ROUND(NORMINV(E947,IO!$B$23,IO!$C$23),0)))</f>
        <v>98</v>
      </c>
      <c r="G947" s="24">
        <f ca="1">MIN(F947,IO!$B$4+IO!$B$10)</f>
        <v>98</v>
      </c>
      <c r="H947" s="24">
        <f ca="1">IF(G947-D947&gt;IO!B$4,Model!G947-Model!D947-IO!B$4,0)</f>
        <v>0</v>
      </c>
      <c r="I947" s="24">
        <f>IF($B947=IO!$A$22,IO!$B$6,IF($B947=IO!$A$22,IO!$B$6,IF($B947=IO!$A$22,IO!$B$6,IO!$B$7)))</f>
        <v>200</v>
      </c>
      <c r="J947" s="24">
        <f t="shared" ca="1" si="44"/>
        <v>0</v>
      </c>
      <c r="K947" s="24">
        <f ca="1">IO!$B$5*Model!G947-$J947</f>
        <v>3920</v>
      </c>
    </row>
    <row r="948" spans="1:11" x14ac:dyDescent="0.25">
      <c r="A948" s="28">
        <v>947</v>
      </c>
      <c r="B948" s="26" t="s">
        <v>8</v>
      </c>
      <c r="C948" s="24">
        <f t="shared" ca="1" si="42"/>
        <v>3.6917718251364917E-2</v>
      </c>
      <c r="D948" s="24">
        <f ca="1">VLOOKUP(C948,'Given Data'!$H$33:$I$43,2)</f>
        <v>0</v>
      </c>
      <c r="E948" s="24">
        <f t="shared" ca="1" si="43"/>
        <v>0.44651499595133315</v>
      </c>
      <c r="F948" s="24">
        <f ca="1">IF(B948=IO!$A$21,ROUND(NORMINV(E948,IO!$B$21,IO!$C$21),0),IF(B948=IO!$A$22,ROUND(NORMINV(E948,IO!$B$22,IO!$C$22),0),ROUND(NORMINV(E948,IO!$B$23,IO!$C$23),0)))</f>
        <v>102</v>
      </c>
      <c r="G948" s="24">
        <f ca="1">MIN(F948,IO!$B$4+IO!$B$10)</f>
        <v>102</v>
      </c>
      <c r="H948" s="24">
        <f ca="1">IF(G948-D948&gt;IO!B$4,Model!G948-Model!D948-IO!B$4,0)</f>
        <v>2</v>
      </c>
      <c r="I948" s="24">
        <f>IF($B948=IO!$A$22,IO!$B$6,IF($B948=IO!$A$22,IO!$B$6,IF($B948=IO!$A$22,IO!$B$6,IO!$B$7)))</f>
        <v>25</v>
      </c>
      <c r="J948" s="24">
        <f t="shared" ca="1" si="44"/>
        <v>0</v>
      </c>
      <c r="K948" s="24">
        <f ca="1">IO!$B$5*Model!G948-$J948</f>
        <v>4080</v>
      </c>
    </row>
    <row r="949" spans="1:11" x14ac:dyDescent="0.25">
      <c r="A949" s="28">
        <v>948</v>
      </c>
      <c r="B949" s="26" t="s">
        <v>10</v>
      </c>
      <c r="C949" s="24">
        <f t="shared" ca="1" si="42"/>
        <v>0.68359134638733576</v>
      </c>
      <c r="D949" s="24">
        <f ca="1">VLOOKUP(C949,'Given Data'!$H$33:$I$43,2)</f>
        <v>3</v>
      </c>
      <c r="E949" s="24">
        <f t="shared" ca="1" si="43"/>
        <v>0.75079437462926935</v>
      </c>
      <c r="F949" s="24">
        <f ca="1">IF(B949=IO!$A$21,ROUND(NORMINV(E949,IO!$B$21,IO!$C$21),0),IF(B949=IO!$A$22,ROUND(NORMINV(E949,IO!$B$22,IO!$C$22),0),ROUND(NORMINV(E949,IO!$B$23,IO!$C$23),0)))</f>
        <v>108</v>
      </c>
      <c r="G949" s="24">
        <f ca="1">MIN(F949,IO!$B$4+IO!$B$10)</f>
        <v>102</v>
      </c>
      <c r="H949" s="24">
        <f ca="1">IF(G949-D949&gt;IO!B$4,Model!G949-Model!D949-IO!B$4,0)</f>
        <v>0</v>
      </c>
      <c r="I949" s="24">
        <f>IF($B949=IO!$A$22,IO!$B$6,IF($B949=IO!$A$22,IO!$B$6,IF($B949=IO!$A$22,IO!$B$6,IO!$B$7)))</f>
        <v>200</v>
      </c>
      <c r="J949" s="24">
        <f t="shared" ca="1" si="44"/>
        <v>0</v>
      </c>
      <c r="K949" s="24">
        <f ca="1">IO!$B$5*Model!G949-$J949</f>
        <v>4080</v>
      </c>
    </row>
    <row r="950" spans="1:11" x14ac:dyDescent="0.25">
      <c r="A950" s="28">
        <v>949</v>
      </c>
      <c r="B950" s="26" t="s">
        <v>7</v>
      </c>
      <c r="C950" s="24">
        <f t="shared" ca="1" si="42"/>
        <v>0.72904087885615365</v>
      </c>
      <c r="D950" s="24">
        <f ca="1">VLOOKUP(C950,'Given Data'!$H$33:$I$43,2)</f>
        <v>3</v>
      </c>
      <c r="E950" s="24">
        <f t="shared" ca="1" si="43"/>
        <v>0.28950981516291552</v>
      </c>
      <c r="F950" s="24">
        <f ca="1">IF(B950=IO!$A$21,ROUND(NORMINV(E950,IO!$B$21,IO!$C$21),0),IF(B950=IO!$A$22,ROUND(NORMINV(E950,IO!$B$22,IO!$C$22),0),ROUND(NORMINV(E950,IO!$B$23,IO!$C$23),0)))</f>
        <v>98</v>
      </c>
      <c r="G950" s="24">
        <f ca="1">MIN(F950,IO!$B$4+IO!$B$10)</f>
        <v>98</v>
      </c>
      <c r="H950" s="24">
        <f ca="1">IF(G950-D950&gt;IO!B$4,Model!G950-Model!D950-IO!B$4,0)</f>
        <v>0</v>
      </c>
      <c r="I950" s="24">
        <f>IF($B950=IO!$A$22,IO!$B$6,IF($B950=IO!$A$22,IO!$B$6,IF($B950=IO!$A$22,IO!$B$6,IO!$B$7)))</f>
        <v>200</v>
      </c>
      <c r="J950" s="24">
        <f t="shared" ca="1" si="44"/>
        <v>0</v>
      </c>
      <c r="K950" s="24">
        <f ca="1">IO!$B$5*Model!G950-$J950</f>
        <v>3920</v>
      </c>
    </row>
    <row r="951" spans="1:11" x14ac:dyDescent="0.25">
      <c r="A951" s="28">
        <v>950</v>
      </c>
      <c r="B951" s="26" t="s">
        <v>8</v>
      </c>
      <c r="C951" s="24">
        <f t="shared" ca="1" si="42"/>
        <v>0.90755005731711913</v>
      </c>
      <c r="D951" s="24">
        <f ca="1">VLOOKUP(C951,'Given Data'!$H$33:$I$43,2)</f>
        <v>5</v>
      </c>
      <c r="E951" s="24">
        <f t="shared" ca="1" si="43"/>
        <v>0.20271036822811739</v>
      </c>
      <c r="F951" s="24">
        <f ca="1">IF(B951=IO!$A$21,ROUND(NORMINV(E951,IO!$B$21,IO!$C$21),0),IF(B951=IO!$A$22,ROUND(NORMINV(E951,IO!$B$22,IO!$C$22),0),ROUND(NORMINV(E951,IO!$B$23,IO!$C$23),0)))</f>
        <v>99</v>
      </c>
      <c r="G951" s="24">
        <f ca="1">MIN(F951,IO!$B$4+IO!$B$10)</f>
        <v>99</v>
      </c>
      <c r="H951" s="24">
        <f ca="1">IF(G951-D951&gt;IO!B$4,Model!G951-Model!D951-IO!B$4,0)</f>
        <v>0</v>
      </c>
      <c r="I951" s="24">
        <f>IF($B951=IO!$A$22,IO!$B$6,IF($B951=IO!$A$22,IO!$B$6,IF($B951=IO!$A$22,IO!$B$6,IO!$B$7)))</f>
        <v>25</v>
      </c>
      <c r="J951" s="24">
        <f t="shared" ca="1" si="44"/>
        <v>0</v>
      </c>
      <c r="K951" s="24">
        <f ca="1">IO!$B$5*Model!G951-$J951</f>
        <v>3960</v>
      </c>
    </row>
    <row r="952" spans="1:11" x14ac:dyDescent="0.25">
      <c r="A952" s="28">
        <v>951</v>
      </c>
      <c r="B952" s="26" t="s">
        <v>10</v>
      </c>
      <c r="C952" s="24">
        <f t="shared" ca="1" si="42"/>
        <v>0.15178660048420556</v>
      </c>
      <c r="D952" s="24">
        <f ca="1">VLOOKUP(C952,'Given Data'!$H$33:$I$43,2)</f>
        <v>0</v>
      </c>
      <c r="E952" s="24">
        <f t="shared" ca="1" si="43"/>
        <v>0.17724624225291341</v>
      </c>
      <c r="F952" s="24">
        <f ca="1">IF(B952=IO!$A$21,ROUND(NORMINV(E952,IO!$B$21,IO!$C$21),0),IF(B952=IO!$A$22,ROUND(NORMINV(E952,IO!$B$22,IO!$C$22),0),ROUND(NORMINV(E952,IO!$B$23,IO!$C$23),0)))</f>
        <v>100</v>
      </c>
      <c r="G952" s="24">
        <f ca="1">MIN(F952,IO!$B$4+IO!$B$10)</f>
        <v>100</v>
      </c>
      <c r="H952" s="24">
        <f ca="1">IF(G952-D952&gt;IO!B$4,Model!G952-Model!D952-IO!B$4,0)</f>
        <v>0</v>
      </c>
      <c r="I952" s="24">
        <f>IF($B952=IO!$A$22,IO!$B$6,IF($B952=IO!$A$22,IO!$B$6,IF($B952=IO!$A$22,IO!$B$6,IO!$B$7)))</f>
        <v>200</v>
      </c>
      <c r="J952" s="24">
        <f t="shared" ca="1" si="44"/>
        <v>0</v>
      </c>
      <c r="K952" s="24">
        <f ca="1">IO!$B$5*Model!G952-$J952</f>
        <v>4000</v>
      </c>
    </row>
    <row r="953" spans="1:11" x14ac:dyDescent="0.25">
      <c r="A953" s="28">
        <v>952</v>
      </c>
      <c r="B953" s="26" t="s">
        <v>7</v>
      </c>
      <c r="C953" s="24">
        <f t="shared" ca="1" si="42"/>
        <v>0.87949319095374567</v>
      </c>
      <c r="D953" s="24">
        <f ca="1">VLOOKUP(C953,'Given Data'!$H$33:$I$43,2)</f>
        <v>4</v>
      </c>
      <c r="E953" s="24">
        <f t="shared" ca="1" si="43"/>
        <v>0.81485555295434042</v>
      </c>
      <c r="F953" s="24">
        <f ca="1">IF(B953=IO!$A$21,ROUND(NORMINV(E953,IO!$B$21,IO!$C$21),0),IF(B953=IO!$A$22,ROUND(NORMINV(E953,IO!$B$22,IO!$C$22),0),ROUND(NORMINV(E953,IO!$B$23,IO!$C$23),0)))</f>
        <v>106</v>
      </c>
      <c r="G953" s="24">
        <f ca="1">MIN(F953,IO!$B$4+IO!$B$10)</f>
        <v>102</v>
      </c>
      <c r="H953" s="24">
        <f ca="1">IF(G953-D953&gt;IO!B$4,Model!G953-Model!D953-IO!B$4,0)</f>
        <v>0</v>
      </c>
      <c r="I953" s="24">
        <f>IF($B953=IO!$A$22,IO!$B$6,IF($B953=IO!$A$22,IO!$B$6,IF($B953=IO!$A$22,IO!$B$6,IO!$B$7)))</f>
        <v>200</v>
      </c>
      <c r="J953" s="24">
        <f t="shared" ca="1" si="44"/>
        <v>0</v>
      </c>
      <c r="K953" s="24">
        <f ca="1">IO!$B$5*Model!G953-$J953</f>
        <v>4080</v>
      </c>
    </row>
    <row r="954" spans="1:11" x14ac:dyDescent="0.25">
      <c r="A954" s="28">
        <v>953</v>
      </c>
      <c r="B954" s="26" t="s">
        <v>8</v>
      </c>
      <c r="C954" s="24">
        <f t="shared" ca="1" si="42"/>
        <v>0.9971039154077741</v>
      </c>
      <c r="D954" s="24">
        <f ca="1">VLOOKUP(C954,'Given Data'!$H$33:$I$43,2)</f>
        <v>9</v>
      </c>
      <c r="E954" s="24">
        <f t="shared" ca="1" si="43"/>
        <v>0.46975379315111987</v>
      </c>
      <c r="F954" s="24">
        <f ca="1">IF(B954=IO!$A$21,ROUND(NORMINV(E954,IO!$B$21,IO!$C$21),0),IF(B954=IO!$A$22,ROUND(NORMINV(E954,IO!$B$22,IO!$C$22),0),ROUND(NORMINV(E954,IO!$B$23,IO!$C$23),0)))</f>
        <v>103</v>
      </c>
      <c r="G954" s="24">
        <f ca="1">MIN(F954,IO!$B$4+IO!$B$10)</f>
        <v>102</v>
      </c>
      <c r="H954" s="24">
        <f ca="1">IF(G954-D954&gt;IO!B$4,Model!G954-Model!D954-IO!B$4,0)</f>
        <v>0</v>
      </c>
      <c r="I954" s="24">
        <f>IF($B954=IO!$A$22,IO!$B$6,IF($B954=IO!$A$22,IO!$B$6,IF($B954=IO!$A$22,IO!$B$6,IO!$B$7)))</f>
        <v>25</v>
      </c>
      <c r="J954" s="24">
        <f t="shared" ca="1" si="44"/>
        <v>0</v>
      </c>
      <c r="K954" s="24">
        <f ca="1">IO!$B$5*Model!G954-$J954</f>
        <v>4080</v>
      </c>
    </row>
    <row r="955" spans="1:11" x14ac:dyDescent="0.25">
      <c r="A955" s="28">
        <v>954</v>
      </c>
      <c r="B955" s="26" t="s">
        <v>10</v>
      </c>
      <c r="C955" s="24">
        <f t="shared" ca="1" si="42"/>
        <v>0.68679272413195236</v>
      </c>
      <c r="D955" s="24">
        <f ca="1">VLOOKUP(C955,'Given Data'!$H$33:$I$43,2)</f>
        <v>3</v>
      </c>
      <c r="E955" s="24">
        <f t="shared" ca="1" si="43"/>
        <v>0.9425941217893411</v>
      </c>
      <c r="F955" s="24">
        <f ca="1">IF(B955=IO!$A$21,ROUND(NORMINV(E955,IO!$B$21,IO!$C$21),0),IF(B955=IO!$A$22,ROUND(NORMINV(E955,IO!$B$22,IO!$C$22),0),ROUND(NORMINV(E955,IO!$B$23,IO!$C$23),0)))</f>
        <v>113</v>
      </c>
      <c r="G955" s="24">
        <f ca="1">MIN(F955,IO!$B$4+IO!$B$10)</f>
        <v>102</v>
      </c>
      <c r="H955" s="24">
        <f ca="1">IF(G955-D955&gt;IO!B$4,Model!G955-Model!D955-IO!B$4,0)</f>
        <v>0</v>
      </c>
      <c r="I955" s="24">
        <f>IF($B955=IO!$A$22,IO!$B$6,IF($B955=IO!$A$22,IO!$B$6,IF($B955=IO!$A$22,IO!$B$6,IO!$B$7)))</f>
        <v>200</v>
      </c>
      <c r="J955" s="24">
        <f t="shared" ca="1" si="44"/>
        <v>0</v>
      </c>
      <c r="K955" s="24">
        <f ca="1">IO!$B$5*Model!G955-$J955</f>
        <v>4080</v>
      </c>
    </row>
    <row r="956" spans="1:11" x14ac:dyDescent="0.25">
      <c r="A956" s="28">
        <v>955</v>
      </c>
      <c r="B956" s="26" t="s">
        <v>7</v>
      </c>
      <c r="C956" s="24">
        <f t="shared" ca="1" si="42"/>
        <v>0.53594997748715212</v>
      </c>
      <c r="D956" s="24">
        <f ca="1">VLOOKUP(C956,'Given Data'!$H$33:$I$43,2)</f>
        <v>2</v>
      </c>
      <c r="E956" s="24">
        <f t="shared" ca="1" si="43"/>
        <v>0.35456999917471765</v>
      </c>
      <c r="F956" s="24">
        <f ca="1">IF(B956=IO!$A$21,ROUND(NORMINV(E956,IO!$B$21,IO!$C$21),0),IF(B956=IO!$A$22,ROUND(NORMINV(E956,IO!$B$22,IO!$C$22),0),ROUND(NORMINV(E956,IO!$B$23,IO!$C$23),0)))</f>
        <v>99</v>
      </c>
      <c r="G956" s="24">
        <f ca="1">MIN(F956,IO!$B$4+IO!$B$10)</f>
        <v>99</v>
      </c>
      <c r="H956" s="24">
        <f ca="1">IF(G956-D956&gt;IO!B$4,Model!G956-Model!D956-IO!B$4,0)</f>
        <v>0</v>
      </c>
      <c r="I956" s="24">
        <f>IF($B956=IO!$A$22,IO!$B$6,IF($B956=IO!$A$22,IO!$B$6,IF($B956=IO!$A$22,IO!$B$6,IO!$B$7)))</f>
        <v>200</v>
      </c>
      <c r="J956" s="24">
        <f t="shared" ca="1" si="44"/>
        <v>400</v>
      </c>
      <c r="K956" s="24">
        <f ca="1">IO!$B$5*Model!G956-$J956</f>
        <v>3560</v>
      </c>
    </row>
    <row r="957" spans="1:11" x14ac:dyDescent="0.25">
      <c r="A957" s="28">
        <v>956</v>
      </c>
      <c r="B957" s="26" t="s">
        <v>8</v>
      </c>
      <c r="C957" s="24">
        <f t="shared" ca="1" si="42"/>
        <v>0.28966738241337087</v>
      </c>
      <c r="D957" s="24">
        <f ca="1">VLOOKUP(C957,'Given Data'!$H$33:$I$43,2)</f>
        <v>1</v>
      </c>
      <c r="E957" s="24">
        <f t="shared" ca="1" si="43"/>
        <v>0.19968363939543898</v>
      </c>
      <c r="F957" s="24">
        <f ca="1">IF(B957=IO!$A$21,ROUND(NORMINV(E957,IO!$B$21,IO!$C$21),0),IF(B957=IO!$A$22,ROUND(NORMINV(E957,IO!$B$22,IO!$C$22),0),ROUND(NORMINV(E957,IO!$B$23,IO!$C$23),0)))</f>
        <v>99</v>
      </c>
      <c r="G957" s="24">
        <f ca="1">MIN(F957,IO!$B$4+IO!$B$10)</f>
        <v>99</v>
      </c>
      <c r="H957" s="24">
        <f ca="1">IF(G957-D957&gt;IO!B$4,Model!G957-Model!D957-IO!B$4,0)</f>
        <v>0</v>
      </c>
      <c r="I957" s="24">
        <f>IF($B957=IO!$A$22,IO!$B$6,IF($B957=IO!$A$22,IO!$B$6,IF($B957=IO!$A$22,IO!$B$6,IO!$B$7)))</f>
        <v>25</v>
      </c>
      <c r="J957" s="24">
        <f t="shared" ca="1" si="44"/>
        <v>0</v>
      </c>
      <c r="K957" s="24">
        <f ca="1">IO!$B$5*Model!G957-$J957</f>
        <v>3960</v>
      </c>
    </row>
    <row r="958" spans="1:11" x14ac:dyDescent="0.25">
      <c r="A958" s="28">
        <v>957</v>
      </c>
      <c r="B958" s="26" t="s">
        <v>10</v>
      </c>
      <c r="C958" s="24">
        <f t="shared" ca="1" si="42"/>
        <v>9.3580517867092761E-2</v>
      </c>
      <c r="D958" s="24">
        <f ca="1">VLOOKUP(C958,'Given Data'!$H$33:$I$43,2)</f>
        <v>0</v>
      </c>
      <c r="E958" s="24">
        <f t="shared" ca="1" si="43"/>
        <v>0.46197193732677344</v>
      </c>
      <c r="F958" s="24">
        <f ca="1">IF(B958=IO!$A$21,ROUND(NORMINV(E958,IO!$B$21,IO!$C$21),0),IF(B958=IO!$A$22,ROUND(NORMINV(E958,IO!$B$22,IO!$C$22),0),ROUND(NORMINV(E958,IO!$B$23,IO!$C$23),0)))</f>
        <v>105</v>
      </c>
      <c r="G958" s="24">
        <f ca="1">MIN(F958,IO!$B$4+IO!$B$10)</f>
        <v>102</v>
      </c>
      <c r="H958" s="24">
        <f ca="1">IF(G958-D958&gt;IO!B$4,Model!G958-Model!D958-IO!B$4,0)</f>
        <v>2</v>
      </c>
      <c r="I958" s="24">
        <f>IF($B958=IO!$A$22,IO!$B$6,IF($B958=IO!$A$22,IO!$B$6,IF($B958=IO!$A$22,IO!$B$6,IO!$B$7)))</f>
        <v>200</v>
      </c>
      <c r="J958" s="24">
        <f t="shared" ca="1" si="44"/>
        <v>0</v>
      </c>
      <c r="K958" s="24">
        <f ca="1">IO!$B$5*Model!G958-$J958</f>
        <v>4080</v>
      </c>
    </row>
    <row r="959" spans="1:11" x14ac:dyDescent="0.25">
      <c r="A959" s="28">
        <v>958</v>
      </c>
      <c r="B959" s="26" t="s">
        <v>7</v>
      </c>
      <c r="C959" s="24">
        <f t="shared" ca="1" si="42"/>
        <v>0.48615196887204715</v>
      </c>
      <c r="D959" s="24">
        <f ca="1">VLOOKUP(C959,'Given Data'!$H$33:$I$43,2)</f>
        <v>2</v>
      </c>
      <c r="E959" s="24">
        <f t="shared" ca="1" si="43"/>
        <v>0.32316389514594157</v>
      </c>
      <c r="F959" s="24">
        <f ca="1">IF(B959=IO!$A$21,ROUND(NORMINV(E959,IO!$B$21,IO!$C$21),0),IF(B959=IO!$A$22,ROUND(NORMINV(E959,IO!$B$22,IO!$C$22),0),ROUND(NORMINV(E959,IO!$B$23,IO!$C$23),0)))</f>
        <v>98</v>
      </c>
      <c r="G959" s="24">
        <f ca="1">MIN(F959,IO!$B$4+IO!$B$10)</f>
        <v>98</v>
      </c>
      <c r="H959" s="24">
        <f ca="1">IF(G959-D959&gt;IO!B$4,Model!G959-Model!D959-IO!B$4,0)</f>
        <v>0</v>
      </c>
      <c r="I959" s="24">
        <f>IF($B959=IO!$A$22,IO!$B$6,IF($B959=IO!$A$22,IO!$B$6,IF($B959=IO!$A$22,IO!$B$6,IO!$B$7)))</f>
        <v>200</v>
      </c>
      <c r="J959" s="24">
        <f t="shared" ca="1" si="44"/>
        <v>0</v>
      </c>
      <c r="K959" s="24">
        <f ca="1">IO!$B$5*Model!G959-$J959</f>
        <v>3920</v>
      </c>
    </row>
    <row r="960" spans="1:11" x14ac:dyDescent="0.25">
      <c r="A960" s="28">
        <v>959</v>
      </c>
      <c r="B960" s="26" t="s">
        <v>8</v>
      </c>
      <c r="C960" s="24">
        <f t="shared" ca="1" si="42"/>
        <v>0.81674602852461919</v>
      </c>
      <c r="D960" s="24">
        <f ca="1">VLOOKUP(C960,'Given Data'!$H$33:$I$43,2)</f>
        <v>4</v>
      </c>
      <c r="E960" s="24">
        <f t="shared" ca="1" si="43"/>
        <v>0.59569491061878621</v>
      </c>
      <c r="F960" s="24">
        <f ca="1">IF(B960=IO!$A$21,ROUND(NORMINV(E960,IO!$B$21,IO!$C$21),0),IF(B960=IO!$A$22,ROUND(NORMINV(E960,IO!$B$22,IO!$C$22),0),ROUND(NORMINV(E960,IO!$B$23,IO!$C$23),0)))</f>
        <v>104</v>
      </c>
      <c r="G960" s="24">
        <f ca="1">MIN(F960,IO!$B$4+IO!$B$10)</f>
        <v>102</v>
      </c>
      <c r="H960" s="24">
        <f ca="1">IF(G960-D960&gt;IO!B$4,Model!G960-Model!D960-IO!B$4,0)</f>
        <v>0</v>
      </c>
      <c r="I960" s="24">
        <f>IF($B960=IO!$A$22,IO!$B$6,IF($B960=IO!$A$22,IO!$B$6,IF($B960=IO!$A$22,IO!$B$6,IO!$B$7)))</f>
        <v>25</v>
      </c>
      <c r="J960" s="24">
        <f t="shared" ca="1" si="44"/>
        <v>0</v>
      </c>
      <c r="K960" s="24">
        <f ca="1">IO!$B$5*Model!G960-$J960</f>
        <v>4080</v>
      </c>
    </row>
    <row r="961" spans="1:11" x14ac:dyDescent="0.25">
      <c r="A961" s="28">
        <v>960</v>
      </c>
      <c r="B961" s="26" t="s">
        <v>10</v>
      </c>
      <c r="C961" s="24">
        <f t="shared" ca="1" si="42"/>
        <v>0.40561919536121926</v>
      </c>
      <c r="D961" s="24">
        <f ca="1">VLOOKUP(C961,'Given Data'!$H$33:$I$43,2)</f>
        <v>2</v>
      </c>
      <c r="E961" s="24">
        <f t="shared" ca="1" si="43"/>
        <v>0.12700311581037127</v>
      </c>
      <c r="F961" s="24">
        <f ca="1">IF(B961=IO!$A$21,ROUND(NORMINV(E961,IO!$B$21,IO!$C$21),0),IF(B961=IO!$A$22,ROUND(NORMINV(E961,IO!$B$22,IO!$C$22),0),ROUND(NORMINV(E961,IO!$B$23,IO!$C$23),0)))</f>
        <v>99</v>
      </c>
      <c r="G961" s="24">
        <f ca="1">MIN(F961,IO!$B$4+IO!$B$10)</f>
        <v>99</v>
      </c>
      <c r="H961" s="24">
        <f ca="1">IF(G961-D961&gt;IO!B$4,Model!G961-Model!D961-IO!B$4,0)</f>
        <v>0</v>
      </c>
      <c r="I961" s="24">
        <f>IF($B961=IO!$A$22,IO!$B$6,IF($B961=IO!$A$22,IO!$B$6,IF($B961=IO!$A$22,IO!$B$6,IO!$B$7)))</f>
        <v>200</v>
      </c>
      <c r="J961" s="24">
        <f t="shared" ca="1" si="44"/>
        <v>25</v>
      </c>
      <c r="K961" s="24">
        <f ca="1">IO!$B$5*Model!G961-$J961</f>
        <v>3935</v>
      </c>
    </row>
    <row r="962" spans="1:11" x14ac:dyDescent="0.25">
      <c r="A962" s="28">
        <v>961</v>
      </c>
      <c r="B962" s="26" t="s">
        <v>7</v>
      </c>
      <c r="C962" s="24">
        <f t="shared" ca="1" si="42"/>
        <v>0.90132371510790132</v>
      </c>
      <c r="D962" s="24">
        <f ca="1">VLOOKUP(C962,'Given Data'!$H$33:$I$43,2)</f>
        <v>5</v>
      </c>
      <c r="E962" s="24">
        <f t="shared" ca="1" si="43"/>
        <v>0.37274237209177952</v>
      </c>
      <c r="F962" s="24">
        <f ca="1">IF(B962=IO!$A$21,ROUND(NORMINV(E962,IO!$B$21,IO!$C$21),0),IF(B962=IO!$A$22,ROUND(NORMINV(E962,IO!$B$22,IO!$C$22),0),ROUND(NORMINV(E962,IO!$B$23,IO!$C$23),0)))</f>
        <v>99</v>
      </c>
      <c r="G962" s="24">
        <f ca="1">MIN(F962,IO!$B$4+IO!$B$10)</f>
        <v>99</v>
      </c>
      <c r="H962" s="24">
        <f ca="1">IF(G962-D962&gt;IO!B$4,Model!G962-Model!D962-IO!B$4,0)</f>
        <v>0</v>
      </c>
      <c r="I962" s="24">
        <f>IF($B962=IO!$A$22,IO!$B$6,IF($B962=IO!$A$22,IO!$B$6,IF($B962=IO!$A$22,IO!$B$6,IO!$B$7)))</f>
        <v>200</v>
      </c>
      <c r="J962" s="24">
        <f t="shared" ca="1" si="44"/>
        <v>0</v>
      </c>
      <c r="K962" s="24">
        <f ca="1">IO!$B$5*Model!G962-$J962</f>
        <v>3960</v>
      </c>
    </row>
    <row r="963" spans="1:11" x14ac:dyDescent="0.25">
      <c r="A963" s="28">
        <v>962</v>
      </c>
      <c r="B963" s="26" t="s">
        <v>8</v>
      </c>
      <c r="C963" s="24">
        <f t="shared" ref="C963:C1026" ca="1" si="45">RAND()</f>
        <v>0.35938435357944054</v>
      </c>
      <c r="D963" s="24">
        <f ca="1">VLOOKUP(C963,'Given Data'!$H$33:$I$43,2)</f>
        <v>1</v>
      </c>
      <c r="E963" s="24">
        <f t="shared" ref="E963:E1026" ca="1" si="46">RAND()</f>
        <v>0.74253820859030162</v>
      </c>
      <c r="F963" s="24">
        <f ca="1">IF(B963=IO!$A$21,ROUND(NORMINV(E963,IO!$B$21,IO!$C$21),0),IF(B963=IO!$A$22,ROUND(NORMINV(E963,IO!$B$22,IO!$C$22),0),ROUND(NORMINV(E963,IO!$B$23,IO!$C$23),0)))</f>
        <v>106</v>
      </c>
      <c r="G963" s="24">
        <f ca="1">MIN(F963,IO!$B$4+IO!$B$10)</f>
        <v>102</v>
      </c>
      <c r="H963" s="24">
        <f ca="1">IF(G963-D963&gt;IO!B$4,Model!G963-Model!D963-IO!B$4,0)</f>
        <v>1</v>
      </c>
      <c r="I963" s="24">
        <f>IF($B963=IO!$A$22,IO!$B$6,IF($B963=IO!$A$22,IO!$B$6,IF($B963=IO!$A$22,IO!$B$6,IO!$B$7)))</f>
        <v>25</v>
      </c>
      <c r="J963" s="24">
        <f t="shared" ref="J963:J1026" ca="1" si="47">IF($H965=0,0,$I965*$H965)</f>
        <v>0</v>
      </c>
      <c r="K963" s="24">
        <f ca="1">IO!$B$5*Model!G963-$J963</f>
        <v>4080</v>
      </c>
    </row>
    <row r="964" spans="1:11" x14ac:dyDescent="0.25">
      <c r="A964" s="28">
        <v>963</v>
      </c>
      <c r="B964" s="26" t="s">
        <v>10</v>
      </c>
      <c r="C964" s="24">
        <f t="shared" ca="1" si="45"/>
        <v>0.68382769437189683</v>
      </c>
      <c r="D964" s="24">
        <f ca="1">VLOOKUP(C964,'Given Data'!$H$33:$I$43,2)</f>
        <v>3</v>
      </c>
      <c r="E964" s="24">
        <f t="shared" ca="1" si="46"/>
        <v>0.88670180188405401</v>
      </c>
      <c r="F964" s="24">
        <f ca="1">IF(B964=IO!$A$21,ROUND(NORMINV(E964,IO!$B$21,IO!$C$21),0),IF(B964=IO!$A$22,ROUND(NORMINV(E964,IO!$B$22,IO!$C$22),0),ROUND(NORMINV(E964,IO!$B$23,IO!$C$23),0)))</f>
        <v>111</v>
      </c>
      <c r="G964" s="24">
        <f ca="1">MIN(F964,IO!$B$4+IO!$B$10)</f>
        <v>102</v>
      </c>
      <c r="H964" s="24">
        <f ca="1">IF(G964-D964&gt;IO!B$4,Model!G964-Model!D964-IO!B$4,0)</f>
        <v>0</v>
      </c>
      <c r="I964" s="24">
        <f>IF($B964=IO!$A$22,IO!$B$6,IF($B964=IO!$A$22,IO!$B$6,IF($B964=IO!$A$22,IO!$B$6,IO!$B$7)))</f>
        <v>200</v>
      </c>
      <c r="J964" s="24">
        <f t="shared" ca="1" si="47"/>
        <v>50</v>
      </c>
      <c r="K964" s="24">
        <f ca="1">IO!$B$5*Model!G964-$J964</f>
        <v>4030</v>
      </c>
    </row>
    <row r="965" spans="1:11" x14ac:dyDescent="0.25">
      <c r="A965" s="28">
        <v>964</v>
      </c>
      <c r="B965" s="26" t="s">
        <v>7</v>
      </c>
      <c r="C965" s="24">
        <f t="shared" ca="1" si="45"/>
        <v>0.79228557457797533</v>
      </c>
      <c r="D965" s="24">
        <f ca="1">VLOOKUP(C965,'Given Data'!$H$33:$I$43,2)</f>
        <v>4</v>
      </c>
      <c r="E965" s="24">
        <f t="shared" ca="1" si="46"/>
        <v>0.18867628487750743</v>
      </c>
      <c r="F965" s="24">
        <f ca="1">IF(B965=IO!$A$21,ROUND(NORMINV(E965,IO!$B$21,IO!$C$21),0),IF(B965=IO!$A$22,ROUND(NORMINV(E965,IO!$B$22,IO!$C$22),0),ROUND(NORMINV(E965,IO!$B$23,IO!$C$23),0)))</f>
        <v>96</v>
      </c>
      <c r="G965" s="24">
        <f ca="1">MIN(F965,IO!$B$4+IO!$B$10)</f>
        <v>96</v>
      </c>
      <c r="H965" s="24">
        <f ca="1">IF(G965-D965&gt;IO!B$4,Model!G965-Model!D965-IO!B$4,0)</f>
        <v>0</v>
      </c>
      <c r="I965" s="24">
        <f>IF($B965=IO!$A$22,IO!$B$6,IF($B965=IO!$A$22,IO!$B$6,IF($B965=IO!$A$22,IO!$B$6,IO!$B$7)))</f>
        <v>200</v>
      </c>
      <c r="J965" s="24">
        <f t="shared" ca="1" si="47"/>
        <v>0</v>
      </c>
      <c r="K965" s="24">
        <f ca="1">IO!$B$5*Model!G965-$J965</f>
        <v>3840</v>
      </c>
    </row>
    <row r="966" spans="1:11" x14ac:dyDescent="0.25">
      <c r="A966" s="28">
        <v>965</v>
      </c>
      <c r="B966" s="26" t="s">
        <v>8</v>
      </c>
      <c r="C966" s="24">
        <f t="shared" ca="1" si="45"/>
        <v>0.129007772264639</v>
      </c>
      <c r="D966" s="24">
        <f ca="1">VLOOKUP(C966,'Given Data'!$H$33:$I$43,2)</f>
        <v>0</v>
      </c>
      <c r="E966" s="24">
        <f t="shared" ca="1" si="46"/>
        <v>0.7698751644714219</v>
      </c>
      <c r="F966" s="24">
        <f ca="1">IF(B966=IO!$A$21,ROUND(NORMINV(E966,IO!$B$21,IO!$C$21),0),IF(B966=IO!$A$22,ROUND(NORMINV(E966,IO!$B$22,IO!$C$22),0),ROUND(NORMINV(E966,IO!$B$23,IO!$C$23),0)))</f>
        <v>107</v>
      </c>
      <c r="G966" s="24">
        <f ca="1">MIN(F966,IO!$B$4+IO!$B$10)</f>
        <v>102</v>
      </c>
      <c r="H966" s="24">
        <f ca="1">IF(G966-D966&gt;IO!B$4,Model!G966-Model!D966-IO!B$4,0)</f>
        <v>2</v>
      </c>
      <c r="I966" s="24">
        <f>IF($B966=IO!$A$22,IO!$B$6,IF($B966=IO!$A$22,IO!$B$6,IF($B966=IO!$A$22,IO!$B$6,IO!$B$7)))</f>
        <v>25</v>
      </c>
      <c r="J966" s="24">
        <f t="shared" ca="1" si="47"/>
        <v>0</v>
      </c>
      <c r="K966" s="24">
        <f ca="1">IO!$B$5*Model!G966-$J966</f>
        <v>4080</v>
      </c>
    </row>
    <row r="967" spans="1:11" x14ac:dyDescent="0.25">
      <c r="A967" s="28">
        <v>966</v>
      </c>
      <c r="B967" s="26" t="s">
        <v>10</v>
      </c>
      <c r="C967" s="24">
        <f t="shared" ca="1" si="45"/>
        <v>0.78944804364605792</v>
      </c>
      <c r="D967" s="24">
        <f ca="1">VLOOKUP(C967,'Given Data'!$H$33:$I$43,2)</f>
        <v>4</v>
      </c>
      <c r="E967" s="24">
        <f t="shared" ca="1" si="46"/>
        <v>0.7003702407707959</v>
      </c>
      <c r="F967" s="24">
        <f ca="1">IF(B967=IO!$A$21,ROUND(NORMINV(E967,IO!$B$21,IO!$C$21),0),IF(B967=IO!$A$22,ROUND(NORMINV(E967,IO!$B$22,IO!$C$22),0),ROUND(NORMINV(E967,IO!$B$23,IO!$C$23),0)))</f>
        <v>108</v>
      </c>
      <c r="G967" s="24">
        <f ca="1">MIN(F967,IO!$B$4+IO!$B$10)</f>
        <v>102</v>
      </c>
      <c r="H967" s="24">
        <f ca="1">IF(G967-D967&gt;IO!B$4,Model!G967-Model!D967-IO!B$4,0)</f>
        <v>0</v>
      </c>
      <c r="I967" s="24">
        <f>IF($B967=IO!$A$22,IO!$B$6,IF($B967=IO!$A$22,IO!$B$6,IF($B967=IO!$A$22,IO!$B$6,IO!$B$7)))</f>
        <v>200</v>
      </c>
      <c r="J967" s="24">
        <f t="shared" ca="1" si="47"/>
        <v>25</v>
      </c>
      <c r="K967" s="24">
        <f ca="1">IO!$B$5*Model!G967-$J967</f>
        <v>4055</v>
      </c>
    </row>
    <row r="968" spans="1:11" x14ac:dyDescent="0.25">
      <c r="A968" s="28">
        <v>967</v>
      </c>
      <c r="B968" s="26" t="s">
        <v>7</v>
      </c>
      <c r="C968" s="24">
        <f t="shared" ca="1" si="45"/>
        <v>0.21932444513575633</v>
      </c>
      <c r="D968" s="24">
        <f ca="1">VLOOKUP(C968,'Given Data'!$H$33:$I$43,2)</f>
        <v>1</v>
      </c>
      <c r="E968" s="24">
        <f t="shared" ca="1" si="46"/>
        <v>0.10739041031310115</v>
      </c>
      <c r="F968" s="24">
        <f ca="1">IF(B968=IO!$A$21,ROUND(NORMINV(E968,IO!$B$21,IO!$C$21),0),IF(B968=IO!$A$22,ROUND(NORMINV(E968,IO!$B$22,IO!$C$22),0),ROUND(NORMINV(E968,IO!$B$23,IO!$C$23),0)))</f>
        <v>94</v>
      </c>
      <c r="G968" s="24">
        <f ca="1">MIN(F968,IO!$B$4+IO!$B$10)</f>
        <v>94</v>
      </c>
      <c r="H968" s="24">
        <f ca="1">IF(G968-D968&gt;IO!B$4,Model!G968-Model!D968-IO!B$4,0)</f>
        <v>0</v>
      </c>
      <c r="I968" s="24">
        <f>IF($B968=IO!$A$22,IO!$B$6,IF($B968=IO!$A$22,IO!$B$6,IF($B968=IO!$A$22,IO!$B$6,IO!$B$7)))</f>
        <v>200</v>
      </c>
      <c r="J968" s="24">
        <f t="shared" ca="1" si="47"/>
        <v>0</v>
      </c>
      <c r="K968" s="24">
        <f ca="1">IO!$B$5*Model!G968-$J968</f>
        <v>3760</v>
      </c>
    </row>
    <row r="969" spans="1:11" x14ac:dyDescent="0.25">
      <c r="A969" s="28">
        <v>968</v>
      </c>
      <c r="B969" s="26" t="s">
        <v>8</v>
      </c>
      <c r="C969" s="24">
        <f t="shared" ca="1" si="45"/>
        <v>0.25682388143368107</v>
      </c>
      <c r="D969" s="24">
        <f ca="1">VLOOKUP(C969,'Given Data'!$H$33:$I$43,2)</f>
        <v>1</v>
      </c>
      <c r="E969" s="24">
        <f t="shared" ca="1" si="46"/>
        <v>0.91361248793391037</v>
      </c>
      <c r="F969" s="24">
        <f ca="1">IF(B969=IO!$A$21,ROUND(NORMINV(E969,IO!$B$21,IO!$C$21),0),IF(B969=IO!$A$22,ROUND(NORMINV(E969,IO!$B$22,IO!$C$22),0),ROUND(NORMINV(E969,IO!$B$23,IO!$C$23),0)))</f>
        <v>110</v>
      </c>
      <c r="G969" s="24">
        <f ca="1">MIN(F969,IO!$B$4+IO!$B$10)</f>
        <v>102</v>
      </c>
      <c r="H969" s="24">
        <f ca="1">IF(G969-D969&gt;IO!B$4,Model!G969-Model!D969-IO!B$4,0)</f>
        <v>1</v>
      </c>
      <c r="I969" s="24">
        <f>IF($B969=IO!$A$22,IO!$B$6,IF($B969=IO!$A$22,IO!$B$6,IF($B969=IO!$A$22,IO!$B$6,IO!$B$7)))</f>
        <v>25</v>
      </c>
      <c r="J969" s="24">
        <f t="shared" ca="1" si="47"/>
        <v>0</v>
      </c>
      <c r="K969" s="24">
        <f ca="1">IO!$B$5*Model!G969-$J969</f>
        <v>4080</v>
      </c>
    </row>
    <row r="970" spans="1:11" x14ac:dyDescent="0.25">
      <c r="A970" s="28">
        <v>969</v>
      </c>
      <c r="B970" s="26" t="s">
        <v>10</v>
      </c>
      <c r="C970" s="24">
        <f t="shared" ca="1" si="45"/>
        <v>0.63149418998276097</v>
      </c>
      <c r="D970" s="24">
        <f ca="1">VLOOKUP(C970,'Given Data'!$H$33:$I$43,2)</f>
        <v>3</v>
      </c>
      <c r="E970" s="24">
        <f t="shared" ca="1" si="46"/>
        <v>0.36018515499402914</v>
      </c>
      <c r="F970" s="24">
        <f ca="1">IF(B970=IO!$A$21,ROUND(NORMINV(E970,IO!$B$21,IO!$C$21),0),IF(B970=IO!$A$22,ROUND(NORMINV(E970,IO!$B$22,IO!$C$22),0),ROUND(NORMINV(E970,IO!$B$23,IO!$C$23),0)))</f>
        <v>103</v>
      </c>
      <c r="G970" s="24">
        <f ca="1">MIN(F970,IO!$B$4+IO!$B$10)</f>
        <v>102</v>
      </c>
      <c r="H970" s="24">
        <f ca="1">IF(G970-D970&gt;IO!B$4,Model!G970-Model!D970-IO!B$4,0)</f>
        <v>0</v>
      </c>
      <c r="I970" s="24">
        <f>IF($B970=IO!$A$22,IO!$B$6,IF($B970=IO!$A$22,IO!$B$6,IF($B970=IO!$A$22,IO!$B$6,IO!$B$7)))</f>
        <v>200</v>
      </c>
      <c r="J970" s="24">
        <f t="shared" ca="1" si="47"/>
        <v>0</v>
      </c>
      <c r="K970" s="24">
        <f ca="1">IO!$B$5*Model!G970-$J970</f>
        <v>4080</v>
      </c>
    </row>
    <row r="971" spans="1:11" x14ac:dyDescent="0.25">
      <c r="A971" s="28">
        <v>970</v>
      </c>
      <c r="B971" s="26" t="s">
        <v>7</v>
      </c>
      <c r="C971" s="24">
        <f t="shared" ca="1" si="45"/>
        <v>0.14718078634720544</v>
      </c>
      <c r="D971" s="24">
        <f ca="1">VLOOKUP(C971,'Given Data'!$H$33:$I$43,2)</f>
        <v>0</v>
      </c>
      <c r="E971" s="24">
        <f t="shared" ca="1" si="46"/>
        <v>0.42800841571968962</v>
      </c>
      <c r="F971" s="24">
        <f ca="1">IF(B971=IO!$A$21,ROUND(NORMINV(E971,IO!$B$21,IO!$C$21),0),IF(B971=IO!$A$22,ROUND(NORMINV(E971,IO!$B$22,IO!$C$22),0),ROUND(NORMINV(E971,IO!$B$23,IO!$C$23),0)))</f>
        <v>100</v>
      </c>
      <c r="G971" s="24">
        <f ca="1">MIN(F971,IO!$B$4+IO!$B$10)</f>
        <v>100</v>
      </c>
      <c r="H971" s="24">
        <f ca="1">IF(G971-D971&gt;IO!B$4,Model!G971-Model!D971-IO!B$4,0)</f>
        <v>0</v>
      </c>
      <c r="I971" s="24">
        <f>IF($B971=IO!$A$22,IO!$B$6,IF($B971=IO!$A$22,IO!$B$6,IF($B971=IO!$A$22,IO!$B$6,IO!$B$7)))</f>
        <v>200</v>
      </c>
      <c r="J971" s="24">
        <f t="shared" ca="1" si="47"/>
        <v>0</v>
      </c>
      <c r="K971" s="24">
        <f ca="1">IO!$B$5*Model!G971-$J971</f>
        <v>4000</v>
      </c>
    </row>
    <row r="972" spans="1:11" x14ac:dyDescent="0.25">
      <c r="A972" s="28">
        <v>971</v>
      </c>
      <c r="B972" s="26" t="s">
        <v>8</v>
      </c>
      <c r="C972" s="24">
        <f t="shared" ca="1" si="45"/>
        <v>0.25437424031689138</v>
      </c>
      <c r="D972" s="24">
        <f ca="1">VLOOKUP(C972,'Given Data'!$H$33:$I$43,2)</f>
        <v>1</v>
      </c>
      <c r="E972" s="24">
        <f t="shared" ca="1" si="46"/>
        <v>0.3783618811617131</v>
      </c>
      <c r="F972" s="24">
        <f ca="1">IF(B972=IO!$A$21,ROUND(NORMINV(E972,IO!$B$21,IO!$C$21),0),IF(B972=IO!$A$22,ROUND(NORMINV(E972,IO!$B$22,IO!$C$22),0),ROUND(NORMINV(E972,IO!$B$23,IO!$C$23),0)))</f>
        <v>101</v>
      </c>
      <c r="G972" s="24">
        <f ca="1">MIN(F972,IO!$B$4+IO!$B$10)</f>
        <v>101</v>
      </c>
      <c r="H972" s="24">
        <f ca="1">IF(G972-D972&gt;IO!B$4,Model!G972-Model!D972-IO!B$4,0)</f>
        <v>0</v>
      </c>
      <c r="I972" s="24">
        <f>IF($B972=IO!$A$22,IO!$B$6,IF($B972=IO!$A$22,IO!$B$6,IF($B972=IO!$A$22,IO!$B$6,IO!$B$7)))</f>
        <v>25</v>
      </c>
      <c r="J972" s="24">
        <f t="shared" ca="1" si="47"/>
        <v>0</v>
      </c>
      <c r="K972" s="24">
        <f ca="1">IO!$B$5*Model!G972-$J972</f>
        <v>4040</v>
      </c>
    </row>
    <row r="973" spans="1:11" x14ac:dyDescent="0.25">
      <c r="A973" s="28">
        <v>972</v>
      </c>
      <c r="B973" s="26" t="s">
        <v>10</v>
      </c>
      <c r="C973" s="24">
        <f t="shared" ca="1" si="45"/>
        <v>0.99391198075824183</v>
      </c>
      <c r="D973" s="24">
        <f ca="1">VLOOKUP(C973,'Given Data'!$H$33:$I$43,2)</f>
        <v>7</v>
      </c>
      <c r="E973" s="24">
        <f t="shared" ca="1" si="46"/>
        <v>0.76793492433728527</v>
      </c>
      <c r="F973" s="24">
        <f ca="1">IF(B973=IO!$A$21,ROUND(NORMINV(E973,IO!$B$21,IO!$C$21),0),IF(B973=IO!$A$22,ROUND(NORMINV(E973,IO!$B$22,IO!$C$22),0),ROUND(NORMINV(E973,IO!$B$23,IO!$C$23),0)))</f>
        <v>109</v>
      </c>
      <c r="G973" s="24">
        <f ca="1">MIN(F973,IO!$B$4+IO!$B$10)</f>
        <v>102</v>
      </c>
      <c r="H973" s="24">
        <f ca="1">IF(G973-D973&gt;IO!B$4,Model!G973-Model!D973-IO!B$4,0)</f>
        <v>0</v>
      </c>
      <c r="I973" s="24">
        <f>IF($B973=IO!$A$22,IO!$B$6,IF($B973=IO!$A$22,IO!$B$6,IF($B973=IO!$A$22,IO!$B$6,IO!$B$7)))</f>
        <v>200</v>
      </c>
      <c r="J973" s="24">
        <f t="shared" ca="1" si="47"/>
        <v>0</v>
      </c>
      <c r="K973" s="24">
        <f ca="1">IO!$B$5*Model!G973-$J973</f>
        <v>4080</v>
      </c>
    </row>
    <row r="974" spans="1:11" x14ac:dyDescent="0.25">
      <c r="A974" s="28">
        <v>973</v>
      </c>
      <c r="B974" s="26" t="s">
        <v>7</v>
      </c>
      <c r="C974" s="24">
        <f t="shared" ca="1" si="45"/>
        <v>0.50698282554093232</v>
      </c>
      <c r="D974" s="24">
        <f ca="1">VLOOKUP(C974,'Given Data'!$H$33:$I$43,2)</f>
        <v>2</v>
      </c>
      <c r="E974" s="24">
        <f t="shared" ca="1" si="46"/>
        <v>0.58195633478008335</v>
      </c>
      <c r="F974" s="24">
        <f ca="1">IF(B974=IO!$A$21,ROUND(NORMINV(E974,IO!$B$21,IO!$C$21),0),IF(B974=IO!$A$22,ROUND(NORMINV(E974,IO!$B$22,IO!$C$22),0),ROUND(NORMINV(E974,IO!$B$23,IO!$C$23),0)))</f>
        <v>102</v>
      </c>
      <c r="G974" s="24">
        <f ca="1">MIN(F974,IO!$B$4+IO!$B$10)</f>
        <v>102</v>
      </c>
      <c r="H974" s="24">
        <f ca="1">IF(G974-D974&gt;IO!B$4,Model!G974-Model!D974-IO!B$4,0)</f>
        <v>0</v>
      </c>
      <c r="I974" s="24">
        <f>IF($B974=IO!$A$22,IO!$B$6,IF($B974=IO!$A$22,IO!$B$6,IF($B974=IO!$A$22,IO!$B$6,IO!$B$7)))</f>
        <v>200</v>
      </c>
      <c r="J974" s="24">
        <f t="shared" ca="1" si="47"/>
        <v>200</v>
      </c>
      <c r="K974" s="24">
        <f ca="1">IO!$B$5*Model!G974-$J974</f>
        <v>3880</v>
      </c>
    </row>
    <row r="975" spans="1:11" x14ac:dyDescent="0.25">
      <c r="A975" s="28">
        <v>974</v>
      </c>
      <c r="B975" s="26" t="s">
        <v>8</v>
      </c>
      <c r="C975" s="24">
        <f t="shared" ca="1" si="45"/>
        <v>0.74574081237397705</v>
      </c>
      <c r="D975" s="24">
        <f ca="1">VLOOKUP(C975,'Given Data'!$H$33:$I$43,2)</f>
        <v>3</v>
      </c>
      <c r="E975" s="24">
        <f t="shared" ca="1" si="46"/>
        <v>0.5789649079695196</v>
      </c>
      <c r="F975" s="24">
        <f ca="1">IF(B975=IO!$A$21,ROUND(NORMINV(E975,IO!$B$21,IO!$C$21),0),IF(B975=IO!$A$22,ROUND(NORMINV(E975,IO!$B$22,IO!$C$22),0),ROUND(NORMINV(E975,IO!$B$23,IO!$C$23),0)))</f>
        <v>104</v>
      </c>
      <c r="G975" s="24">
        <f ca="1">MIN(F975,IO!$B$4+IO!$B$10)</f>
        <v>102</v>
      </c>
      <c r="H975" s="24">
        <f ca="1">IF(G975-D975&gt;IO!B$4,Model!G975-Model!D975-IO!B$4,0)</f>
        <v>0</v>
      </c>
      <c r="I975" s="24">
        <f>IF($B975=IO!$A$22,IO!$B$6,IF($B975=IO!$A$22,IO!$B$6,IF($B975=IO!$A$22,IO!$B$6,IO!$B$7)))</f>
        <v>25</v>
      </c>
      <c r="J975" s="24">
        <f t="shared" ca="1" si="47"/>
        <v>400</v>
      </c>
      <c r="K975" s="24">
        <f ca="1">IO!$B$5*Model!G975-$J975</f>
        <v>3680</v>
      </c>
    </row>
    <row r="976" spans="1:11" x14ac:dyDescent="0.25">
      <c r="A976" s="28">
        <v>975</v>
      </c>
      <c r="B976" s="26" t="s">
        <v>10</v>
      </c>
      <c r="C976" s="24">
        <f t="shared" ca="1" si="45"/>
        <v>0.11670262620836436</v>
      </c>
      <c r="D976" s="24">
        <f ca="1">VLOOKUP(C976,'Given Data'!$H$33:$I$43,2)</f>
        <v>0</v>
      </c>
      <c r="E976" s="24">
        <f t="shared" ca="1" si="46"/>
        <v>0.22990882086482856</v>
      </c>
      <c r="F976" s="24">
        <f ca="1">IF(B976=IO!$A$21,ROUND(NORMINV(E976,IO!$B$21,IO!$C$21),0),IF(B976=IO!$A$22,ROUND(NORMINV(E976,IO!$B$22,IO!$C$22),0),ROUND(NORMINV(E976,IO!$B$23,IO!$C$23),0)))</f>
        <v>101</v>
      </c>
      <c r="G976" s="24">
        <f ca="1">MIN(F976,IO!$B$4+IO!$B$10)</f>
        <v>101</v>
      </c>
      <c r="H976" s="24">
        <f ca="1">IF(G976-D976&gt;IO!B$4,Model!G976-Model!D976-IO!B$4,0)</f>
        <v>1</v>
      </c>
      <c r="I976" s="24">
        <f>IF($B976=IO!$A$22,IO!$B$6,IF($B976=IO!$A$22,IO!$B$6,IF($B976=IO!$A$22,IO!$B$6,IO!$B$7)))</f>
        <v>200</v>
      </c>
      <c r="J976" s="24">
        <f t="shared" ca="1" si="47"/>
        <v>0</v>
      </c>
      <c r="K976" s="24">
        <f ca="1">IO!$B$5*Model!G976-$J976</f>
        <v>4040</v>
      </c>
    </row>
    <row r="977" spans="1:11" x14ac:dyDescent="0.25">
      <c r="A977" s="28">
        <v>976</v>
      </c>
      <c r="B977" s="26" t="s">
        <v>7</v>
      </c>
      <c r="C977" s="24">
        <f t="shared" ca="1" si="45"/>
        <v>9.6299135245696998E-2</v>
      </c>
      <c r="D977" s="24">
        <f ca="1">VLOOKUP(C977,'Given Data'!$H$33:$I$43,2)</f>
        <v>0</v>
      </c>
      <c r="E977" s="24">
        <f t="shared" ca="1" si="46"/>
        <v>0.78713558942323025</v>
      </c>
      <c r="F977" s="24">
        <f ca="1">IF(B977=IO!$A$21,ROUND(NORMINV(E977,IO!$B$21,IO!$C$21),0),IF(B977=IO!$A$22,ROUND(NORMINV(E977,IO!$B$22,IO!$C$22),0),ROUND(NORMINV(E977,IO!$B$23,IO!$C$23),0)))</f>
        <v>106</v>
      </c>
      <c r="G977" s="24">
        <f ca="1">MIN(F977,IO!$B$4+IO!$B$10)</f>
        <v>102</v>
      </c>
      <c r="H977" s="24">
        <f ca="1">IF(G977-D977&gt;IO!B$4,Model!G977-Model!D977-IO!B$4,0)</f>
        <v>2</v>
      </c>
      <c r="I977" s="24">
        <f>IF($B977=IO!$A$22,IO!$B$6,IF($B977=IO!$A$22,IO!$B$6,IF($B977=IO!$A$22,IO!$B$6,IO!$B$7)))</f>
        <v>200</v>
      </c>
      <c r="J977" s="24">
        <f t="shared" ca="1" si="47"/>
        <v>0</v>
      </c>
      <c r="K977" s="24">
        <f ca="1">IO!$B$5*Model!G977-$J977</f>
        <v>4080</v>
      </c>
    </row>
    <row r="978" spans="1:11" x14ac:dyDescent="0.25">
      <c r="A978" s="28">
        <v>977</v>
      </c>
      <c r="B978" s="26" t="s">
        <v>8</v>
      </c>
      <c r="C978" s="24">
        <f t="shared" ca="1" si="45"/>
        <v>0.53253410060045014</v>
      </c>
      <c r="D978" s="24">
        <f ca="1">VLOOKUP(C978,'Given Data'!$H$33:$I$43,2)</f>
        <v>2</v>
      </c>
      <c r="E978" s="24">
        <f t="shared" ca="1" si="46"/>
        <v>0.77822209335358594</v>
      </c>
      <c r="F978" s="24">
        <f ca="1">IF(B978=IO!$A$21,ROUND(NORMINV(E978,IO!$B$21,IO!$C$21),0),IF(B978=IO!$A$22,ROUND(NORMINV(E978,IO!$B$22,IO!$C$22),0),ROUND(NORMINV(E978,IO!$B$23,IO!$C$23),0)))</f>
        <v>107</v>
      </c>
      <c r="G978" s="24">
        <f ca="1">MIN(F978,IO!$B$4+IO!$B$10)</f>
        <v>102</v>
      </c>
      <c r="H978" s="24">
        <f ca="1">IF(G978-D978&gt;IO!B$4,Model!G978-Model!D978-IO!B$4,0)</f>
        <v>0</v>
      </c>
      <c r="I978" s="24">
        <f>IF($B978=IO!$A$22,IO!$B$6,IF($B978=IO!$A$22,IO!$B$6,IF($B978=IO!$A$22,IO!$B$6,IO!$B$7)))</f>
        <v>25</v>
      </c>
      <c r="J978" s="24">
        <f t="shared" ca="1" si="47"/>
        <v>0</v>
      </c>
      <c r="K978" s="24">
        <f ca="1">IO!$B$5*Model!G978-$J978</f>
        <v>4080</v>
      </c>
    </row>
    <row r="979" spans="1:11" x14ac:dyDescent="0.25">
      <c r="A979" s="28">
        <v>978</v>
      </c>
      <c r="B979" s="26" t="s">
        <v>10</v>
      </c>
      <c r="C979" s="24">
        <f t="shared" ca="1" si="45"/>
        <v>0.75774451200395032</v>
      </c>
      <c r="D979" s="24">
        <f ca="1">VLOOKUP(C979,'Given Data'!$H$33:$I$43,2)</f>
        <v>3</v>
      </c>
      <c r="E979" s="24">
        <f t="shared" ca="1" si="46"/>
        <v>0.74193005459921757</v>
      </c>
      <c r="F979" s="24">
        <f ca="1">IF(B979=IO!$A$21,ROUND(NORMINV(E979,IO!$B$21,IO!$C$21),0),IF(B979=IO!$A$22,ROUND(NORMINV(E979,IO!$B$22,IO!$C$22),0),ROUND(NORMINV(E979,IO!$B$23,IO!$C$23),0)))</f>
        <v>108</v>
      </c>
      <c r="G979" s="24">
        <f ca="1">MIN(F979,IO!$B$4+IO!$B$10)</f>
        <v>102</v>
      </c>
      <c r="H979" s="24">
        <f ca="1">IF(G979-D979&gt;IO!B$4,Model!G979-Model!D979-IO!B$4,0)</f>
        <v>0</v>
      </c>
      <c r="I979" s="24">
        <f>IF($B979=IO!$A$22,IO!$B$6,IF($B979=IO!$A$22,IO!$B$6,IF($B979=IO!$A$22,IO!$B$6,IO!$B$7)))</f>
        <v>200</v>
      </c>
      <c r="J979" s="24">
        <f t="shared" ca="1" si="47"/>
        <v>50</v>
      </c>
      <c r="K979" s="24">
        <f ca="1">IO!$B$5*Model!G979-$J979</f>
        <v>4030</v>
      </c>
    </row>
    <row r="980" spans="1:11" x14ac:dyDescent="0.25">
      <c r="A980" s="28">
        <v>979</v>
      </c>
      <c r="B980" s="26" t="s">
        <v>7</v>
      </c>
      <c r="C980" s="24">
        <f t="shared" ca="1" si="45"/>
        <v>0.24079608713430001</v>
      </c>
      <c r="D980" s="24">
        <f ca="1">VLOOKUP(C980,'Given Data'!$H$33:$I$43,2)</f>
        <v>1</v>
      </c>
      <c r="E980" s="24">
        <f t="shared" ca="1" si="46"/>
        <v>0.3105632137937</v>
      </c>
      <c r="F980" s="24">
        <f ca="1">IF(B980=IO!$A$21,ROUND(NORMINV(E980,IO!$B$21,IO!$C$21),0),IF(B980=IO!$A$22,ROUND(NORMINV(E980,IO!$B$22,IO!$C$22),0),ROUND(NORMINV(E980,IO!$B$23,IO!$C$23),0)))</f>
        <v>98</v>
      </c>
      <c r="G980" s="24">
        <f ca="1">MIN(F980,IO!$B$4+IO!$B$10)</f>
        <v>98</v>
      </c>
      <c r="H980" s="24">
        <f ca="1">IF(G980-D980&gt;IO!B$4,Model!G980-Model!D980-IO!B$4,0)</f>
        <v>0</v>
      </c>
      <c r="I980" s="24">
        <f>IF($B980=IO!$A$22,IO!$B$6,IF($B980=IO!$A$22,IO!$B$6,IF($B980=IO!$A$22,IO!$B$6,IO!$B$7)))</f>
        <v>200</v>
      </c>
      <c r="J980" s="24">
        <f t="shared" ca="1" si="47"/>
        <v>0</v>
      </c>
      <c r="K980" s="24">
        <f ca="1">IO!$B$5*Model!G980-$J980</f>
        <v>3920</v>
      </c>
    </row>
    <row r="981" spans="1:11" x14ac:dyDescent="0.25">
      <c r="A981" s="28">
        <v>980</v>
      </c>
      <c r="B981" s="26" t="s">
        <v>8</v>
      </c>
      <c r="C981" s="24">
        <f t="shared" ca="1" si="45"/>
        <v>2.0481535516245764E-2</v>
      </c>
      <c r="D981" s="24">
        <f ca="1">VLOOKUP(C981,'Given Data'!$H$33:$I$43,2)</f>
        <v>0</v>
      </c>
      <c r="E981" s="24">
        <f t="shared" ca="1" si="46"/>
        <v>0.96168477728149426</v>
      </c>
      <c r="F981" s="24">
        <f ca="1">IF(B981=IO!$A$21,ROUND(NORMINV(E981,IO!$B$21,IO!$C$21),0),IF(B981=IO!$A$22,ROUND(NORMINV(E981,IO!$B$22,IO!$C$22),0),ROUND(NORMINV(E981,IO!$B$23,IO!$C$23),0)))</f>
        <v>112</v>
      </c>
      <c r="G981" s="24">
        <f ca="1">MIN(F981,IO!$B$4+IO!$B$10)</f>
        <v>102</v>
      </c>
      <c r="H981" s="24">
        <f ca="1">IF(G981-D981&gt;IO!B$4,Model!G981-Model!D981-IO!B$4,0)</f>
        <v>2</v>
      </c>
      <c r="I981" s="24">
        <f>IF($B981=IO!$A$22,IO!$B$6,IF($B981=IO!$A$22,IO!$B$6,IF($B981=IO!$A$22,IO!$B$6,IO!$B$7)))</f>
        <v>25</v>
      </c>
      <c r="J981" s="24">
        <f t="shared" ca="1" si="47"/>
        <v>0</v>
      </c>
      <c r="K981" s="24">
        <f ca="1">IO!$B$5*Model!G981-$J981</f>
        <v>4080</v>
      </c>
    </row>
    <row r="982" spans="1:11" x14ac:dyDescent="0.25">
      <c r="A982" s="28">
        <v>981</v>
      </c>
      <c r="B982" s="26" t="s">
        <v>10</v>
      </c>
      <c r="C982" s="24">
        <f t="shared" ca="1" si="45"/>
        <v>0.47382385397462856</v>
      </c>
      <c r="D982" s="24">
        <f ca="1">VLOOKUP(C982,'Given Data'!$H$33:$I$43,2)</f>
        <v>2</v>
      </c>
      <c r="E982" s="24">
        <f t="shared" ca="1" si="46"/>
        <v>0.44029586167254708</v>
      </c>
      <c r="F982" s="24">
        <f ca="1">IF(B982=IO!$A$21,ROUND(NORMINV(E982,IO!$B$21,IO!$C$21),0),IF(B982=IO!$A$22,ROUND(NORMINV(E982,IO!$B$22,IO!$C$22),0),ROUND(NORMINV(E982,IO!$B$23,IO!$C$23),0)))</f>
        <v>104</v>
      </c>
      <c r="G982" s="24">
        <f ca="1">MIN(F982,IO!$B$4+IO!$B$10)</f>
        <v>102</v>
      </c>
      <c r="H982" s="24">
        <f ca="1">IF(G982-D982&gt;IO!B$4,Model!G982-Model!D982-IO!B$4,0)</f>
        <v>0</v>
      </c>
      <c r="I982" s="24">
        <f>IF($B982=IO!$A$22,IO!$B$6,IF($B982=IO!$A$22,IO!$B$6,IF($B982=IO!$A$22,IO!$B$6,IO!$B$7)))</f>
        <v>200</v>
      </c>
      <c r="J982" s="24">
        <f t="shared" ca="1" si="47"/>
        <v>25</v>
      </c>
      <c r="K982" s="24">
        <f ca="1">IO!$B$5*Model!G982-$J982</f>
        <v>4055</v>
      </c>
    </row>
    <row r="983" spans="1:11" x14ac:dyDescent="0.25">
      <c r="A983" s="28">
        <v>982</v>
      </c>
      <c r="B983" s="26" t="s">
        <v>7</v>
      </c>
      <c r="C983" s="24">
        <f t="shared" ca="1" si="45"/>
        <v>0.87554360559438416</v>
      </c>
      <c r="D983" s="24">
        <f ca="1">VLOOKUP(C983,'Given Data'!$H$33:$I$43,2)</f>
        <v>4</v>
      </c>
      <c r="E983" s="24">
        <f t="shared" ca="1" si="46"/>
        <v>0.28907117799569948</v>
      </c>
      <c r="F983" s="24">
        <f ca="1">IF(B983=IO!$A$21,ROUND(NORMINV(E983,IO!$B$21,IO!$C$21),0),IF(B983=IO!$A$22,ROUND(NORMINV(E983,IO!$B$22,IO!$C$22),0),ROUND(NORMINV(E983,IO!$B$23,IO!$C$23),0)))</f>
        <v>98</v>
      </c>
      <c r="G983" s="24">
        <f ca="1">MIN(F983,IO!$B$4+IO!$B$10)</f>
        <v>98</v>
      </c>
      <c r="H983" s="24">
        <f ca="1">IF(G983-D983&gt;IO!B$4,Model!G983-Model!D983-IO!B$4,0)</f>
        <v>0</v>
      </c>
      <c r="I983" s="24">
        <f>IF($B983=IO!$A$22,IO!$B$6,IF($B983=IO!$A$22,IO!$B$6,IF($B983=IO!$A$22,IO!$B$6,IO!$B$7)))</f>
        <v>200</v>
      </c>
      <c r="J983" s="24">
        <f t="shared" ca="1" si="47"/>
        <v>0</v>
      </c>
      <c r="K983" s="24">
        <f ca="1">IO!$B$5*Model!G983-$J983</f>
        <v>3920</v>
      </c>
    </row>
    <row r="984" spans="1:11" x14ac:dyDescent="0.25">
      <c r="A984" s="28">
        <v>983</v>
      </c>
      <c r="B984" s="26" t="s">
        <v>8</v>
      </c>
      <c r="C984" s="24">
        <f t="shared" ca="1" si="45"/>
        <v>0.25939946587409468</v>
      </c>
      <c r="D984" s="24">
        <f ca="1">VLOOKUP(C984,'Given Data'!$H$33:$I$43,2)</f>
        <v>1</v>
      </c>
      <c r="E984" s="24">
        <f t="shared" ca="1" si="46"/>
        <v>0.80860112290773933</v>
      </c>
      <c r="F984" s="24">
        <f ca="1">IF(B984=IO!$A$21,ROUND(NORMINV(E984,IO!$B$21,IO!$C$21),0),IF(B984=IO!$A$22,ROUND(NORMINV(E984,IO!$B$22,IO!$C$22),0),ROUND(NORMINV(E984,IO!$B$23,IO!$C$23),0)))</f>
        <v>107</v>
      </c>
      <c r="G984" s="24">
        <f ca="1">MIN(F984,IO!$B$4+IO!$B$10)</f>
        <v>102</v>
      </c>
      <c r="H984" s="24">
        <f ca="1">IF(G984-D984&gt;IO!B$4,Model!G984-Model!D984-IO!B$4,0)</f>
        <v>1</v>
      </c>
      <c r="I984" s="24">
        <f>IF($B984=IO!$A$22,IO!$B$6,IF($B984=IO!$A$22,IO!$B$6,IF($B984=IO!$A$22,IO!$B$6,IO!$B$7)))</f>
        <v>25</v>
      </c>
      <c r="J984" s="24">
        <f t="shared" ca="1" si="47"/>
        <v>0</v>
      </c>
      <c r="K984" s="24">
        <f ca="1">IO!$B$5*Model!G984-$J984</f>
        <v>4080</v>
      </c>
    </row>
    <row r="985" spans="1:11" x14ac:dyDescent="0.25">
      <c r="A985" s="28">
        <v>984</v>
      </c>
      <c r="B985" s="26" t="s">
        <v>10</v>
      </c>
      <c r="C985" s="24">
        <f t="shared" ca="1" si="45"/>
        <v>0.69452663008310744</v>
      </c>
      <c r="D985" s="24">
        <f ca="1">VLOOKUP(C985,'Given Data'!$H$33:$I$43,2)</f>
        <v>3</v>
      </c>
      <c r="E985" s="24">
        <f t="shared" ca="1" si="46"/>
        <v>0.94985867826521209</v>
      </c>
      <c r="F985" s="24">
        <f ca="1">IF(B985=IO!$A$21,ROUND(NORMINV(E985,IO!$B$21,IO!$C$21),0),IF(B985=IO!$A$22,ROUND(NORMINV(E985,IO!$B$22,IO!$C$22),0),ROUND(NORMINV(E985,IO!$B$23,IO!$C$23),0)))</f>
        <v>113</v>
      </c>
      <c r="G985" s="24">
        <f ca="1">MIN(F985,IO!$B$4+IO!$B$10)</f>
        <v>102</v>
      </c>
      <c r="H985" s="24">
        <f ca="1">IF(G985-D985&gt;IO!B$4,Model!G985-Model!D985-IO!B$4,0)</f>
        <v>0</v>
      </c>
      <c r="I985" s="24">
        <f>IF($B985=IO!$A$22,IO!$B$6,IF($B985=IO!$A$22,IO!$B$6,IF($B985=IO!$A$22,IO!$B$6,IO!$B$7)))</f>
        <v>200</v>
      </c>
      <c r="J985" s="24">
        <f t="shared" ca="1" si="47"/>
        <v>50</v>
      </c>
      <c r="K985" s="24">
        <f ca="1">IO!$B$5*Model!G985-$J985</f>
        <v>4030</v>
      </c>
    </row>
    <row r="986" spans="1:11" x14ac:dyDescent="0.25">
      <c r="A986" s="28">
        <v>985</v>
      </c>
      <c r="B986" s="26" t="s">
        <v>7</v>
      </c>
      <c r="C986" s="24">
        <f t="shared" ca="1" si="45"/>
        <v>0.76147634474542902</v>
      </c>
      <c r="D986" s="24">
        <f ca="1">VLOOKUP(C986,'Given Data'!$H$33:$I$43,2)</f>
        <v>3</v>
      </c>
      <c r="E986" s="24">
        <f t="shared" ca="1" si="46"/>
        <v>0.92076824605197294</v>
      </c>
      <c r="F986" s="24">
        <f ca="1">IF(B986=IO!$A$21,ROUND(NORMINV(E986,IO!$B$21,IO!$C$21),0),IF(B986=IO!$A$22,ROUND(NORMINV(E986,IO!$B$22,IO!$C$22),0),ROUND(NORMINV(E986,IO!$B$23,IO!$C$23),0)))</f>
        <v>109</v>
      </c>
      <c r="G986" s="24">
        <f ca="1">MIN(F986,IO!$B$4+IO!$B$10)</f>
        <v>102</v>
      </c>
      <c r="H986" s="24">
        <f ca="1">IF(G986-D986&gt;IO!B$4,Model!G986-Model!D986-IO!B$4,0)</f>
        <v>0</v>
      </c>
      <c r="I986" s="24">
        <f>IF($B986=IO!$A$22,IO!$B$6,IF($B986=IO!$A$22,IO!$B$6,IF($B986=IO!$A$22,IO!$B$6,IO!$B$7)))</f>
        <v>200</v>
      </c>
      <c r="J986" s="24">
        <f t="shared" ca="1" si="47"/>
        <v>200</v>
      </c>
      <c r="K986" s="24">
        <f ca="1">IO!$B$5*Model!G986-$J986</f>
        <v>3880</v>
      </c>
    </row>
    <row r="987" spans="1:11" x14ac:dyDescent="0.25">
      <c r="A987" s="28">
        <v>986</v>
      </c>
      <c r="B987" s="26" t="s">
        <v>8</v>
      </c>
      <c r="C987" s="24">
        <f t="shared" ca="1" si="45"/>
        <v>6.9541473043107982E-2</v>
      </c>
      <c r="D987" s="24">
        <f ca="1">VLOOKUP(C987,'Given Data'!$H$33:$I$43,2)</f>
        <v>0</v>
      </c>
      <c r="E987" s="24">
        <f t="shared" ca="1" si="46"/>
        <v>0.92291444393014177</v>
      </c>
      <c r="F987" s="24">
        <f ca="1">IF(B987=IO!$A$21,ROUND(NORMINV(E987,IO!$B$21,IO!$C$21),0),IF(B987=IO!$A$22,ROUND(NORMINV(E987,IO!$B$22,IO!$C$22),0),ROUND(NORMINV(E987,IO!$B$23,IO!$C$23),0)))</f>
        <v>110</v>
      </c>
      <c r="G987" s="24">
        <f ca="1">MIN(F987,IO!$B$4+IO!$B$10)</f>
        <v>102</v>
      </c>
      <c r="H987" s="24">
        <f ca="1">IF(G987-D987&gt;IO!B$4,Model!G987-Model!D987-IO!B$4,0)</f>
        <v>2</v>
      </c>
      <c r="I987" s="24">
        <f>IF($B987=IO!$A$22,IO!$B$6,IF($B987=IO!$A$22,IO!$B$6,IF($B987=IO!$A$22,IO!$B$6,IO!$B$7)))</f>
        <v>25</v>
      </c>
      <c r="J987" s="24">
        <f t="shared" ca="1" si="47"/>
        <v>0</v>
      </c>
      <c r="K987" s="24">
        <f ca="1">IO!$B$5*Model!G987-$J987</f>
        <v>4080</v>
      </c>
    </row>
    <row r="988" spans="1:11" x14ac:dyDescent="0.25">
      <c r="A988" s="28">
        <v>987</v>
      </c>
      <c r="B988" s="26" t="s">
        <v>10</v>
      </c>
      <c r="C988" s="24">
        <f t="shared" ca="1" si="45"/>
        <v>0.2107276809981653</v>
      </c>
      <c r="D988" s="24">
        <f ca="1">VLOOKUP(C988,'Given Data'!$H$33:$I$43,2)</f>
        <v>1</v>
      </c>
      <c r="E988" s="24">
        <f t="shared" ca="1" si="46"/>
        <v>0.79621471484452855</v>
      </c>
      <c r="F988" s="24">
        <f ca="1">IF(B988=IO!$A$21,ROUND(NORMINV(E988,IO!$B$21,IO!$C$21),0),IF(B988=IO!$A$22,ROUND(NORMINV(E988,IO!$B$22,IO!$C$22),0),ROUND(NORMINV(E988,IO!$B$23,IO!$C$23),0)))</f>
        <v>109</v>
      </c>
      <c r="G988" s="24">
        <f ca="1">MIN(F988,IO!$B$4+IO!$B$10)</f>
        <v>102</v>
      </c>
      <c r="H988" s="24">
        <f ca="1">IF(G988-D988&gt;IO!B$4,Model!G988-Model!D988-IO!B$4,0)</f>
        <v>1</v>
      </c>
      <c r="I988" s="24">
        <f>IF($B988=IO!$A$22,IO!$B$6,IF($B988=IO!$A$22,IO!$B$6,IF($B988=IO!$A$22,IO!$B$6,IO!$B$7)))</f>
        <v>200</v>
      </c>
      <c r="J988" s="24">
        <f t="shared" ca="1" si="47"/>
        <v>0</v>
      </c>
      <c r="K988" s="24">
        <f ca="1">IO!$B$5*Model!G988-$J988</f>
        <v>4080</v>
      </c>
    </row>
    <row r="989" spans="1:11" x14ac:dyDescent="0.25">
      <c r="A989" s="28">
        <v>988</v>
      </c>
      <c r="B989" s="26" t="s">
        <v>7</v>
      </c>
      <c r="C989" s="24">
        <f t="shared" ca="1" si="45"/>
        <v>0.76065418258297401</v>
      </c>
      <c r="D989" s="24">
        <f ca="1">VLOOKUP(C989,'Given Data'!$H$33:$I$43,2)</f>
        <v>3</v>
      </c>
      <c r="E989" s="24">
        <f t="shared" ca="1" si="46"/>
        <v>0.95266232937224216</v>
      </c>
      <c r="F989" s="24">
        <f ca="1">IF(B989=IO!$A$21,ROUND(NORMINV(E989,IO!$B$21,IO!$C$21),0),IF(B989=IO!$A$22,ROUND(NORMINV(E989,IO!$B$22,IO!$C$22),0),ROUND(NORMINV(E989,IO!$B$23,IO!$C$23),0)))</f>
        <v>111</v>
      </c>
      <c r="G989" s="24">
        <f ca="1">MIN(F989,IO!$B$4+IO!$B$10)</f>
        <v>102</v>
      </c>
      <c r="H989" s="24">
        <f ca="1">IF(G989-D989&gt;IO!B$4,Model!G989-Model!D989-IO!B$4,0)</f>
        <v>0</v>
      </c>
      <c r="I989" s="24">
        <f>IF($B989=IO!$A$22,IO!$B$6,IF($B989=IO!$A$22,IO!$B$6,IF($B989=IO!$A$22,IO!$B$6,IO!$B$7)))</f>
        <v>200</v>
      </c>
      <c r="J989" s="24">
        <f t="shared" ca="1" si="47"/>
        <v>400</v>
      </c>
      <c r="K989" s="24">
        <f ca="1">IO!$B$5*Model!G989-$J989</f>
        <v>3680</v>
      </c>
    </row>
    <row r="990" spans="1:11" x14ac:dyDescent="0.25">
      <c r="A990" s="28">
        <v>989</v>
      </c>
      <c r="B990" s="26" t="s">
        <v>8</v>
      </c>
      <c r="C990" s="24">
        <f t="shared" ca="1" si="45"/>
        <v>0.58645080117140369</v>
      </c>
      <c r="D990" s="24">
        <f ca="1">VLOOKUP(C990,'Given Data'!$H$33:$I$43,2)</f>
        <v>2</v>
      </c>
      <c r="E990" s="24">
        <f t="shared" ca="1" si="46"/>
        <v>0.51137417054749512</v>
      </c>
      <c r="F990" s="24">
        <f ca="1">IF(B990=IO!$A$21,ROUND(NORMINV(E990,IO!$B$21,IO!$C$21),0),IF(B990=IO!$A$22,ROUND(NORMINV(E990,IO!$B$22,IO!$C$22),0),ROUND(NORMINV(E990,IO!$B$23,IO!$C$23),0)))</f>
        <v>103</v>
      </c>
      <c r="G990" s="24">
        <f ca="1">MIN(F990,IO!$B$4+IO!$B$10)</f>
        <v>102</v>
      </c>
      <c r="H990" s="24">
        <f ca="1">IF(G990-D990&gt;IO!B$4,Model!G990-Model!D990-IO!B$4,0)</f>
        <v>0</v>
      </c>
      <c r="I990" s="24">
        <f>IF($B990=IO!$A$22,IO!$B$6,IF($B990=IO!$A$22,IO!$B$6,IF($B990=IO!$A$22,IO!$B$6,IO!$B$7)))</f>
        <v>25</v>
      </c>
      <c r="J990" s="24">
        <f t="shared" ca="1" si="47"/>
        <v>0</v>
      </c>
      <c r="K990" s="24">
        <f ca="1">IO!$B$5*Model!G990-$J990</f>
        <v>4080</v>
      </c>
    </row>
    <row r="991" spans="1:11" x14ac:dyDescent="0.25">
      <c r="A991" s="28">
        <v>990</v>
      </c>
      <c r="B991" s="26" t="s">
        <v>10</v>
      </c>
      <c r="C991" s="24">
        <f t="shared" ca="1" si="45"/>
        <v>3.5037608089330319E-2</v>
      </c>
      <c r="D991" s="24">
        <f ca="1">VLOOKUP(C991,'Given Data'!$H$33:$I$43,2)</f>
        <v>0</v>
      </c>
      <c r="E991" s="24">
        <f t="shared" ca="1" si="46"/>
        <v>0.82929167401954995</v>
      </c>
      <c r="F991" s="24">
        <f ca="1">IF(B991=IO!$A$21,ROUND(NORMINV(E991,IO!$B$21,IO!$C$21),0),IF(B991=IO!$A$22,ROUND(NORMINV(E991,IO!$B$22,IO!$C$22),0),ROUND(NORMINV(E991,IO!$B$23,IO!$C$23),0)))</f>
        <v>110</v>
      </c>
      <c r="G991" s="24">
        <f ca="1">MIN(F991,IO!$B$4+IO!$B$10)</f>
        <v>102</v>
      </c>
      <c r="H991" s="24">
        <f ca="1">IF(G991-D991&gt;IO!B$4,Model!G991-Model!D991-IO!B$4,0)</f>
        <v>2</v>
      </c>
      <c r="I991" s="24">
        <f>IF($B991=IO!$A$22,IO!$B$6,IF($B991=IO!$A$22,IO!$B$6,IF($B991=IO!$A$22,IO!$B$6,IO!$B$7)))</f>
        <v>200</v>
      </c>
      <c r="J991" s="24">
        <f t="shared" ca="1" si="47"/>
        <v>50</v>
      </c>
      <c r="K991" s="24">
        <f ca="1">IO!$B$5*Model!G991-$J991</f>
        <v>4030</v>
      </c>
    </row>
    <row r="992" spans="1:11" x14ac:dyDescent="0.25">
      <c r="A992" s="28">
        <v>991</v>
      </c>
      <c r="B992" s="26" t="s">
        <v>7</v>
      </c>
      <c r="C992" s="24">
        <f t="shared" ca="1" si="45"/>
        <v>0.10012218732917511</v>
      </c>
      <c r="D992" s="24">
        <f ca="1">VLOOKUP(C992,'Given Data'!$H$33:$I$43,2)</f>
        <v>0</v>
      </c>
      <c r="E992" s="24">
        <f t="shared" ca="1" si="46"/>
        <v>8.473013176395483E-4</v>
      </c>
      <c r="F992" s="24">
        <f ca="1">IF(B992=IO!$A$21,ROUND(NORMINV(E992,IO!$B$21,IO!$C$21),0),IF(B992=IO!$A$22,ROUND(NORMINV(E992,IO!$B$22,IO!$C$22),0),ROUND(NORMINV(E992,IO!$B$23,IO!$C$23),0)))</f>
        <v>82</v>
      </c>
      <c r="G992" s="24">
        <f ca="1">MIN(F992,IO!$B$4+IO!$B$10)</f>
        <v>82</v>
      </c>
      <c r="H992" s="24">
        <f ca="1">IF(G992-D992&gt;IO!B$4,Model!G992-Model!D992-IO!B$4,0)</f>
        <v>0</v>
      </c>
      <c r="I992" s="24">
        <f>IF($B992=IO!$A$22,IO!$B$6,IF($B992=IO!$A$22,IO!$B$6,IF($B992=IO!$A$22,IO!$B$6,IO!$B$7)))</f>
        <v>200</v>
      </c>
      <c r="J992" s="24">
        <f t="shared" ca="1" si="47"/>
        <v>0</v>
      </c>
      <c r="K992" s="24">
        <f ca="1">IO!$B$5*Model!G992-$J992</f>
        <v>3280</v>
      </c>
    </row>
    <row r="993" spans="1:11" x14ac:dyDescent="0.25">
      <c r="A993" s="28">
        <v>992</v>
      </c>
      <c r="B993" s="26" t="s">
        <v>8</v>
      </c>
      <c r="C993" s="24">
        <f t="shared" ca="1" si="45"/>
        <v>9.5969896934630317E-2</v>
      </c>
      <c r="D993" s="24">
        <f ca="1">VLOOKUP(C993,'Given Data'!$H$33:$I$43,2)</f>
        <v>0</v>
      </c>
      <c r="E993" s="24">
        <f t="shared" ca="1" si="46"/>
        <v>0.56330979520777502</v>
      </c>
      <c r="F993" s="24">
        <f ca="1">IF(B993=IO!$A$21,ROUND(NORMINV(E993,IO!$B$21,IO!$C$21),0),IF(B993=IO!$A$22,ROUND(NORMINV(E993,IO!$B$22,IO!$C$22),0),ROUND(NORMINV(E993,IO!$B$23,IO!$C$23),0)))</f>
        <v>104</v>
      </c>
      <c r="G993" s="24">
        <f ca="1">MIN(F993,IO!$B$4+IO!$B$10)</f>
        <v>102</v>
      </c>
      <c r="H993" s="24">
        <f ca="1">IF(G993-D993&gt;IO!B$4,Model!G993-Model!D993-IO!B$4,0)</f>
        <v>2</v>
      </c>
      <c r="I993" s="24">
        <f>IF($B993=IO!$A$22,IO!$B$6,IF($B993=IO!$A$22,IO!$B$6,IF($B993=IO!$A$22,IO!$B$6,IO!$B$7)))</f>
        <v>25</v>
      </c>
      <c r="J993" s="24">
        <f t="shared" ca="1" si="47"/>
        <v>0</v>
      </c>
      <c r="K993" s="24">
        <f ca="1">IO!$B$5*Model!G993-$J993</f>
        <v>4080</v>
      </c>
    </row>
    <row r="994" spans="1:11" x14ac:dyDescent="0.25">
      <c r="A994" s="28">
        <v>993</v>
      </c>
      <c r="B994" s="26" t="s">
        <v>10</v>
      </c>
      <c r="C994" s="24">
        <f t="shared" ca="1" si="45"/>
        <v>0.40037392722287957</v>
      </c>
      <c r="D994" s="24">
        <f ca="1">VLOOKUP(C994,'Given Data'!$H$33:$I$43,2)</f>
        <v>2</v>
      </c>
      <c r="E994" s="24">
        <f t="shared" ca="1" si="46"/>
        <v>0.67883290696388232</v>
      </c>
      <c r="F994" s="24">
        <f ca="1">IF(B994=IO!$A$21,ROUND(NORMINV(E994,IO!$B$21,IO!$C$21),0),IF(B994=IO!$A$22,ROUND(NORMINV(E994,IO!$B$22,IO!$C$22),0),ROUND(NORMINV(E994,IO!$B$23,IO!$C$23),0)))</f>
        <v>107</v>
      </c>
      <c r="G994" s="24">
        <f ca="1">MIN(F994,IO!$B$4+IO!$B$10)</f>
        <v>102</v>
      </c>
      <c r="H994" s="24">
        <f ca="1">IF(G994-D994&gt;IO!B$4,Model!G994-Model!D994-IO!B$4,0)</f>
        <v>0</v>
      </c>
      <c r="I994" s="24">
        <f>IF($B994=IO!$A$22,IO!$B$6,IF($B994=IO!$A$22,IO!$B$6,IF($B994=IO!$A$22,IO!$B$6,IO!$B$7)))</f>
        <v>200</v>
      </c>
      <c r="J994" s="24">
        <f t="shared" ca="1" si="47"/>
        <v>0</v>
      </c>
      <c r="K994" s="24">
        <f ca="1">IO!$B$5*Model!G994-$J994</f>
        <v>4080</v>
      </c>
    </row>
    <row r="995" spans="1:11" x14ac:dyDescent="0.25">
      <c r="A995" s="28">
        <v>994</v>
      </c>
      <c r="B995" s="26" t="s">
        <v>7</v>
      </c>
      <c r="C995" s="24">
        <f t="shared" ca="1" si="45"/>
        <v>0.45108463811942212</v>
      </c>
      <c r="D995" s="24">
        <f ca="1">VLOOKUP(C995,'Given Data'!$H$33:$I$43,2)</f>
        <v>2</v>
      </c>
      <c r="E995" s="24">
        <f t="shared" ca="1" si="46"/>
        <v>0.54729131062589365</v>
      </c>
      <c r="F995" s="24">
        <f ca="1">IF(B995=IO!$A$21,ROUND(NORMINV(E995,IO!$B$21,IO!$C$21),0),IF(B995=IO!$A$22,ROUND(NORMINV(E995,IO!$B$22,IO!$C$22),0),ROUND(NORMINV(E995,IO!$B$23,IO!$C$23),0)))</f>
        <v>102</v>
      </c>
      <c r="G995" s="24">
        <f ca="1">MIN(F995,IO!$B$4+IO!$B$10)</f>
        <v>102</v>
      </c>
      <c r="H995" s="24">
        <f ca="1">IF(G995-D995&gt;IO!B$4,Model!G995-Model!D995-IO!B$4,0)</f>
        <v>0</v>
      </c>
      <c r="I995" s="24">
        <f>IF($B995=IO!$A$22,IO!$B$6,IF($B995=IO!$A$22,IO!$B$6,IF($B995=IO!$A$22,IO!$B$6,IO!$B$7)))</f>
        <v>200</v>
      </c>
      <c r="J995" s="24">
        <f t="shared" ca="1" si="47"/>
        <v>0</v>
      </c>
      <c r="K995" s="24">
        <f ca="1">IO!$B$5*Model!G995-$J995</f>
        <v>4080</v>
      </c>
    </row>
    <row r="996" spans="1:11" x14ac:dyDescent="0.25">
      <c r="A996" s="28">
        <v>995</v>
      </c>
      <c r="B996" s="26" t="s">
        <v>8</v>
      </c>
      <c r="C996" s="24">
        <f t="shared" ca="1" si="45"/>
        <v>0.37805025084902877</v>
      </c>
      <c r="D996" s="24">
        <f ca="1">VLOOKUP(C996,'Given Data'!$H$33:$I$43,2)</f>
        <v>2</v>
      </c>
      <c r="E996" s="24">
        <f t="shared" ca="1" si="46"/>
        <v>0.31075574866426181</v>
      </c>
      <c r="F996" s="24">
        <f ca="1">IF(B996=IO!$A$21,ROUND(NORMINV(E996,IO!$B$21,IO!$C$21),0),IF(B996=IO!$A$22,ROUND(NORMINV(E996,IO!$B$22,IO!$C$22),0),ROUND(NORMINV(E996,IO!$B$23,IO!$C$23),0)))</f>
        <v>101</v>
      </c>
      <c r="G996" s="24">
        <f ca="1">MIN(F996,IO!$B$4+IO!$B$10)</f>
        <v>101</v>
      </c>
      <c r="H996" s="24">
        <f ca="1">IF(G996-D996&gt;IO!B$4,Model!G996-Model!D996-IO!B$4,0)</f>
        <v>0</v>
      </c>
      <c r="I996" s="24">
        <f>IF($B996=IO!$A$22,IO!$B$6,IF($B996=IO!$A$22,IO!$B$6,IF($B996=IO!$A$22,IO!$B$6,IO!$B$7)))</f>
        <v>25</v>
      </c>
      <c r="J996" s="24">
        <f t="shared" ca="1" si="47"/>
        <v>0</v>
      </c>
      <c r="K996" s="24">
        <f ca="1">IO!$B$5*Model!G996-$J996</f>
        <v>4040</v>
      </c>
    </row>
    <row r="997" spans="1:11" x14ac:dyDescent="0.25">
      <c r="A997" s="28">
        <v>996</v>
      </c>
      <c r="B997" s="26" t="s">
        <v>10</v>
      </c>
      <c r="C997" s="24">
        <f t="shared" ca="1" si="45"/>
        <v>0.81075396174596281</v>
      </c>
      <c r="D997" s="24">
        <f ca="1">VLOOKUP(C997,'Given Data'!$H$33:$I$43,2)</f>
        <v>4</v>
      </c>
      <c r="E997" s="24">
        <f t="shared" ca="1" si="46"/>
        <v>0.12063042035667348</v>
      </c>
      <c r="F997" s="24">
        <f ca="1">IF(B997=IO!$A$21,ROUND(NORMINV(E997,IO!$B$21,IO!$C$21),0),IF(B997=IO!$A$22,ROUND(NORMINV(E997,IO!$B$22,IO!$C$22),0),ROUND(NORMINV(E997,IO!$B$23,IO!$C$23),0)))</f>
        <v>99</v>
      </c>
      <c r="G997" s="24">
        <f ca="1">MIN(F997,IO!$B$4+IO!$B$10)</f>
        <v>99</v>
      </c>
      <c r="H997" s="24">
        <f ca="1">IF(G997-D997&gt;IO!B$4,Model!G997-Model!D997-IO!B$4,0)</f>
        <v>0</v>
      </c>
      <c r="I997" s="24">
        <f>IF($B997=IO!$A$22,IO!$B$6,IF($B997=IO!$A$22,IO!$B$6,IF($B997=IO!$A$22,IO!$B$6,IO!$B$7)))</f>
        <v>200</v>
      </c>
      <c r="J997" s="24">
        <f t="shared" ca="1" si="47"/>
        <v>0</v>
      </c>
      <c r="K997" s="24">
        <f ca="1">IO!$B$5*Model!G997-$J997</f>
        <v>3960</v>
      </c>
    </row>
    <row r="998" spans="1:11" x14ac:dyDescent="0.25">
      <c r="A998" s="28">
        <v>997</v>
      </c>
      <c r="B998" s="26" t="s">
        <v>7</v>
      </c>
      <c r="C998" s="24">
        <f t="shared" ca="1" si="45"/>
        <v>0.58337324999067375</v>
      </c>
      <c r="D998" s="24">
        <f ca="1">VLOOKUP(C998,'Given Data'!$H$33:$I$43,2)</f>
        <v>2</v>
      </c>
      <c r="E998" s="24">
        <f t="shared" ca="1" si="46"/>
        <v>0.8570061769863303</v>
      </c>
      <c r="F998" s="24">
        <f ca="1">IF(B998=IO!$A$21,ROUND(NORMINV(E998,IO!$B$21,IO!$C$21),0),IF(B998=IO!$A$22,ROUND(NORMINV(E998,IO!$B$22,IO!$C$22),0),ROUND(NORMINV(E998,IO!$B$23,IO!$C$23),0)))</f>
        <v>107</v>
      </c>
      <c r="G998" s="24">
        <f ca="1">MIN(F998,IO!$B$4+IO!$B$10)</f>
        <v>102</v>
      </c>
      <c r="H998" s="24">
        <f ca="1">IF(G998-D998&gt;IO!B$4,Model!G998-Model!D998-IO!B$4,0)</f>
        <v>0</v>
      </c>
      <c r="I998" s="24">
        <f>IF($B998=IO!$A$22,IO!$B$6,IF($B998=IO!$A$22,IO!$B$6,IF($B998=IO!$A$22,IO!$B$6,IO!$B$7)))</f>
        <v>200</v>
      </c>
      <c r="J998" s="24">
        <f t="shared" ca="1" si="47"/>
        <v>0</v>
      </c>
      <c r="K998" s="24">
        <f ca="1">IO!$B$5*Model!G998-$J998</f>
        <v>4080</v>
      </c>
    </row>
    <row r="999" spans="1:11" x14ac:dyDescent="0.25">
      <c r="A999" s="28">
        <v>998</v>
      </c>
      <c r="B999" s="26" t="s">
        <v>8</v>
      </c>
      <c r="C999" s="24">
        <f t="shared" ca="1" si="45"/>
        <v>0.24917010046124766</v>
      </c>
      <c r="D999" s="24">
        <f ca="1">VLOOKUP(C999,'Given Data'!$H$33:$I$43,2)</f>
        <v>1</v>
      </c>
      <c r="E999" s="24">
        <f t="shared" ca="1" si="46"/>
        <v>0.35718878360916129</v>
      </c>
      <c r="F999" s="24">
        <f ca="1">IF(B999=IO!$A$21,ROUND(NORMINV(E999,IO!$B$21,IO!$C$21),0),IF(B999=IO!$A$22,ROUND(NORMINV(E999,IO!$B$22,IO!$C$22),0),ROUND(NORMINV(E999,IO!$B$23,IO!$C$23),0)))</f>
        <v>101</v>
      </c>
      <c r="G999" s="24">
        <f ca="1">MIN(F999,IO!$B$4+IO!$B$10)</f>
        <v>101</v>
      </c>
      <c r="H999" s="24">
        <f ca="1">IF(G999-D999&gt;IO!B$4,Model!G999-Model!D999-IO!B$4,0)</f>
        <v>0</v>
      </c>
      <c r="I999" s="24">
        <f>IF($B999=IO!$A$22,IO!$B$6,IF($B999=IO!$A$22,IO!$B$6,IF($B999=IO!$A$22,IO!$B$6,IO!$B$7)))</f>
        <v>25</v>
      </c>
      <c r="J999" s="24">
        <f t="shared" ca="1" si="47"/>
        <v>0</v>
      </c>
      <c r="K999" s="24">
        <f ca="1">IO!$B$5*Model!G999-$J999</f>
        <v>4040</v>
      </c>
    </row>
    <row r="1000" spans="1:11" x14ac:dyDescent="0.25">
      <c r="A1000" s="28">
        <v>999</v>
      </c>
      <c r="B1000" s="26" t="s">
        <v>10</v>
      </c>
      <c r="C1000" s="24">
        <f t="shared" ca="1" si="45"/>
        <v>0.87321540196859759</v>
      </c>
      <c r="D1000" s="24">
        <f ca="1">VLOOKUP(C1000,'Given Data'!$H$33:$I$43,2)</f>
        <v>4</v>
      </c>
      <c r="E1000" s="24">
        <f t="shared" ca="1" si="46"/>
        <v>0.65017871387399839</v>
      </c>
      <c r="F1000" s="24">
        <f ca="1">IF(B1000=IO!$A$21,ROUND(NORMINV(E1000,IO!$B$21,IO!$C$21),0),IF(B1000=IO!$A$22,ROUND(NORMINV(E1000,IO!$B$22,IO!$C$22),0),ROUND(NORMINV(E1000,IO!$B$23,IO!$C$23),0)))</f>
        <v>107</v>
      </c>
      <c r="G1000" s="24">
        <f ca="1">MIN(F1000,IO!$B$4+IO!$B$10)</f>
        <v>102</v>
      </c>
      <c r="H1000" s="24">
        <f ca="1">IF(G1000-D1000&gt;IO!B$4,Model!G1000-Model!D1000-IO!B$4,0)</f>
        <v>0</v>
      </c>
      <c r="I1000" s="24">
        <f>IF($B1000=IO!$A$22,IO!$B$6,IF($B1000=IO!$A$22,IO!$B$6,IF($B1000=IO!$A$22,IO!$B$6,IO!$B$7)))</f>
        <v>200</v>
      </c>
      <c r="J1000" s="24">
        <f t="shared" ca="1" si="47"/>
        <v>50</v>
      </c>
      <c r="K1000" s="24">
        <f ca="1">IO!$B$5*Model!G1000-$J1000</f>
        <v>4030</v>
      </c>
    </row>
    <row r="1001" spans="1:11" x14ac:dyDescent="0.25">
      <c r="A1001" s="28">
        <v>1000</v>
      </c>
      <c r="B1001" s="26" t="s">
        <v>7</v>
      </c>
      <c r="C1001" s="24">
        <f t="shared" ca="1" si="45"/>
        <v>0.66220196461269687</v>
      </c>
      <c r="D1001" s="24">
        <f ca="1">VLOOKUP(C1001,'Given Data'!$H$33:$I$43,2)</f>
        <v>3</v>
      </c>
      <c r="E1001" s="24">
        <f t="shared" ca="1" si="46"/>
        <v>1.7241047156136613E-2</v>
      </c>
      <c r="F1001" s="24">
        <f ca="1">IF(B1001=IO!$A$21,ROUND(NORMINV(E1001,IO!$B$21,IO!$C$21),0),IF(B1001=IO!$A$22,ROUND(NORMINV(E1001,IO!$B$22,IO!$C$22),0),ROUND(NORMINV(E1001,IO!$B$23,IO!$C$23),0)))</f>
        <v>88</v>
      </c>
      <c r="G1001" s="24">
        <f ca="1">MIN(F1001,IO!$B$4+IO!$B$10)</f>
        <v>88</v>
      </c>
      <c r="H1001" s="24">
        <f ca="1">IF(G1001-D1001&gt;IO!B$4,Model!G1001-Model!D1001-IO!B$4,0)</f>
        <v>0</v>
      </c>
      <c r="I1001" s="24">
        <f>IF($B1001=IO!$A$22,IO!$B$6,IF($B1001=IO!$A$22,IO!$B$6,IF($B1001=IO!$A$22,IO!$B$6,IO!$B$7)))</f>
        <v>200</v>
      </c>
      <c r="J1001" s="24">
        <f t="shared" ca="1" si="47"/>
        <v>0</v>
      </c>
      <c r="K1001" s="24">
        <f ca="1">IO!$B$5*Model!G1001-$J1001</f>
        <v>3520</v>
      </c>
    </row>
    <row r="1002" spans="1:11" x14ac:dyDescent="0.25">
      <c r="A1002" s="28">
        <v>1001</v>
      </c>
      <c r="B1002" s="26" t="s">
        <v>8</v>
      </c>
      <c r="C1002" s="24">
        <f t="shared" ca="1" si="45"/>
        <v>0.10831079080675421</v>
      </c>
      <c r="D1002" s="24">
        <f ca="1">VLOOKUP(C1002,'Given Data'!$H$33:$I$43,2)</f>
        <v>0</v>
      </c>
      <c r="E1002" s="24">
        <f t="shared" ca="1" si="46"/>
        <v>0.50467231261438394</v>
      </c>
      <c r="F1002" s="24">
        <f ca="1">IF(B1002=IO!$A$21,ROUND(NORMINV(E1002,IO!$B$21,IO!$C$21),0),IF(B1002=IO!$A$22,ROUND(NORMINV(E1002,IO!$B$22,IO!$C$22),0),ROUND(NORMINV(E1002,IO!$B$23,IO!$C$23),0)))</f>
        <v>103</v>
      </c>
      <c r="G1002" s="24">
        <f ca="1">MIN(F1002,IO!$B$4+IO!$B$10)</f>
        <v>102</v>
      </c>
      <c r="H1002" s="24">
        <f ca="1">IF(G1002-D1002&gt;IO!B$4,Model!G1002-Model!D1002-IO!B$4,0)</f>
        <v>2</v>
      </c>
      <c r="I1002" s="24">
        <f>IF($B1002=IO!$A$22,IO!$B$6,IF($B1002=IO!$A$22,IO!$B$6,IF($B1002=IO!$A$22,IO!$B$6,IO!$B$7)))</f>
        <v>25</v>
      </c>
      <c r="J1002" s="24">
        <f t="shared" ca="1" si="47"/>
        <v>0</v>
      </c>
      <c r="K1002" s="24">
        <f ca="1">IO!$B$5*Model!G1002-$J1002</f>
        <v>4080</v>
      </c>
    </row>
    <row r="1003" spans="1:11" x14ac:dyDescent="0.25">
      <c r="A1003" s="28">
        <v>1002</v>
      </c>
      <c r="B1003" s="26" t="s">
        <v>10</v>
      </c>
      <c r="C1003" s="24">
        <f t="shared" ca="1" si="45"/>
        <v>0.97252687641966384</v>
      </c>
      <c r="D1003" s="24">
        <f ca="1">VLOOKUP(C1003,'Given Data'!$H$33:$I$43,2)</f>
        <v>6</v>
      </c>
      <c r="E1003" s="24">
        <f t="shared" ca="1" si="46"/>
        <v>0.88280379677681098</v>
      </c>
      <c r="F1003" s="24">
        <f ca="1">IF(B1003=IO!$A$21,ROUND(NORMINV(E1003,IO!$B$21,IO!$C$21),0),IF(B1003=IO!$A$22,ROUND(NORMINV(E1003,IO!$B$22,IO!$C$22),0),ROUND(NORMINV(E1003,IO!$B$23,IO!$C$23),0)))</f>
        <v>111</v>
      </c>
      <c r="G1003" s="24">
        <f ca="1">MIN(F1003,IO!$B$4+IO!$B$10)</f>
        <v>102</v>
      </c>
      <c r="H1003" s="24">
        <f ca="1">IF(G1003-D1003&gt;IO!B$4,Model!G1003-Model!D1003-IO!B$4,0)</f>
        <v>0</v>
      </c>
      <c r="I1003" s="24">
        <f>IF($B1003=IO!$A$22,IO!$B$6,IF($B1003=IO!$A$22,IO!$B$6,IF($B1003=IO!$A$22,IO!$B$6,IO!$B$7)))</f>
        <v>200</v>
      </c>
      <c r="J1003" s="24">
        <f t="shared" ca="1" si="47"/>
        <v>50</v>
      </c>
      <c r="K1003" s="24">
        <f ca="1">IO!$B$5*Model!G1003-$J1003</f>
        <v>4030</v>
      </c>
    </row>
    <row r="1004" spans="1:11" x14ac:dyDescent="0.25">
      <c r="A1004" s="28">
        <v>1003</v>
      </c>
      <c r="B1004" s="26" t="s">
        <v>7</v>
      </c>
      <c r="C1004" s="24">
        <f t="shared" ca="1" si="45"/>
        <v>0.71003612716820086</v>
      </c>
      <c r="D1004" s="24">
        <f ca="1">VLOOKUP(C1004,'Given Data'!$H$33:$I$43,2)</f>
        <v>3</v>
      </c>
      <c r="E1004" s="24">
        <f t="shared" ca="1" si="46"/>
        <v>0.27500605523005939</v>
      </c>
      <c r="F1004" s="24">
        <f ca="1">IF(B1004=IO!$A$21,ROUND(NORMINV(E1004,IO!$B$21,IO!$C$21),0),IF(B1004=IO!$A$22,ROUND(NORMINV(E1004,IO!$B$22,IO!$C$22),0),ROUND(NORMINV(E1004,IO!$B$23,IO!$C$23),0)))</f>
        <v>97</v>
      </c>
      <c r="G1004" s="24">
        <f ca="1">MIN(F1004,IO!$B$4+IO!$B$10)</f>
        <v>97</v>
      </c>
      <c r="H1004" s="24">
        <f ca="1">IF(G1004-D1004&gt;IO!B$4,Model!G1004-Model!D1004-IO!B$4,0)</f>
        <v>0</v>
      </c>
      <c r="I1004" s="24">
        <f>IF($B1004=IO!$A$22,IO!$B$6,IF($B1004=IO!$A$22,IO!$B$6,IF($B1004=IO!$A$22,IO!$B$6,IO!$B$7)))</f>
        <v>200</v>
      </c>
      <c r="J1004" s="24">
        <f t="shared" ca="1" si="47"/>
        <v>0</v>
      </c>
      <c r="K1004" s="24">
        <f ca="1">IO!$B$5*Model!G1004-$J1004</f>
        <v>3880</v>
      </c>
    </row>
    <row r="1005" spans="1:11" x14ac:dyDescent="0.25">
      <c r="A1005" s="28">
        <v>1004</v>
      </c>
      <c r="B1005" s="26" t="s">
        <v>8</v>
      </c>
      <c r="C1005" s="24">
        <f t="shared" ca="1" si="45"/>
        <v>2.9191063322912547E-2</v>
      </c>
      <c r="D1005" s="24">
        <f ca="1">VLOOKUP(C1005,'Given Data'!$H$33:$I$43,2)</f>
        <v>0</v>
      </c>
      <c r="E1005" s="24">
        <f t="shared" ca="1" si="46"/>
        <v>0.99768601424215264</v>
      </c>
      <c r="F1005" s="24">
        <f ca="1">IF(B1005=IO!$A$21,ROUND(NORMINV(E1005,IO!$B$21,IO!$C$21),0),IF(B1005=IO!$A$22,ROUND(NORMINV(E1005,IO!$B$22,IO!$C$22),0),ROUND(NORMINV(E1005,IO!$B$23,IO!$C$23),0)))</f>
        <v>117</v>
      </c>
      <c r="G1005" s="24">
        <f ca="1">MIN(F1005,IO!$B$4+IO!$B$10)</f>
        <v>102</v>
      </c>
      <c r="H1005" s="24">
        <f ca="1">IF(G1005-D1005&gt;IO!B$4,Model!G1005-Model!D1005-IO!B$4,0)</f>
        <v>2</v>
      </c>
      <c r="I1005" s="24">
        <f>IF($B1005=IO!$A$22,IO!$B$6,IF($B1005=IO!$A$22,IO!$B$6,IF($B1005=IO!$A$22,IO!$B$6,IO!$B$7)))</f>
        <v>25</v>
      </c>
      <c r="J1005" s="24">
        <f t="shared" ca="1" si="47"/>
        <v>0</v>
      </c>
      <c r="K1005" s="24">
        <f ca="1">IO!$B$5*Model!G1005-$J1005</f>
        <v>4080</v>
      </c>
    </row>
    <row r="1006" spans="1:11" x14ac:dyDescent="0.25">
      <c r="A1006" s="28">
        <v>1005</v>
      </c>
      <c r="B1006" s="26" t="s">
        <v>10</v>
      </c>
      <c r="C1006" s="24">
        <f t="shared" ca="1" si="45"/>
        <v>0.93042938337445014</v>
      </c>
      <c r="D1006" s="24">
        <f ca="1">VLOOKUP(C1006,'Given Data'!$H$33:$I$43,2)</f>
        <v>5</v>
      </c>
      <c r="E1006" s="24">
        <f t="shared" ca="1" si="46"/>
        <v>0.70139851572639944</v>
      </c>
      <c r="F1006" s="24">
        <f ca="1">IF(B1006=IO!$A$21,ROUND(NORMINV(E1006,IO!$B$21,IO!$C$21),0),IF(B1006=IO!$A$22,ROUND(NORMINV(E1006,IO!$B$22,IO!$C$22),0),ROUND(NORMINV(E1006,IO!$B$23,IO!$C$23),0)))</f>
        <v>108</v>
      </c>
      <c r="G1006" s="24">
        <f ca="1">MIN(F1006,IO!$B$4+IO!$B$10)</f>
        <v>102</v>
      </c>
      <c r="H1006" s="24">
        <f ca="1">IF(G1006-D1006&gt;IO!B$4,Model!G1006-Model!D1006-IO!B$4,0)</f>
        <v>0</v>
      </c>
      <c r="I1006" s="24">
        <f>IF($B1006=IO!$A$22,IO!$B$6,IF($B1006=IO!$A$22,IO!$B$6,IF($B1006=IO!$A$22,IO!$B$6,IO!$B$7)))</f>
        <v>200</v>
      </c>
      <c r="J1006" s="24">
        <f t="shared" ca="1" si="47"/>
        <v>0</v>
      </c>
      <c r="K1006" s="24">
        <f ca="1">IO!$B$5*Model!G1006-$J1006</f>
        <v>4080</v>
      </c>
    </row>
    <row r="1007" spans="1:11" x14ac:dyDescent="0.25">
      <c r="A1007" s="28">
        <v>1006</v>
      </c>
      <c r="B1007" s="26" t="s">
        <v>7</v>
      </c>
      <c r="C1007" s="24">
        <f t="shared" ca="1" si="45"/>
        <v>0.74341604903603253</v>
      </c>
      <c r="D1007" s="24">
        <f ca="1">VLOOKUP(C1007,'Given Data'!$H$33:$I$43,2)</f>
        <v>3</v>
      </c>
      <c r="E1007" s="24">
        <f t="shared" ca="1" si="46"/>
        <v>0.7204397713937849</v>
      </c>
      <c r="F1007" s="24">
        <f ca="1">IF(B1007=IO!$A$21,ROUND(NORMINV(E1007,IO!$B$21,IO!$C$21),0),IF(B1007=IO!$A$22,ROUND(NORMINV(E1007,IO!$B$22,IO!$C$22),0),ROUND(NORMINV(E1007,IO!$B$23,IO!$C$23),0)))</f>
        <v>105</v>
      </c>
      <c r="G1007" s="24">
        <f ca="1">MIN(F1007,IO!$B$4+IO!$B$10)</f>
        <v>102</v>
      </c>
      <c r="H1007" s="24">
        <f ca="1">IF(G1007-D1007&gt;IO!B$4,Model!G1007-Model!D1007-IO!B$4,0)</f>
        <v>0</v>
      </c>
      <c r="I1007" s="24">
        <f>IF($B1007=IO!$A$22,IO!$B$6,IF($B1007=IO!$A$22,IO!$B$6,IF($B1007=IO!$A$22,IO!$B$6,IO!$B$7)))</f>
        <v>200</v>
      </c>
      <c r="J1007" s="24">
        <f t="shared" ca="1" si="47"/>
        <v>0</v>
      </c>
      <c r="K1007" s="24">
        <f ca="1">IO!$B$5*Model!G1007-$J1007</f>
        <v>4080</v>
      </c>
    </row>
    <row r="1008" spans="1:11" x14ac:dyDescent="0.25">
      <c r="A1008" s="28">
        <v>1007</v>
      </c>
      <c r="B1008" s="26" t="s">
        <v>8</v>
      </c>
      <c r="C1008" s="24">
        <f t="shared" ca="1" si="45"/>
        <v>0.41058650352990289</v>
      </c>
      <c r="D1008" s="24">
        <f ca="1">VLOOKUP(C1008,'Given Data'!$H$33:$I$43,2)</f>
        <v>2</v>
      </c>
      <c r="E1008" s="24">
        <f t="shared" ca="1" si="46"/>
        <v>0.89320317024801743</v>
      </c>
      <c r="F1008" s="24">
        <f ca="1">IF(B1008=IO!$A$21,ROUND(NORMINV(E1008,IO!$B$21,IO!$C$21),0),IF(B1008=IO!$A$22,ROUND(NORMINV(E1008,IO!$B$22,IO!$C$22),0),ROUND(NORMINV(E1008,IO!$B$23,IO!$C$23),0)))</f>
        <v>109</v>
      </c>
      <c r="G1008" s="24">
        <f ca="1">MIN(F1008,IO!$B$4+IO!$B$10)</f>
        <v>102</v>
      </c>
      <c r="H1008" s="24">
        <f ca="1">IF(G1008-D1008&gt;IO!B$4,Model!G1008-Model!D1008-IO!B$4,0)</f>
        <v>0</v>
      </c>
      <c r="I1008" s="24">
        <f>IF($B1008=IO!$A$22,IO!$B$6,IF($B1008=IO!$A$22,IO!$B$6,IF($B1008=IO!$A$22,IO!$B$6,IO!$B$7)))</f>
        <v>25</v>
      </c>
      <c r="J1008" s="24">
        <f t="shared" ca="1" si="47"/>
        <v>0</v>
      </c>
      <c r="K1008" s="24">
        <f ca="1">IO!$B$5*Model!G1008-$J1008</f>
        <v>4080</v>
      </c>
    </row>
    <row r="1009" spans="1:11" x14ac:dyDescent="0.25">
      <c r="A1009" s="28">
        <v>1008</v>
      </c>
      <c r="B1009" s="26" t="s">
        <v>10</v>
      </c>
      <c r="C1009" s="24">
        <f t="shared" ca="1" si="45"/>
        <v>0.51691401949008253</v>
      </c>
      <c r="D1009" s="24">
        <f ca="1">VLOOKUP(C1009,'Given Data'!$H$33:$I$43,2)</f>
        <v>2</v>
      </c>
      <c r="E1009" s="24">
        <f t="shared" ca="1" si="46"/>
        <v>0.82576740886069311</v>
      </c>
      <c r="F1009" s="24">
        <f ca="1">IF(B1009=IO!$A$21,ROUND(NORMINV(E1009,IO!$B$21,IO!$C$21),0),IF(B1009=IO!$A$22,ROUND(NORMINV(E1009,IO!$B$22,IO!$C$22),0),ROUND(NORMINV(E1009,IO!$B$23,IO!$C$23),0)))</f>
        <v>110</v>
      </c>
      <c r="G1009" s="24">
        <f ca="1">MIN(F1009,IO!$B$4+IO!$B$10)</f>
        <v>102</v>
      </c>
      <c r="H1009" s="24">
        <f ca="1">IF(G1009-D1009&gt;IO!B$4,Model!G1009-Model!D1009-IO!B$4,0)</f>
        <v>0</v>
      </c>
      <c r="I1009" s="24">
        <f>IF($B1009=IO!$A$22,IO!$B$6,IF($B1009=IO!$A$22,IO!$B$6,IF($B1009=IO!$A$22,IO!$B$6,IO!$B$7)))</f>
        <v>200</v>
      </c>
      <c r="J1009" s="24">
        <f t="shared" ca="1" si="47"/>
        <v>0</v>
      </c>
      <c r="K1009" s="24">
        <f ca="1">IO!$B$5*Model!G1009-$J1009</f>
        <v>4080</v>
      </c>
    </row>
    <row r="1010" spans="1:11" x14ac:dyDescent="0.25">
      <c r="A1010" s="28">
        <v>1009</v>
      </c>
      <c r="B1010" s="26" t="s">
        <v>7</v>
      </c>
      <c r="C1010" s="24">
        <f t="shared" ca="1" si="45"/>
        <v>0.75525773147561481</v>
      </c>
      <c r="D1010" s="24">
        <f ca="1">VLOOKUP(C1010,'Given Data'!$H$33:$I$43,2)</f>
        <v>3</v>
      </c>
      <c r="E1010" s="24">
        <f t="shared" ca="1" si="46"/>
        <v>0.10198796107885433</v>
      </c>
      <c r="F1010" s="24">
        <f ca="1">IF(B1010=IO!$A$21,ROUND(NORMINV(E1010,IO!$B$21,IO!$C$21),0),IF(B1010=IO!$A$22,ROUND(NORMINV(E1010,IO!$B$22,IO!$C$22),0),ROUND(NORMINV(E1010,IO!$B$23,IO!$C$23),0)))</f>
        <v>93</v>
      </c>
      <c r="G1010" s="24">
        <f ca="1">MIN(F1010,IO!$B$4+IO!$B$10)</f>
        <v>93</v>
      </c>
      <c r="H1010" s="24">
        <f ca="1">IF(G1010-D1010&gt;IO!B$4,Model!G1010-Model!D1010-IO!B$4,0)</f>
        <v>0</v>
      </c>
      <c r="I1010" s="24">
        <f>IF($B1010=IO!$A$22,IO!$B$6,IF($B1010=IO!$A$22,IO!$B$6,IF($B1010=IO!$A$22,IO!$B$6,IO!$B$7)))</f>
        <v>200</v>
      </c>
      <c r="J1010" s="24">
        <f t="shared" ca="1" si="47"/>
        <v>0</v>
      </c>
      <c r="K1010" s="24">
        <f ca="1">IO!$B$5*Model!G1010-$J1010</f>
        <v>3720</v>
      </c>
    </row>
    <row r="1011" spans="1:11" x14ac:dyDescent="0.25">
      <c r="A1011" s="28">
        <v>1010</v>
      </c>
      <c r="B1011" s="26" t="s">
        <v>8</v>
      </c>
      <c r="C1011" s="24">
        <f t="shared" ca="1" si="45"/>
        <v>0.71941143463950841</v>
      </c>
      <c r="D1011" s="24">
        <f ca="1">VLOOKUP(C1011,'Given Data'!$H$33:$I$43,2)</f>
        <v>3</v>
      </c>
      <c r="E1011" s="24">
        <f t="shared" ca="1" si="46"/>
        <v>0.12660432058880078</v>
      </c>
      <c r="F1011" s="24">
        <f ca="1">IF(B1011=IO!$A$21,ROUND(NORMINV(E1011,IO!$B$21,IO!$C$21),0),IF(B1011=IO!$A$22,ROUND(NORMINV(E1011,IO!$B$22,IO!$C$22),0),ROUND(NORMINV(E1011,IO!$B$23,IO!$C$23),0)))</f>
        <v>97</v>
      </c>
      <c r="G1011" s="24">
        <f ca="1">MIN(F1011,IO!$B$4+IO!$B$10)</f>
        <v>97</v>
      </c>
      <c r="H1011" s="24">
        <f ca="1">IF(G1011-D1011&gt;IO!B$4,Model!G1011-Model!D1011-IO!B$4,0)</f>
        <v>0</v>
      </c>
      <c r="I1011" s="24">
        <f>IF($B1011=IO!$A$22,IO!$B$6,IF($B1011=IO!$A$22,IO!$B$6,IF($B1011=IO!$A$22,IO!$B$6,IO!$B$7)))</f>
        <v>25</v>
      </c>
      <c r="J1011" s="24">
        <f t="shared" ca="1" si="47"/>
        <v>0</v>
      </c>
      <c r="K1011" s="24">
        <f ca="1">IO!$B$5*Model!G1011-$J1011</f>
        <v>3880</v>
      </c>
    </row>
    <row r="1012" spans="1:11" x14ac:dyDescent="0.25">
      <c r="A1012" s="28">
        <v>1011</v>
      </c>
      <c r="B1012" s="26" t="s">
        <v>10</v>
      </c>
      <c r="C1012" s="24">
        <f t="shared" ca="1" si="45"/>
        <v>0.62132157243780606</v>
      </c>
      <c r="D1012" s="24">
        <f ca="1">VLOOKUP(C1012,'Given Data'!$H$33:$I$43,2)</f>
        <v>3</v>
      </c>
      <c r="E1012" s="24">
        <f t="shared" ca="1" si="46"/>
        <v>0.97234226753258723</v>
      </c>
      <c r="F1012" s="24">
        <f ca="1">IF(B1012=IO!$A$21,ROUND(NORMINV(E1012,IO!$B$21,IO!$C$21),0),IF(B1012=IO!$A$22,ROUND(NORMINV(E1012,IO!$B$22,IO!$C$22),0),ROUND(NORMINV(E1012,IO!$B$23,IO!$C$23),0)))</f>
        <v>115</v>
      </c>
      <c r="G1012" s="24">
        <f ca="1">MIN(F1012,IO!$B$4+IO!$B$10)</f>
        <v>102</v>
      </c>
      <c r="H1012" s="24">
        <f ca="1">IF(G1012-D1012&gt;IO!B$4,Model!G1012-Model!D1012-IO!B$4,0)</f>
        <v>0</v>
      </c>
      <c r="I1012" s="24">
        <f>IF($B1012=IO!$A$22,IO!$B$6,IF($B1012=IO!$A$22,IO!$B$6,IF($B1012=IO!$A$22,IO!$B$6,IO!$B$7)))</f>
        <v>200</v>
      </c>
      <c r="J1012" s="24">
        <f t="shared" ca="1" si="47"/>
        <v>0</v>
      </c>
      <c r="K1012" s="24">
        <f ca="1">IO!$B$5*Model!G1012-$J1012</f>
        <v>4080</v>
      </c>
    </row>
    <row r="1013" spans="1:11" x14ac:dyDescent="0.25">
      <c r="A1013" s="28">
        <v>1012</v>
      </c>
      <c r="B1013" s="26" t="s">
        <v>7</v>
      </c>
      <c r="C1013" s="24">
        <f t="shared" ca="1" si="45"/>
        <v>0.33858538893235757</v>
      </c>
      <c r="D1013" s="24">
        <f ca="1">VLOOKUP(C1013,'Given Data'!$H$33:$I$43,2)</f>
        <v>1</v>
      </c>
      <c r="E1013" s="24">
        <f t="shared" ca="1" si="46"/>
        <v>0.10603579925923434</v>
      </c>
      <c r="F1013" s="24">
        <f ca="1">IF(B1013=IO!$A$21,ROUND(NORMINV(E1013,IO!$B$21,IO!$C$21),0),IF(B1013=IO!$A$22,ROUND(NORMINV(E1013,IO!$B$22,IO!$C$22),0),ROUND(NORMINV(E1013,IO!$B$23,IO!$C$23),0)))</f>
        <v>94</v>
      </c>
      <c r="G1013" s="24">
        <f ca="1">MIN(F1013,IO!$B$4+IO!$B$10)</f>
        <v>94</v>
      </c>
      <c r="H1013" s="24">
        <f ca="1">IF(G1013-D1013&gt;IO!B$4,Model!G1013-Model!D1013-IO!B$4,0)</f>
        <v>0</v>
      </c>
      <c r="I1013" s="24">
        <f>IF($B1013=IO!$A$22,IO!$B$6,IF($B1013=IO!$A$22,IO!$B$6,IF($B1013=IO!$A$22,IO!$B$6,IO!$B$7)))</f>
        <v>200</v>
      </c>
      <c r="J1013" s="24">
        <f t="shared" ca="1" si="47"/>
        <v>200</v>
      </c>
      <c r="K1013" s="24">
        <f ca="1">IO!$B$5*Model!G1013-$J1013</f>
        <v>3560</v>
      </c>
    </row>
    <row r="1014" spans="1:11" x14ac:dyDescent="0.25">
      <c r="A1014" s="28">
        <v>1013</v>
      </c>
      <c r="B1014" s="26" t="s">
        <v>8</v>
      </c>
      <c r="C1014" s="24">
        <f t="shared" ca="1" si="45"/>
        <v>0.88699111163753297</v>
      </c>
      <c r="D1014" s="24">
        <f ca="1">VLOOKUP(C1014,'Given Data'!$H$33:$I$43,2)</f>
        <v>5</v>
      </c>
      <c r="E1014" s="24">
        <f t="shared" ca="1" si="46"/>
        <v>0.62835607694936246</v>
      </c>
      <c r="F1014" s="24">
        <f ca="1">IF(B1014=IO!$A$21,ROUND(NORMINV(E1014,IO!$B$21,IO!$C$21),0),IF(B1014=IO!$A$22,ROUND(NORMINV(E1014,IO!$B$22,IO!$C$22),0),ROUND(NORMINV(E1014,IO!$B$23,IO!$C$23),0)))</f>
        <v>105</v>
      </c>
      <c r="G1014" s="24">
        <f ca="1">MIN(F1014,IO!$B$4+IO!$B$10)</f>
        <v>102</v>
      </c>
      <c r="H1014" s="24">
        <f ca="1">IF(G1014-D1014&gt;IO!B$4,Model!G1014-Model!D1014-IO!B$4,0)</f>
        <v>0</v>
      </c>
      <c r="I1014" s="24">
        <f>IF($B1014=IO!$A$22,IO!$B$6,IF($B1014=IO!$A$22,IO!$B$6,IF($B1014=IO!$A$22,IO!$B$6,IO!$B$7)))</f>
        <v>25</v>
      </c>
      <c r="J1014" s="24">
        <f t="shared" ca="1" si="47"/>
        <v>0</v>
      </c>
      <c r="K1014" s="24">
        <f ca="1">IO!$B$5*Model!G1014-$J1014</f>
        <v>4080</v>
      </c>
    </row>
    <row r="1015" spans="1:11" x14ac:dyDescent="0.25">
      <c r="A1015" s="28">
        <v>1014</v>
      </c>
      <c r="B1015" s="26" t="s">
        <v>10</v>
      </c>
      <c r="C1015" s="24">
        <f t="shared" ca="1" si="45"/>
        <v>0.24322490770628336</v>
      </c>
      <c r="D1015" s="24">
        <f ca="1">VLOOKUP(C1015,'Given Data'!$H$33:$I$43,2)</f>
        <v>1</v>
      </c>
      <c r="E1015" s="24">
        <f t="shared" ca="1" si="46"/>
        <v>0.84666652772095463</v>
      </c>
      <c r="F1015" s="24">
        <f ca="1">IF(B1015=IO!$A$21,ROUND(NORMINV(E1015,IO!$B$21,IO!$C$21),0),IF(B1015=IO!$A$22,ROUND(NORMINV(E1015,IO!$B$22,IO!$C$22),0),ROUND(NORMINV(E1015,IO!$B$23,IO!$C$23),0)))</f>
        <v>110</v>
      </c>
      <c r="G1015" s="24">
        <f ca="1">MIN(F1015,IO!$B$4+IO!$B$10)</f>
        <v>102</v>
      </c>
      <c r="H1015" s="24">
        <f ca="1">IF(G1015-D1015&gt;IO!B$4,Model!G1015-Model!D1015-IO!B$4,0)</f>
        <v>1</v>
      </c>
      <c r="I1015" s="24">
        <f>IF($B1015=IO!$A$22,IO!$B$6,IF($B1015=IO!$A$22,IO!$B$6,IF($B1015=IO!$A$22,IO!$B$6,IO!$B$7)))</f>
        <v>200</v>
      </c>
      <c r="J1015" s="24">
        <f t="shared" ca="1" si="47"/>
        <v>0</v>
      </c>
      <c r="K1015" s="24">
        <f ca="1">IO!$B$5*Model!G1015-$J1015</f>
        <v>4080</v>
      </c>
    </row>
    <row r="1016" spans="1:11" x14ac:dyDescent="0.25">
      <c r="A1016" s="28">
        <v>1015</v>
      </c>
      <c r="B1016" s="26" t="s">
        <v>7</v>
      </c>
      <c r="C1016" s="24">
        <f t="shared" ca="1" si="45"/>
        <v>0.55141419531799296</v>
      </c>
      <c r="D1016" s="24">
        <f ca="1">VLOOKUP(C1016,'Given Data'!$H$33:$I$43,2)</f>
        <v>2</v>
      </c>
      <c r="E1016" s="24">
        <f t="shared" ca="1" si="46"/>
        <v>0.88992393272316395</v>
      </c>
      <c r="F1016" s="24">
        <f ca="1">IF(B1016=IO!$A$21,ROUND(NORMINV(E1016,IO!$B$21,IO!$C$21),0),IF(B1016=IO!$A$22,ROUND(NORMINV(E1016,IO!$B$22,IO!$C$22),0),ROUND(NORMINV(E1016,IO!$B$23,IO!$C$23),0)))</f>
        <v>108</v>
      </c>
      <c r="G1016" s="24">
        <f ca="1">MIN(F1016,IO!$B$4+IO!$B$10)</f>
        <v>102</v>
      </c>
      <c r="H1016" s="24">
        <f ca="1">IF(G1016-D1016&gt;IO!B$4,Model!G1016-Model!D1016-IO!B$4,0)</f>
        <v>0</v>
      </c>
      <c r="I1016" s="24">
        <f>IF($B1016=IO!$A$22,IO!$B$6,IF($B1016=IO!$A$22,IO!$B$6,IF($B1016=IO!$A$22,IO!$B$6,IO!$B$7)))</f>
        <v>200</v>
      </c>
      <c r="J1016" s="24">
        <f t="shared" ca="1" si="47"/>
        <v>0</v>
      </c>
      <c r="K1016" s="24">
        <f ca="1">IO!$B$5*Model!G1016-$J1016</f>
        <v>4080</v>
      </c>
    </row>
    <row r="1017" spans="1:11" x14ac:dyDescent="0.25">
      <c r="A1017" s="28">
        <v>1016</v>
      </c>
      <c r="B1017" s="26" t="s">
        <v>8</v>
      </c>
      <c r="C1017" s="24">
        <f t="shared" ca="1" si="45"/>
        <v>0.16529684950150036</v>
      </c>
      <c r="D1017" s="24">
        <f ca="1">VLOOKUP(C1017,'Given Data'!$H$33:$I$43,2)</f>
        <v>1</v>
      </c>
      <c r="E1017" s="24">
        <f t="shared" ca="1" si="46"/>
        <v>7.931880439586303E-2</v>
      </c>
      <c r="F1017" s="24">
        <f ca="1">IF(B1017=IO!$A$21,ROUND(NORMINV(E1017,IO!$B$21,IO!$C$21),0),IF(B1017=IO!$A$22,ROUND(NORMINV(E1017,IO!$B$22,IO!$C$22),0),ROUND(NORMINV(E1017,IO!$B$23,IO!$C$23),0)))</f>
        <v>96</v>
      </c>
      <c r="G1017" s="24">
        <f ca="1">MIN(F1017,IO!$B$4+IO!$B$10)</f>
        <v>96</v>
      </c>
      <c r="H1017" s="24">
        <f ca="1">IF(G1017-D1017&gt;IO!B$4,Model!G1017-Model!D1017-IO!B$4,0)</f>
        <v>0</v>
      </c>
      <c r="I1017" s="24">
        <f>IF($B1017=IO!$A$22,IO!$B$6,IF($B1017=IO!$A$22,IO!$B$6,IF($B1017=IO!$A$22,IO!$B$6,IO!$B$7)))</f>
        <v>25</v>
      </c>
      <c r="J1017" s="24">
        <f t="shared" ca="1" si="47"/>
        <v>200</v>
      </c>
      <c r="K1017" s="24">
        <f ca="1">IO!$B$5*Model!G1017-$J1017</f>
        <v>3640</v>
      </c>
    </row>
    <row r="1018" spans="1:11" x14ac:dyDescent="0.25">
      <c r="A1018" s="28">
        <v>1017</v>
      </c>
      <c r="B1018" s="26" t="s">
        <v>10</v>
      </c>
      <c r="C1018" s="24">
        <f t="shared" ca="1" si="45"/>
        <v>0.42508881437574786</v>
      </c>
      <c r="D1018" s="24">
        <f ca="1">VLOOKUP(C1018,'Given Data'!$H$33:$I$43,2)</f>
        <v>2</v>
      </c>
      <c r="E1018" s="24">
        <f t="shared" ca="1" si="46"/>
        <v>0.8375503403025697</v>
      </c>
      <c r="F1018" s="24">
        <f ca="1">IF(B1018=IO!$A$21,ROUND(NORMINV(E1018,IO!$B$21,IO!$C$21),0),IF(B1018=IO!$A$22,ROUND(NORMINV(E1018,IO!$B$22,IO!$C$22),0),ROUND(NORMINV(E1018,IO!$B$23,IO!$C$23),0)))</f>
        <v>110</v>
      </c>
      <c r="G1018" s="24">
        <f ca="1">MIN(F1018,IO!$B$4+IO!$B$10)</f>
        <v>102</v>
      </c>
      <c r="H1018" s="24">
        <f ca="1">IF(G1018-D1018&gt;IO!B$4,Model!G1018-Model!D1018-IO!B$4,0)</f>
        <v>0</v>
      </c>
      <c r="I1018" s="24">
        <f>IF($B1018=IO!$A$22,IO!$B$6,IF($B1018=IO!$A$22,IO!$B$6,IF($B1018=IO!$A$22,IO!$B$6,IO!$B$7)))</f>
        <v>200</v>
      </c>
      <c r="J1018" s="24">
        <f t="shared" ca="1" si="47"/>
        <v>0</v>
      </c>
      <c r="K1018" s="24">
        <f ca="1">IO!$B$5*Model!G1018-$J1018</f>
        <v>4080</v>
      </c>
    </row>
    <row r="1019" spans="1:11" x14ac:dyDescent="0.25">
      <c r="A1019" s="28">
        <v>1018</v>
      </c>
      <c r="B1019" s="26" t="s">
        <v>7</v>
      </c>
      <c r="C1019" s="24">
        <f t="shared" ca="1" si="45"/>
        <v>0.24156888183759051</v>
      </c>
      <c r="D1019" s="24">
        <f ca="1">VLOOKUP(C1019,'Given Data'!$H$33:$I$43,2)</f>
        <v>1</v>
      </c>
      <c r="E1019" s="24">
        <f t="shared" ca="1" si="46"/>
        <v>0.98226113385918812</v>
      </c>
      <c r="F1019" s="24">
        <f ca="1">IF(B1019=IO!$A$21,ROUND(NORMINV(E1019,IO!$B$21,IO!$C$21),0),IF(B1019=IO!$A$22,ROUND(NORMINV(E1019,IO!$B$22,IO!$C$22),0),ROUND(NORMINV(E1019,IO!$B$23,IO!$C$23),0)))</f>
        <v>114</v>
      </c>
      <c r="G1019" s="24">
        <f ca="1">MIN(F1019,IO!$B$4+IO!$B$10)</f>
        <v>102</v>
      </c>
      <c r="H1019" s="24">
        <f ca="1">IF(G1019-D1019&gt;IO!B$4,Model!G1019-Model!D1019-IO!B$4,0)</f>
        <v>1</v>
      </c>
      <c r="I1019" s="24">
        <f>IF($B1019=IO!$A$22,IO!$B$6,IF($B1019=IO!$A$22,IO!$B$6,IF($B1019=IO!$A$22,IO!$B$6,IO!$B$7)))</f>
        <v>200</v>
      </c>
      <c r="J1019" s="24">
        <f t="shared" ca="1" si="47"/>
        <v>0</v>
      </c>
      <c r="K1019" s="24">
        <f ca="1">IO!$B$5*Model!G1019-$J1019</f>
        <v>4080</v>
      </c>
    </row>
    <row r="1020" spans="1:11" x14ac:dyDescent="0.25">
      <c r="A1020" s="28">
        <v>1019</v>
      </c>
      <c r="B1020" s="26" t="s">
        <v>8</v>
      </c>
      <c r="C1020" s="24">
        <f t="shared" ca="1" si="45"/>
        <v>0.64405136279530917</v>
      </c>
      <c r="D1020" s="24">
        <f ca="1">VLOOKUP(C1020,'Given Data'!$H$33:$I$43,2)</f>
        <v>3</v>
      </c>
      <c r="E1020" s="24">
        <f t="shared" ca="1" si="46"/>
        <v>0.99770050446504199</v>
      </c>
      <c r="F1020" s="24">
        <f ca="1">IF(B1020=IO!$A$21,ROUND(NORMINV(E1020,IO!$B$21,IO!$C$21),0),IF(B1020=IO!$A$22,ROUND(NORMINV(E1020,IO!$B$22,IO!$C$22),0),ROUND(NORMINV(E1020,IO!$B$23,IO!$C$23),0)))</f>
        <v>117</v>
      </c>
      <c r="G1020" s="24">
        <f ca="1">MIN(F1020,IO!$B$4+IO!$B$10)</f>
        <v>102</v>
      </c>
      <c r="H1020" s="24">
        <f ca="1">IF(G1020-D1020&gt;IO!B$4,Model!G1020-Model!D1020-IO!B$4,0)</f>
        <v>0</v>
      </c>
      <c r="I1020" s="24">
        <f>IF($B1020=IO!$A$22,IO!$B$6,IF($B1020=IO!$A$22,IO!$B$6,IF($B1020=IO!$A$22,IO!$B$6,IO!$B$7)))</f>
        <v>25</v>
      </c>
      <c r="J1020" s="24">
        <f t="shared" ca="1" si="47"/>
        <v>400</v>
      </c>
      <c r="K1020" s="24">
        <f ca="1">IO!$B$5*Model!G1020-$J1020</f>
        <v>3680</v>
      </c>
    </row>
    <row r="1021" spans="1:11" x14ac:dyDescent="0.25">
      <c r="A1021" s="28">
        <v>1020</v>
      </c>
      <c r="B1021" s="26" t="s">
        <v>10</v>
      </c>
      <c r="C1021" s="24">
        <f t="shared" ca="1" si="45"/>
        <v>0.57355871673437009</v>
      </c>
      <c r="D1021" s="24">
        <f ca="1">VLOOKUP(C1021,'Given Data'!$H$33:$I$43,2)</f>
        <v>2</v>
      </c>
      <c r="E1021" s="24">
        <f t="shared" ca="1" si="46"/>
        <v>0.39726745510081951</v>
      </c>
      <c r="F1021" s="24">
        <f ca="1">IF(B1021=IO!$A$21,ROUND(NORMINV(E1021,IO!$B$21,IO!$C$21),0),IF(B1021=IO!$A$22,ROUND(NORMINV(E1021,IO!$B$22,IO!$C$22),0),ROUND(NORMINV(E1021,IO!$B$23,IO!$C$23),0)))</f>
        <v>104</v>
      </c>
      <c r="G1021" s="24">
        <f ca="1">MIN(F1021,IO!$B$4+IO!$B$10)</f>
        <v>102</v>
      </c>
      <c r="H1021" s="24">
        <f ca="1">IF(G1021-D1021&gt;IO!B$4,Model!G1021-Model!D1021-IO!B$4,0)</f>
        <v>0</v>
      </c>
      <c r="I1021" s="24">
        <f>IF($B1021=IO!$A$22,IO!$B$6,IF($B1021=IO!$A$22,IO!$B$6,IF($B1021=IO!$A$22,IO!$B$6,IO!$B$7)))</f>
        <v>200</v>
      </c>
      <c r="J1021" s="24">
        <f t="shared" ca="1" si="47"/>
        <v>25</v>
      </c>
      <c r="K1021" s="24">
        <f ca="1">IO!$B$5*Model!G1021-$J1021</f>
        <v>4055</v>
      </c>
    </row>
    <row r="1022" spans="1:11" x14ac:dyDescent="0.25">
      <c r="A1022" s="28">
        <v>1021</v>
      </c>
      <c r="B1022" s="26" t="s">
        <v>7</v>
      </c>
      <c r="C1022" s="24">
        <f t="shared" ca="1" si="45"/>
        <v>0.14005248484819977</v>
      </c>
      <c r="D1022" s="24">
        <f ca="1">VLOOKUP(C1022,'Given Data'!$H$33:$I$43,2)</f>
        <v>0</v>
      </c>
      <c r="E1022" s="24">
        <f t="shared" ca="1" si="46"/>
        <v>0.70128488393923483</v>
      </c>
      <c r="F1022" s="24">
        <f ca="1">IF(B1022=IO!$A$21,ROUND(NORMINV(E1022,IO!$B$21,IO!$C$21),0),IF(B1022=IO!$A$22,ROUND(NORMINV(E1022,IO!$B$22,IO!$C$22),0),ROUND(NORMINV(E1022,IO!$B$23,IO!$C$23),0)))</f>
        <v>104</v>
      </c>
      <c r="G1022" s="24">
        <f ca="1">MIN(F1022,IO!$B$4+IO!$B$10)</f>
        <v>102</v>
      </c>
      <c r="H1022" s="24">
        <f ca="1">IF(G1022-D1022&gt;IO!B$4,Model!G1022-Model!D1022-IO!B$4,0)</f>
        <v>2</v>
      </c>
      <c r="I1022" s="24">
        <f>IF($B1022=IO!$A$22,IO!$B$6,IF($B1022=IO!$A$22,IO!$B$6,IF($B1022=IO!$A$22,IO!$B$6,IO!$B$7)))</f>
        <v>200</v>
      </c>
      <c r="J1022" s="24">
        <f t="shared" ca="1" si="47"/>
        <v>0</v>
      </c>
      <c r="K1022" s="24">
        <f ca="1">IO!$B$5*Model!G1022-$J1022</f>
        <v>4080</v>
      </c>
    </row>
    <row r="1023" spans="1:11" x14ac:dyDescent="0.25">
      <c r="A1023" s="28">
        <v>1022</v>
      </c>
      <c r="B1023" s="26" t="s">
        <v>8</v>
      </c>
      <c r="C1023" s="24">
        <f t="shared" ca="1" si="45"/>
        <v>0.30974351444938686</v>
      </c>
      <c r="D1023" s="24">
        <f ca="1">VLOOKUP(C1023,'Given Data'!$H$33:$I$43,2)</f>
        <v>1</v>
      </c>
      <c r="E1023" s="24">
        <f t="shared" ca="1" si="46"/>
        <v>0.61356305844383829</v>
      </c>
      <c r="F1023" s="24">
        <f ca="1">IF(B1023=IO!$A$21,ROUND(NORMINV(E1023,IO!$B$21,IO!$C$21),0),IF(B1023=IO!$A$22,ROUND(NORMINV(E1023,IO!$B$22,IO!$C$22),0),ROUND(NORMINV(E1023,IO!$B$23,IO!$C$23),0)))</f>
        <v>104</v>
      </c>
      <c r="G1023" s="24">
        <f ca="1">MIN(F1023,IO!$B$4+IO!$B$10)</f>
        <v>102</v>
      </c>
      <c r="H1023" s="24">
        <f ca="1">IF(G1023-D1023&gt;IO!B$4,Model!G1023-Model!D1023-IO!B$4,0)</f>
        <v>1</v>
      </c>
      <c r="I1023" s="24">
        <f>IF($B1023=IO!$A$22,IO!$B$6,IF($B1023=IO!$A$22,IO!$B$6,IF($B1023=IO!$A$22,IO!$B$6,IO!$B$7)))</f>
        <v>25</v>
      </c>
      <c r="J1023" s="24">
        <f t="shared" ca="1" si="47"/>
        <v>200</v>
      </c>
      <c r="K1023" s="24">
        <f ca="1">IO!$B$5*Model!G1023-$J1023</f>
        <v>3880</v>
      </c>
    </row>
    <row r="1024" spans="1:11" x14ac:dyDescent="0.25">
      <c r="A1024" s="28">
        <v>1023</v>
      </c>
      <c r="B1024" s="26" t="s">
        <v>10</v>
      </c>
      <c r="C1024" s="24">
        <f t="shared" ca="1" si="45"/>
        <v>0.64861416369235358</v>
      </c>
      <c r="D1024" s="24">
        <f ca="1">VLOOKUP(C1024,'Given Data'!$H$33:$I$43,2)</f>
        <v>3</v>
      </c>
      <c r="E1024" s="24">
        <f t="shared" ca="1" si="46"/>
        <v>0.40008820792129773</v>
      </c>
      <c r="F1024" s="24">
        <f ca="1">IF(B1024=IO!$A$21,ROUND(NORMINV(E1024,IO!$B$21,IO!$C$21),0),IF(B1024=IO!$A$22,ROUND(NORMINV(E1024,IO!$B$22,IO!$C$22),0),ROUND(NORMINV(E1024,IO!$B$23,IO!$C$23),0)))</f>
        <v>104</v>
      </c>
      <c r="G1024" s="24">
        <f ca="1">MIN(F1024,IO!$B$4+IO!$B$10)</f>
        <v>102</v>
      </c>
      <c r="H1024" s="24">
        <f ca="1">IF(G1024-D1024&gt;IO!B$4,Model!G1024-Model!D1024-IO!B$4,0)</f>
        <v>0</v>
      </c>
      <c r="I1024" s="24">
        <f>IF($B1024=IO!$A$22,IO!$B$6,IF($B1024=IO!$A$22,IO!$B$6,IF($B1024=IO!$A$22,IO!$B$6,IO!$B$7)))</f>
        <v>200</v>
      </c>
      <c r="J1024" s="24">
        <f t="shared" ca="1" si="47"/>
        <v>25</v>
      </c>
      <c r="K1024" s="24">
        <f ca="1">IO!$B$5*Model!G1024-$J1024</f>
        <v>4055</v>
      </c>
    </row>
    <row r="1025" spans="1:11" x14ac:dyDescent="0.25">
      <c r="A1025" s="28">
        <v>1024</v>
      </c>
      <c r="B1025" s="26" t="s">
        <v>7</v>
      </c>
      <c r="C1025" s="24">
        <f t="shared" ca="1" si="45"/>
        <v>0.32220661681698803</v>
      </c>
      <c r="D1025" s="24">
        <f ca="1">VLOOKUP(C1025,'Given Data'!$H$33:$I$43,2)</f>
        <v>1</v>
      </c>
      <c r="E1025" s="24">
        <f t="shared" ca="1" si="46"/>
        <v>0.54977190193137004</v>
      </c>
      <c r="F1025" s="24">
        <f ca="1">IF(B1025=IO!$A$21,ROUND(NORMINV(E1025,IO!$B$21,IO!$C$21),0),IF(B1025=IO!$A$22,ROUND(NORMINV(E1025,IO!$B$22,IO!$C$22),0),ROUND(NORMINV(E1025,IO!$B$23,IO!$C$23),0)))</f>
        <v>102</v>
      </c>
      <c r="G1025" s="24">
        <f ca="1">MIN(F1025,IO!$B$4+IO!$B$10)</f>
        <v>102</v>
      </c>
      <c r="H1025" s="24">
        <f ca="1">IF(G1025-D1025&gt;IO!B$4,Model!G1025-Model!D1025-IO!B$4,0)</f>
        <v>1</v>
      </c>
      <c r="I1025" s="24">
        <f>IF($B1025=IO!$A$22,IO!$B$6,IF($B1025=IO!$A$22,IO!$B$6,IF($B1025=IO!$A$22,IO!$B$6,IO!$B$7)))</f>
        <v>200</v>
      </c>
      <c r="J1025" s="24">
        <f t="shared" ca="1" si="47"/>
        <v>200</v>
      </c>
      <c r="K1025" s="24">
        <f ca="1">IO!$B$5*Model!G1025-$J1025</f>
        <v>3880</v>
      </c>
    </row>
    <row r="1026" spans="1:11" x14ac:dyDescent="0.25">
      <c r="A1026" s="28">
        <v>1025</v>
      </c>
      <c r="B1026" s="26" t="s">
        <v>8</v>
      </c>
      <c r="C1026" s="24">
        <f t="shared" ca="1" si="45"/>
        <v>0.22045843140735266</v>
      </c>
      <c r="D1026" s="24">
        <f ca="1">VLOOKUP(C1026,'Given Data'!$H$33:$I$43,2)</f>
        <v>1</v>
      </c>
      <c r="E1026" s="24">
        <f t="shared" ca="1" si="46"/>
        <v>0.97674358201053657</v>
      </c>
      <c r="F1026" s="24">
        <f ca="1">IF(B1026=IO!$A$21,ROUND(NORMINV(E1026,IO!$B$21,IO!$C$21),0),IF(B1026=IO!$A$22,ROUND(NORMINV(E1026,IO!$B$22,IO!$C$22),0),ROUND(NORMINV(E1026,IO!$B$23,IO!$C$23),0)))</f>
        <v>113</v>
      </c>
      <c r="G1026" s="24">
        <f ca="1">MIN(F1026,IO!$B$4+IO!$B$10)</f>
        <v>102</v>
      </c>
      <c r="H1026" s="24">
        <f ca="1">IF(G1026-D1026&gt;IO!B$4,Model!G1026-Model!D1026-IO!B$4,0)</f>
        <v>1</v>
      </c>
      <c r="I1026" s="24">
        <f>IF($B1026=IO!$A$22,IO!$B$6,IF($B1026=IO!$A$22,IO!$B$6,IF($B1026=IO!$A$22,IO!$B$6,IO!$B$7)))</f>
        <v>25</v>
      </c>
      <c r="J1026" s="24">
        <f t="shared" ca="1" si="47"/>
        <v>0</v>
      </c>
      <c r="K1026" s="24">
        <f ca="1">IO!$B$5*Model!G1026-$J1026</f>
        <v>4080</v>
      </c>
    </row>
    <row r="1027" spans="1:11" x14ac:dyDescent="0.25">
      <c r="A1027" s="28">
        <v>1026</v>
      </c>
      <c r="B1027" s="26" t="s">
        <v>10</v>
      </c>
      <c r="C1027" s="24">
        <f t="shared" ref="C1027:C1090" ca="1" si="48">RAND()</f>
        <v>0.19260013624920314</v>
      </c>
      <c r="D1027" s="24">
        <f ca="1">VLOOKUP(C1027,'Given Data'!$H$33:$I$43,2)</f>
        <v>1</v>
      </c>
      <c r="E1027" s="24">
        <f t="shared" ref="E1027:E1090" ca="1" si="49">RAND()</f>
        <v>0.3149444894158141</v>
      </c>
      <c r="F1027" s="24">
        <f ca="1">IF(B1027=IO!$A$21,ROUND(NORMINV(E1027,IO!$B$21,IO!$C$21),0),IF(B1027=IO!$A$22,ROUND(NORMINV(E1027,IO!$B$22,IO!$C$22),0),ROUND(NORMINV(E1027,IO!$B$23,IO!$C$23),0)))</f>
        <v>103</v>
      </c>
      <c r="G1027" s="24">
        <f ca="1">MIN(F1027,IO!$B$4+IO!$B$10)</f>
        <v>102</v>
      </c>
      <c r="H1027" s="24">
        <f ca="1">IF(G1027-D1027&gt;IO!B$4,Model!G1027-Model!D1027-IO!B$4,0)</f>
        <v>1</v>
      </c>
      <c r="I1027" s="24">
        <f>IF($B1027=IO!$A$22,IO!$B$6,IF($B1027=IO!$A$22,IO!$B$6,IF($B1027=IO!$A$22,IO!$B$6,IO!$B$7)))</f>
        <v>200</v>
      </c>
      <c r="J1027" s="24">
        <f t="shared" ref="J1027:J1090" ca="1" si="50">IF($H1029=0,0,$I1029*$H1029)</f>
        <v>0</v>
      </c>
      <c r="K1027" s="24">
        <f ca="1">IO!$B$5*Model!G1027-$J1027</f>
        <v>4080</v>
      </c>
    </row>
    <row r="1028" spans="1:11" x14ac:dyDescent="0.25">
      <c r="A1028" s="28">
        <v>1027</v>
      </c>
      <c r="B1028" s="26" t="s">
        <v>7</v>
      </c>
      <c r="C1028" s="24">
        <f t="shared" ca="1" si="48"/>
        <v>0.37997450208440997</v>
      </c>
      <c r="D1028" s="24">
        <f ca="1">VLOOKUP(C1028,'Given Data'!$H$33:$I$43,2)</f>
        <v>2</v>
      </c>
      <c r="E1028" s="24">
        <f t="shared" ca="1" si="49"/>
        <v>0.44539040284008258</v>
      </c>
      <c r="F1028" s="24">
        <f ca="1">IF(B1028=IO!$A$21,ROUND(NORMINV(E1028,IO!$B$21,IO!$C$21),0),IF(B1028=IO!$A$22,ROUND(NORMINV(E1028,IO!$B$22,IO!$C$22),0),ROUND(NORMINV(E1028,IO!$B$23,IO!$C$23),0)))</f>
        <v>100</v>
      </c>
      <c r="G1028" s="24">
        <f ca="1">MIN(F1028,IO!$B$4+IO!$B$10)</f>
        <v>100</v>
      </c>
      <c r="H1028" s="24">
        <f ca="1">IF(G1028-D1028&gt;IO!B$4,Model!G1028-Model!D1028-IO!B$4,0)</f>
        <v>0</v>
      </c>
      <c r="I1028" s="24">
        <f>IF($B1028=IO!$A$22,IO!$B$6,IF($B1028=IO!$A$22,IO!$B$6,IF($B1028=IO!$A$22,IO!$B$6,IO!$B$7)))</f>
        <v>200</v>
      </c>
      <c r="J1028" s="24">
        <f t="shared" ca="1" si="50"/>
        <v>0</v>
      </c>
      <c r="K1028" s="24">
        <f ca="1">IO!$B$5*Model!G1028-$J1028</f>
        <v>4000</v>
      </c>
    </row>
    <row r="1029" spans="1:11" x14ac:dyDescent="0.25">
      <c r="A1029" s="28">
        <v>1028</v>
      </c>
      <c r="B1029" s="26" t="s">
        <v>8</v>
      </c>
      <c r="C1029" s="24">
        <f t="shared" ca="1" si="48"/>
        <v>1.2172306332278948E-2</v>
      </c>
      <c r="D1029" s="24">
        <f ca="1">VLOOKUP(C1029,'Given Data'!$H$33:$I$43,2)</f>
        <v>0</v>
      </c>
      <c r="E1029" s="24">
        <f t="shared" ca="1" si="49"/>
        <v>9.331111667899461E-2</v>
      </c>
      <c r="F1029" s="24">
        <f ca="1">IF(B1029=IO!$A$21,ROUND(NORMINV(E1029,IO!$B$21,IO!$C$21),0),IF(B1029=IO!$A$22,ROUND(NORMINV(E1029,IO!$B$22,IO!$C$22),0),ROUND(NORMINV(E1029,IO!$B$23,IO!$C$23),0)))</f>
        <v>96</v>
      </c>
      <c r="G1029" s="24">
        <f ca="1">MIN(F1029,IO!$B$4+IO!$B$10)</f>
        <v>96</v>
      </c>
      <c r="H1029" s="24">
        <f ca="1">IF(G1029-D1029&gt;IO!B$4,Model!G1029-Model!D1029-IO!B$4,0)</f>
        <v>0</v>
      </c>
      <c r="I1029" s="24">
        <f>IF($B1029=IO!$A$22,IO!$B$6,IF($B1029=IO!$A$22,IO!$B$6,IF($B1029=IO!$A$22,IO!$B$6,IO!$B$7)))</f>
        <v>25</v>
      </c>
      <c r="J1029" s="24">
        <f t="shared" ca="1" si="50"/>
        <v>0</v>
      </c>
      <c r="K1029" s="24">
        <f ca="1">IO!$B$5*Model!G1029-$J1029</f>
        <v>3840</v>
      </c>
    </row>
    <row r="1030" spans="1:11" x14ac:dyDescent="0.25">
      <c r="A1030" s="28">
        <v>1029</v>
      </c>
      <c r="B1030" s="26" t="s">
        <v>10</v>
      </c>
      <c r="C1030" s="24">
        <f t="shared" ca="1" si="48"/>
        <v>0.7078634770873915</v>
      </c>
      <c r="D1030" s="24">
        <f ca="1">VLOOKUP(C1030,'Given Data'!$H$33:$I$43,2)</f>
        <v>3</v>
      </c>
      <c r="E1030" s="24">
        <f t="shared" ca="1" si="49"/>
        <v>0.51748132388670276</v>
      </c>
      <c r="F1030" s="24">
        <f ca="1">IF(B1030=IO!$A$21,ROUND(NORMINV(E1030,IO!$B$21,IO!$C$21),0),IF(B1030=IO!$A$22,ROUND(NORMINV(E1030,IO!$B$22,IO!$C$22),0),ROUND(NORMINV(E1030,IO!$B$23,IO!$C$23),0)))</f>
        <v>105</v>
      </c>
      <c r="G1030" s="24">
        <f ca="1">MIN(F1030,IO!$B$4+IO!$B$10)</f>
        <v>102</v>
      </c>
      <c r="H1030" s="24">
        <f ca="1">IF(G1030-D1030&gt;IO!B$4,Model!G1030-Model!D1030-IO!B$4,0)</f>
        <v>0</v>
      </c>
      <c r="I1030" s="24">
        <f>IF($B1030=IO!$A$22,IO!$B$6,IF($B1030=IO!$A$22,IO!$B$6,IF($B1030=IO!$A$22,IO!$B$6,IO!$B$7)))</f>
        <v>200</v>
      </c>
      <c r="J1030" s="24">
        <f t="shared" ca="1" si="50"/>
        <v>0</v>
      </c>
      <c r="K1030" s="24">
        <f ca="1">IO!$B$5*Model!G1030-$J1030</f>
        <v>4080</v>
      </c>
    </row>
    <row r="1031" spans="1:11" x14ac:dyDescent="0.25">
      <c r="A1031" s="28">
        <v>1030</v>
      </c>
      <c r="B1031" s="26" t="s">
        <v>7</v>
      </c>
      <c r="C1031" s="24">
        <f t="shared" ca="1" si="48"/>
        <v>0.74638894474055117</v>
      </c>
      <c r="D1031" s="24">
        <f ca="1">VLOOKUP(C1031,'Given Data'!$H$33:$I$43,2)</f>
        <v>3</v>
      </c>
      <c r="E1031" s="24">
        <f t="shared" ca="1" si="49"/>
        <v>0.37180421830974797</v>
      </c>
      <c r="F1031" s="24">
        <f ca="1">IF(B1031=IO!$A$21,ROUND(NORMINV(E1031,IO!$B$21,IO!$C$21),0),IF(B1031=IO!$A$22,ROUND(NORMINV(E1031,IO!$B$22,IO!$C$22),0),ROUND(NORMINV(E1031,IO!$B$23,IO!$C$23),0)))</f>
        <v>99</v>
      </c>
      <c r="G1031" s="24">
        <f ca="1">MIN(F1031,IO!$B$4+IO!$B$10)</f>
        <v>99</v>
      </c>
      <c r="H1031" s="24">
        <f ca="1">IF(G1031-D1031&gt;IO!B$4,Model!G1031-Model!D1031-IO!B$4,0)</f>
        <v>0</v>
      </c>
      <c r="I1031" s="24">
        <f>IF($B1031=IO!$A$22,IO!$B$6,IF($B1031=IO!$A$22,IO!$B$6,IF($B1031=IO!$A$22,IO!$B$6,IO!$B$7)))</f>
        <v>200</v>
      </c>
      <c r="J1031" s="24">
        <f t="shared" ca="1" si="50"/>
        <v>0</v>
      </c>
      <c r="K1031" s="24">
        <f ca="1">IO!$B$5*Model!G1031-$J1031</f>
        <v>3960</v>
      </c>
    </row>
    <row r="1032" spans="1:11" x14ac:dyDescent="0.25">
      <c r="A1032" s="28">
        <v>1031</v>
      </c>
      <c r="B1032" s="26" t="s">
        <v>8</v>
      </c>
      <c r="C1032" s="24">
        <f t="shared" ca="1" si="48"/>
        <v>0.61700086583132174</v>
      </c>
      <c r="D1032" s="24">
        <f ca="1">VLOOKUP(C1032,'Given Data'!$H$33:$I$43,2)</f>
        <v>3</v>
      </c>
      <c r="E1032" s="24">
        <f t="shared" ca="1" si="49"/>
        <v>0.90284696620328742</v>
      </c>
      <c r="F1032" s="24">
        <f ca="1">IF(B1032=IO!$A$21,ROUND(NORMINV(E1032,IO!$B$21,IO!$C$21),0),IF(B1032=IO!$A$22,ROUND(NORMINV(E1032,IO!$B$22,IO!$C$22),0),ROUND(NORMINV(E1032,IO!$B$23,IO!$C$23),0)))</f>
        <v>109</v>
      </c>
      <c r="G1032" s="24">
        <f ca="1">MIN(F1032,IO!$B$4+IO!$B$10)</f>
        <v>102</v>
      </c>
      <c r="H1032" s="24">
        <f ca="1">IF(G1032-D1032&gt;IO!B$4,Model!G1032-Model!D1032-IO!B$4,0)</f>
        <v>0</v>
      </c>
      <c r="I1032" s="24">
        <f>IF($B1032=IO!$A$22,IO!$B$6,IF($B1032=IO!$A$22,IO!$B$6,IF($B1032=IO!$A$22,IO!$B$6,IO!$B$7)))</f>
        <v>25</v>
      </c>
      <c r="J1032" s="24">
        <f t="shared" ca="1" si="50"/>
        <v>0</v>
      </c>
      <c r="K1032" s="24">
        <f ca="1">IO!$B$5*Model!G1032-$J1032</f>
        <v>4080</v>
      </c>
    </row>
    <row r="1033" spans="1:11" x14ac:dyDescent="0.25">
      <c r="A1033" s="28">
        <v>1032</v>
      </c>
      <c r="B1033" s="26" t="s">
        <v>10</v>
      </c>
      <c r="C1033" s="24">
        <f t="shared" ca="1" si="48"/>
        <v>0.72637037688546335</v>
      </c>
      <c r="D1033" s="24">
        <f ca="1">VLOOKUP(C1033,'Given Data'!$H$33:$I$43,2)</f>
        <v>3</v>
      </c>
      <c r="E1033" s="24">
        <f t="shared" ca="1" si="49"/>
        <v>0.90987027623176409</v>
      </c>
      <c r="F1033" s="24">
        <f ca="1">IF(B1033=IO!$A$21,ROUND(NORMINV(E1033,IO!$B$21,IO!$C$21),0),IF(B1033=IO!$A$22,ROUND(NORMINV(E1033,IO!$B$22,IO!$C$22),0),ROUND(NORMINV(E1033,IO!$B$23,IO!$C$23),0)))</f>
        <v>112</v>
      </c>
      <c r="G1033" s="24">
        <f ca="1">MIN(F1033,IO!$B$4+IO!$B$10)</f>
        <v>102</v>
      </c>
      <c r="H1033" s="24">
        <f ca="1">IF(G1033-D1033&gt;IO!B$4,Model!G1033-Model!D1033-IO!B$4,0)</f>
        <v>0</v>
      </c>
      <c r="I1033" s="24">
        <f>IF($B1033=IO!$A$22,IO!$B$6,IF($B1033=IO!$A$22,IO!$B$6,IF($B1033=IO!$A$22,IO!$B$6,IO!$B$7)))</f>
        <v>200</v>
      </c>
      <c r="J1033" s="24">
        <f t="shared" ca="1" si="50"/>
        <v>0</v>
      </c>
      <c r="K1033" s="24">
        <f ca="1">IO!$B$5*Model!G1033-$J1033</f>
        <v>4080</v>
      </c>
    </row>
    <row r="1034" spans="1:11" x14ac:dyDescent="0.25">
      <c r="A1034" s="28">
        <v>1033</v>
      </c>
      <c r="B1034" s="26" t="s">
        <v>7</v>
      </c>
      <c r="C1034" s="24">
        <f t="shared" ca="1" si="48"/>
        <v>5.7558982561282557E-2</v>
      </c>
      <c r="D1034" s="24">
        <f ca="1">VLOOKUP(C1034,'Given Data'!$H$33:$I$43,2)</f>
        <v>0</v>
      </c>
      <c r="E1034" s="24">
        <f t="shared" ca="1" si="49"/>
        <v>3.1638962423365613E-2</v>
      </c>
      <c r="F1034" s="24">
        <f ca="1">IF(B1034=IO!$A$21,ROUND(NORMINV(E1034,IO!$B$21,IO!$C$21),0),IF(B1034=IO!$A$22,ROUND(NORMINV(E1034,IO!$B$22,IO!$C$22),0),ROUND(NORMINV(E1034,IO!$B$23,IO!$C$23),0)))</f>
        <v>90</v>
      </c>
      <c r="G1034" s="24">
        <f ca="1">MIN(F1034,IO!$B$4+IO!$B$10)</f>
        <v>90</v>
      </c>
      <c r="H1034" s="24">
        <f ca="1">IF(G1034-D1034&gt;IO!B$4,Model!G1034-Model!D1034-IO!B$4,0)</f>
        <v>0</v>
      </c>
      <c r="I1034" s="24">
        <f>IF($B1034=IO!$A$22,IO!$B$6,IF($B1034=IO!$A$22,IO!$B$6,IF($B1034=IO!$A$22,IO!$B$6,IO!$B$7)))</f>
        <v>200</v>
      </c>
      <c r="J1034" s="24">
        <f t="shared" ca="1" si="50"/>
        <v>0</v>
      </c>
      <c r="K1034" s="24">
        <f ca="1">IO!$B$5*Model!G1034-$J1034</f>
        <v>3600</v>
      </c>
    </row>
    <row r="1035" spans="1:11" x14ac:dyDescent="0.25">
      <c r="A1035" s="28">
        <v>1034</v>
      </c>
      <c r="B1035" s="26" t="s">
        <v>8</v>
      </c>
      <c r="C1035" s="24">
        <f t="shared" ca="1" si="48"/>
        <v>0.95273312161769175</v>
      </c>
      <c r="D1035" s="24">
        <f ca="1">VLOOKUP(C1035,'Given Data'!$H$33:$I$43,2)</f>
        <v>6</v>
      </c>
      <c r="E1035" s="24">
        <f t="shared" ca="1" si="49"/>
        <v>0.97033642450168178</v>
      </c>
      <c r="F1035" s="24">
        <f ca="1">IF(B1035=IO!$A$21,ROUND(NORMINV(E1035,IO!$B$21,IO!$C$21),0),IF(B1035=IO!$A$22,ROUND(NORMINV(E1035,IO!$B$22,IO!$C$22),0),ROUND(NORMINV(E1035,IO!$B$23,IO!$C$23),0)))</f>
        <v>112</v>
      </c>
      <c r="G1035" s="24">
        <f ca="1">MIN(F1035,IO!$B$4+IO!$B$10)</f>
        <v>102</v>
      </c>
      <c r="H1035" s="24">
        <f ca="1">IF(G1035-D1035&gt;IO!B$4,Model!G1035-Model!D1035-IO!B$4,0)</f>
        <v>0</v>
      </c>
      <c r="I1035" s="24">
        <f>IF($B1035=IO!$A$22,IO!$B$6,IF($B1035=IO!$A$22,IO!$B$6,IF($B1035=IO!$A$22,IO!$B$6,IO!$B$7)))</f>
        <v>25</v>
      </c>
      <c r="J1035" s="24">
        <f t="shared" ca="1" si="50"/>
        <v>0</v>
      </c>
      <c r="K1035" s="24">
        <f ca="1">IO!$B$5*Model!G1035-$J1035</f>
        <v>4080</v>
      </c>
    </row>
    <row r="1036" spans="1:11" x14ac:dyDescent="0.25">
      <c r="A1036" s="28">
        <v>1035</v>
      </c>
      <c r="B1036" s="26" t="s">
        <v>10</v>
      </c>
      <c r="C1036" s="24">
        <f t="shared" ca="1" si="48"/>
        <v>0.96897815566131229</v>
      </c>
      <c r="D1036" s="24">
        <f ca="1">VLOOKUP(C1036,'Given Data'!$H$33:$I$43,2)</f>
        <v>6</v>
      </c>
      <c r="E1036" s="24">
        <f t="shared" ca="1" si="49"/>
        <v>0.37042941528957185</v>
      </c>
      <c r="F1036" s="24">
        <f ca="1">IF(B1036=IO!$A$21,ROUND(NORMINV(E1036,IO!$B$21,IO!$C$21),0),IF(B1036=IO!$A$22,ROUND(NORMINV(E1036,IO!$B$22,IO!$C$22),0),ROUND(NORMINV(E1036,IO!$B$23,IO!$C$23),0)))</f>
        <v>103</v>
      </c>
      <c r="G1036" s="24">
        <f ca="1">MIN(F1036,IO!$B$4+IO!$B$10)</f>
        <v>102</v>
      </c>
      <c r="H1036" s="24">
        <f ca="1">IF(G1036-D1036&gt;IO!B$4,Model!G1036-Model!D1036-IO!B$4,0)</f>
        <v>0</v>
      </c>
      <c r="I1036" s="24">
        <f>IF($B1036=IO!$A$22,IO!$B$6,IF($B1036=IO!$A$22,IO!$B$6,IF($B1036=IO!$A$22,IO!$B$6,IO!$B$7)))</f>
        <v>200</v>
      </c>
      <c r="J1036" s="24">
        <f t="shared" ca="1" si="50"/>
        <v>0</v>
      </c>
      <c r="K1036" s="24">
        <f ca="1">IO!$B$5*Model!G1036-$J1036</f>
        <v>4080</v>
      </c>
    </row>
    <row r="1037" spans="1:11" x14ac:dyDescent="0.25">
      <c r="A1037" s="28">
        <v>1036</v>
      </c>
      <c r="B1037" s="26" t="s">
        <v>7</v>
      </c>
      <c r="C1037" s="24">
        <f t="shared" ca="1" si="48"/>
        <v>0.90997013556306439</v>
      </c>
      <c r="D1037" s="24">
        <f ca="1">VLOOKUP(C1037,'Given Data'!$H$33:$I$43,2)</f>
        <v>5</v>
      </c>
      <c r="E1037" s="24">
        <f t="shared" ca="1" si="49"/>
        <v>0.84289806527717448</v>
      </c>
      <c r="F1037" s="24">
        <f ca="1">IF(B1037=IO!$A$21,ROUND(NORMINV(E1037,IO!$B$21,IO!$C$21),0),IF(B1037=IO!$A$22,ROUND(NORMINV(E1037,IO!$B$22,IO!$C$22),0),ROUND(NORMINV(E1037,IO!$B$23,IO!$C$23),0)))</f>
        <v>107</v>
      </c>
      <c r="G1037" s="24">
        <f ca="1">MIN(F1037,IO!$B$4+IO!$B$10)</f>
        <v>102</v>
      </c>
      <c r="H1037" s="24">
        <f ca="1">IF(G1037-D1037&gt;IO!B$4,Model!G1037-Model!D1037-IO!B$4,0)</f>
        <v>0</v>
      </c>
      <c r="I1037" s="24">
        <f>IF($B1037=IO!$A$22,IO!$B$6,IF($B1037=IO!$A$22,IO!$B$6,IF($B1037=IO!$A$22,IO!$B$6,IO!$B$7)))</f>
        <v>200</v>
      </c>
      <c r="J1037" s="24">
        <f t="shared" ca="1" si="50"/>
        <v>400</v>
      </c>
      <c r="K1037" s="24">
        <f ca="1">IO!$B$5*Model!G1037-$J1037</f>
        <v>3680</v>
      </c>
    </row>
    <row r="1038" spans="1:11" x14ac:dyDescent="0.25">
      <c r="A1038" s="28">
        <v>1037</v>
      </c>
      <c r="B1038" s="26" t="s">
        <v>8</v>
      </c>
      <c r="C1038" s="24">
        <f t="shared" ca="1" si="48"/>
        <v>0.8539329225635981</v>
      </c>
      <c r="D1038" s="24">
        <f ca="1">VLOOKUP(C1038,'Given Data'!$H$33:$I$43,2)</f>
        <v>4</v>
      </c>
      <c r="E1038" s="24">
        <f t="shared" ca="1" si="49"/>
        <v>8.8188317421181273E-2</v>
      </c>
      <c r="F1038" s="24">
        <f ca="1">IF(B1038=IO!$A$21,ROUND(NORMINV(E1038,IO!$B$21,IO!$C$21),0),IF(B1038=IO!$A$22,ROUND(NORMINV(E1038,IO!$B$22,IO!$C$22),0),ROUND(NORMINV(E1038,IO!$B$23,IO!$C$23),0)))</f>
        <v>96</v>
      </c>
      <c r="G1038" s="24">
        <f ca="1">MIN(F1038,IO!$B$4+IO!$B$10)</f>
        <v>96</v>
      </c>
      <c r="H1038" s="24">
        <f ca="1">IF(G1038-D1038&gt;IO!B$4,Model!G1038-Model!D1038-IO!B$4,0)</f>
        <v>0</v>
      </c>
      <c r="I1038" s="24">
        <f>IF($B1038=IO!$A$22,IO!$B$6,IF($B1038=IO!$A$22,IO!$B$6,IF($B1038=IO!$A$22,IO!$B$6,IO!$B$7)))</f>
        <v>25</v>
      </c>
      <c r="J1038" s="24">
        <f t="shared" ca="1" si="50"/>
        <v>200</v>
      </c>
      <c r="K1038" s="24">
        <f ca="1">IO!$B$5*Model!G1038-$J1038</f>
        <v>3640</v>
      </c>
    </row>
    <row r="1039" spans="1:11" x14ac:dyDescent="0.25">
      <c r="A1039" s="28">
        <v>1038</v>
      </c>
      <c r="B1039" s="26" t="s">
        <v>10</v>
      </c>
      <c r="C1039" s="24">
        <f t="shared" ca="1" si="48"/>
        <v>1.8080773606936162E-2</v>
      </c>
      <c r="D1039" s="24">
        <f ca="1">VLOOKUP(C1039,'Given Data'!$H$33:$I$43,2)</f>
        <v>0</v>
      </c>
      <c r="E1039" s="24">
        <f t="shared" ca="1" si="49"/>
        <v>0.69553982793038638</v>
      </c>
      <c r="F1039" s="24">
        <f ca="1">IF(B1039=IO!$A$21,ROUND(NORMINV(E1039,IO!$B$21,IO!$C$21),0),IF(B1039=IO!$A$22,ROUND(NORMINV(E1039,IO!$B$22,IO!$C$22),0),ROUND(NORMINV(E1039,IO!$B$23,IO!$C$23),0)))</f>
        <v>108</v>
      </c>
      <c r="G1039" s="24">
        <f ca="1">MIN(F1039,IO!$B$4+IO!$B$10)</f>
        <v>102</v>
      </c>
      <c r="H1039" s="24">
        <f ca="1">IF(G1039-D1039&gt;IO!B$4,Model!G1039-Model!D1039-IO!B$4,0)</f>
        <v>2</v>
      </c>
      <c r="I1039" s="24">
        <f>IF($B1039=IO!$A$22,IO!$B$6,IF($B1039=IO!$A$22,IO!$B$6,IF($B1039=IO!$A$22,IO!$B$6,IO!$B$7)))</f>
        <v>200</v>
      </c>
      <c r="J1039" s="24">
        <f t="shared" ca="1" si="50"/>
        <v>0</v>
      </c>
      <c r="K1039" s="24">
        <f ca="1">IO!$B$5*Model!G1039-$J1039</f>
        <v>4080</v>
      </c>
    </row>
    <row r="1040" spans="1:11" x14ac:dyDescent="0.25">
      <c r="A1040" s="28">
        <v>1039</v>
      </c>
      <c r="B1040" s="26" t="s">
        <v>7</v>
      </c>
      <c r="C1040" s="24">
        <f t="shared" ca="1" si="48"/>
        <v>0.31134397097133937</v>
      </c>
      <c r="D1040" s="24">
        <f ca="1">VLOOKUP(C1040,'Given Data'!$H$33:$I$43,2)</f>
        <v>1</v>
      </c>
      <c r="E1040" s="24">
        <f t="shared" ca="1" si="49"/>
        <v>0.99876957127448462</v>
      </c>
      <c r="F1040" s="24">
        <f ca="1">IF(B1040=IO!$A$21,ROUND(NORMINV(E1040,IO!$B$21,IO!$C$21),0),IF(B1040=IO!$A$22,ROUND(NORMINV(E1040,IO!$B$22,IO!$C$22),0),ROUND(NORMINV(E1040,IO!$B$23,IO!$C$23),0)))</f>
        <v>119</v>
      </c>
      <c r="G1040" s="24">
        <f ca="1">MIN(F1040,IO!$B$4+IO!$B$10)</f>
        <v>102</v>
      </c>
      <c r="H1040" s="24">
        <f ca="1">IF(G1040-D1040&gt;IO!B$4,Model!G1040-Model!D1040-IO!B$4,0)</f>
        <v>1</v>
      </c>
      <c r="I1040" s="24">
        <f>IF($B1040=IO!$A$22,IO!$B$6,IF($B1040=IO!$A$22,IO!$B$6,IF($B1040=IO!$A$22,IO!$B$6,IO!$B$7)))</f>
        <v>200</v>
      </c>
      <c r="J1040" s="24">
        <f t="shared" ca="1" si="50"/>
        <v>0</v>
      </c>
      <c r="K1040" s="24">
        <f ca="1">IO!$B$5*Model!G1040-$J1040</f>
        <v>4080</v>
      </c>
    </row>
    <row r="1041" spans="1:11" x14ac:dyDescent="0.25">
      <c r="A1041" s="28">
        <v>1040</v>
      </c>
      <c r="B1041" s="26" t="s">
        <v>8</v>
      </c>
      <c r="C1041" s="24">
        <f t="shared" ca="1" si="48"/>
        <v>0.46578082198520565</v>
      </c>
      <c r="D1041" s="24">
        <f ca="1">VLOOKUP(C1041,'Given Data'!$H$33:$I$43,2)</f>
        <v>2</v>
      </c>
      <c r="E1041" s="24">
        <f t="shared" ca="1" si="49"/>
        <v>0.57677375791411689</v>
      </c>
      <c r="F1041" s="24">
        <f ca="1">IF(B1041=IO!$A$21,ROUND(NORMINV(E1041,IO!$B$21,IO!$C$21),0),IF(B1041=IO!$A$22,ROUND(NORMINV(E1041,IO!$B$22,IO!$C$22),0),ROUND(NORMINV(E1041,IO!$B$23,IO!$C$23),0)))</f>
        <v>104</v>
      </c>
      <c r="G1041" s="24">
        <f ca="1">MIN(F1041,IO!$B$4+IO!$B$10)</f>
        <v>102</v>
      </c>
      <c r="H1041" s="24">
        <f ca="1">IF(G1041-D1041&gt;IO!B$4,Model!G1041-Model!D1041-IO!B$4,0)</f>
        <v>0</v>
      </c>
      <c r="I1041" s="24">
        <f>IF($B1041=IO!$A$22,IO!$B$6,IF($B1041=IO!$A$22,IO!$B$6,IF($B1041=IO!$A$22,IO!$B$6,IO!$B$7)))</f>
        <v>25</v>
      </c>
      <c r="J1041" s="24">
        <f t="shared" ca="1" si="50"/>
        <v>0</v>
      </c>
      <c r="K1041" s="24">
        <f ca="1">IO!$B$5*Model!G1041-$J1041</f>
        <v>4080</v>
      </c>
    </row>
    <row r="1042" spans="1:11" x14ac:dyDescent="0.25">
      <c r="A1042" s="28">
        <v>1041</v>
      </c>
      <c r="B1042" s="26" t="s">
        <v>10</v>
      </c>
      <c r="C1042" s="24">
        <f t="shared" ca="1" si="48"/>
        <v>0.59667616651956057</v>
      </c>
      <c r="D1042" s="24">
        <f ca="1">VLOOKUP(C1042,'Given Data'!$H$33:$I$43,2)</f>
        <v>2</v>
      </c>
      <c r="E1042" s="24">
        <f t="shared" ca="1" si="49"/>
        <v>0.81828122672202375</v>
      </c>
      <c r="F1042" s="24">
        <f ca="1">IF(B1042=IO!$A$21,ROUND(NORMINV(E1042,IO!$B$21,IO!$C$21),0),IF(B1042=IO!$A$22,ROUND(NORMINV(E1042,IO!$B$22,IO!$C$22),0),ROUND(NORMINV(E1042,IO!$B$23,IO!$C$23),0)))</f>
        <v>110</v>
      </c>
      <c r="G1042" s="24">
        <f ca="1">MIN(F1042,IO!$B$4+IO!$B$10)</f>
        <v>102</v>
      </c>
      <c r="H1042" s="24">
        <f ca="1">IF(G1042-D1042&gt;IO!B$4,Model!G1042-Model!D1042-IO!B$4,0)</f>
        <v>0</v>
      </c>
      <c r="I1042" s="24">
        <f>IF($B1042=IO!$A$22,IO!$B$6,IF($B1042=IO!$A$22,IO!$B$6,IF($B1042=IO!$A$22,IO!$B$6,IO!$B$7)))</f>
        <v>200</v>
      </c>
      <c r="J1042" s="24">
        <f t="shared" ca="1" si="50"/>
        <v>0</v>
      </c>
      <c r="K1042" s="24">
        <f ca="1">IO!$B$5*Model!G1042-$J1042</f>
        <v>4080</v>
      </c>
    </row>
    <row r="1043" spans="1:11" x14ac:dyDescent="0.25">
      <c r="A1043" s="28">
        <v>1042</v>
      </c>
      <c r="B1043" s="26" t="s">
        <v>7</v>
      </c>
      <c r="C1043" s="24">
        <f t="shared" ca="1" si="48"/>
        <v>0.5069418024161424</v>
      </c>
      <c r="D1043" s="24">
        <f ca="1">VLOOKUP(C1043,'Given Data'!$H$33:$I$43,2)</f>
        <v>2</v>
      </c>
      <c r="E1043" s="24">
        <f t="shared" ca="1" si="49"/>
        <v>0.68795235777553876</v>
      </c>
      <c r="F1043" s="24">
        <f ca="1">IF(B1043=IO!$A$21,ROUND(NORMINV(E1043,IO!$B$21,IO!$C$21),0),IF(B1043=IO!$A$22,ROUND(NORMINV(E1043,IO!$B$22,IO!$C$22),0),ROUND(NORMINV(E1043,IO!$B$23,IO!$C$23),0)))</f>
        <v>104</v>
      </c>
      <c r="G1043" s="24">
        <f ca="1">MIN(F1043,IO!$B$4+IO!$B$10)</f>
        <v>102</v>
      </c>
      <c r="H1043" s="24">
        <f ca="1">IF(G1043-D1043&gt;IO!B$4,Model!G1043-Model!D1043-IO!B$4,0)</f>
        <v>0</v>
      </c>
      <c r="I1043" s="24">
        <f>IF($B1043=IO!$A$22,IO!$B$6,IF($B1043=IO!$A$22,IO!$B$6,IF($B1043=IO!$A$22,IO!$B$6,IO!$B$7)))</f>
        <v>200</v>
      </c>
      <c r="J1043" s="24">
        <f t="shared" ca="1" si="50"/>
        <v>200</v>
      </c>
      <c r="K1043" s="24">
        <f ca="1">IO!$B$5*Model!G1043-$J1043</f>
        <v>3880</v>
      </c>
    </row>
    <row r="1044" spans="1:11" x14ac:dyDescent="0.25">
      <c r="A1044" s="28">
        <v>1043</v>
      </c>
      <c r="B1044" s="26" t="s">
        <v>8</v>
      </c>
      <c r="C1044" s="24">
        <f t="shared" ca="1" si="48"/>
        <v>0.97612738879556837</v>
      </c>
      <c r="D1044" s="24">
        <f ca="1">VLOOKUP(C1044,'Given Data'!$H$33:$I$43,2)</f>
        <v>6</v>
      </c>
      <c r="E1044" s="24">
        <f t="shared" ca="1" si="49"/>
        <v>0.93579578021021093</v>
      </c>
      <c r="F1044" s="24">
        <f ca="1">IF(B1044=IO!$A$21,ROUND(NORMINV(E1044,IO!$B$21,IO!$C$21),0),IF(B1044=IO!$A$22,ROUND(NORMINV(E1044,IO!$B$22,IO!$C$22),0),ROUND(NORMINV(E1044,IO!$B$23,IO!$C$23),0)))</f>
        <v>111</v>
      </c>
      <c r="G1044" s="24">
        <f ca="1">MIN(F1044,IO!$B$4+IO!$B$10)</f>
        <v>102</v>
      </c>
      <c r="H1044" s="24">
        <f ca="1">IF(G1044-D1044&gt;IO!B$4,Model!G1044-Model!D1044-IO!B$4,0)</f>
        <v>0</v>
      </c>
      <c r="I1044" s="24">
        <f>IF($B1044=IO!$A$22,IO!$B$6,IF($B1044=IO!$A$22,IO!$B$6,IF($B1044=IO!$A$22,IO!$B$6,IO!$B$7)))</f>
        <v>25</v>
      </c>
      <c r="J1044" s="24">
        <f t="shared" ca="1" si="50"/>
        <v>0</v>
      </c>
      <c r="K1044" s="24">
        <f ca="1">IO!$B$5*Model!G1044-$J1044</f>
        <v>4080</v>
      </c>
    </row>
    <row r="1045" spans="1:11" x14ac:dyDescent="0.25">
      <c r="A1045" s="28">
        <v>1044</v>
      </c>
      <c r="B1045" s="26" t="s">
        <v>10</v>
      </c>
      <c r="C1045" s="24">
        <f t="shared" ca="1" si="48"/>
        <v>0.20066535586824341</v>
      </c>
      <c r="D1045" s="24">
        <f ca="1">VLOOKUP(C1045,'Given Data'!$H$33:$I$43,2)</f>
        <v>1</v>
      </c>
      <c r="E1045" s="24">
        <f t="shared" ca="1" si="49"/>
        <v>0.33834901594214273</v>
      </c>
      <c r="F1045" s="24">
        <f ca="1">IF(B1045=IO!$A$21,ROUND(NORMINV(E1045,IO!$B$21,IO!$C$21),0),IF(B1045=IO!$A$22,ROUND(NORMINV(E1045,IO!$B$22,IO!$C$22),0),ROUND(NORMINV(E1045,IO!$B$23,IO!$C$23),0)))</f>
        <v>103</v>
      </c>
      <c r="G1045" s="24">
        <f ca="1">MIN(F1045,IO!$B$4+IO!$B$10)</f>
        <v>102</v>
      </c>
      <c r="H1045" s="24">
        <f ca="1">IF(G1045-D1045&gt;IO!B$4,Model!G1045-Model!D1045-IO!B$4,0)</f>
        <v>1</v>
      </c>
      <c r="I1045" s="24">
        <f>IF($B1045=IO!$A$22,IO!$B$6,IF($B1045=IO!$A$22,IO!$B$6,IF($B1045=IO!$A$22,IO!$B$6,IO!$B$7)))</f>
        <v>200</v>
      </c>
      <c r="J1045" s="24">
        <f t="shared" ca="1" si="50"/>
        <v>0</v>
      </c>
      <c r="K1045" s="24">
        <f ca="1">IO!$B$5*Model!G1045-$J1045</f>
        <v>4080</v>
      </c>
    </row>
    <row r="1046" spans="1:11" x14ac:dyDescent="0.25">
      <c r="A1046" s="28">
        <v>1045</v>
      </c>
      <c r="B1046" s="26" t="s">
        <v>7</v>
      </c>
      <c r="C1046" s="24">
        <f t="shared" ca="1" si="48"/>
        <v>0.76502598985123071</v>
      </c>
      <c r="D1046" s="24">
        <f ca="1">VLOOKUP(C1046,'Given Data'!$H$33:$I$43,2)</f>
        <v>3</v>
      </c>
      <c r="E1046" s="24">
        <f t="shared" ca="1" si="49"/>
        <v>0.97707356055376049</v>
      </c>
      <c r="F1046" s="24">
        <f ca="1">IF(B1046=IO!$A$21,ROUND(NORMINV(E1046,IO!$B$21,IO!$C$21),0),IF(B1046=IO!$A$22,ROUND(NORMINV(E1046,IO!$B$22,IO!$C$22),0),ROUND(NORMINV(E1046,IO!$B$23,IO!$C$23),0)))</f>
        <v>113</v>
      </c>
      <c r="G1046" s="24">
        <f ca="1">MIN(F1046,IO!$B$4+IO!$B$10)</f>
        <v>102</v>
      </c>
      <c r="H1046" s="24">
        <f ca="1">IF(G1046-D1046&gt;IO!B$4,Model!G1046-Model!D1046-IO!B$4,0)</f>
        <v>0</v>
      </c>
      <c r="I1046" s="24">
        <f>IF($B1046=IO!$A$22,IO!$B$6,IF($B1046=IO!$A$22,IO!$B$6,IF($B1046=IO!$A$22,IO!$B$6,IO!$B$7)))</f>
        <v>200</v>
      </c>
      <c r="J1046" s="24">
        <f t="shared" ca="1" si="50"/>
        <v>0</v>
      </c>
      <c r="K1046" s="24">
        <f ca="1">IO!$B$5*Model!G1046-$J1046</f>
        <v>4080</v>
      </c>
    </row>
    <row r="1047" spans="1:11" x14ac:dyDescent="0.25">
      <c r="A1047" s="28">
        <v>1046</v>
      </c>
      <c r="B1047" s="26" t="s">
        <v>8</v>
      </c>
      <c r="C1047" s="24">
        <f t="shared" ca="1" si="48"/>
        <v>0.95676827327208203</v>
      </c>
      <c r="D1047" s="24">
        <f ca="1">VLOOKUP(C1047,'Given Data'!$H$33:$I$43,2)</f>
        <v>6</v>
      </c>
      <c r="E1047" s="24">
        <f t="shared" ca="1" si="49"/>
        <v>0.97677930148614422</v>
      </c>
      <c r="F1047" s="24">
        <f ca="1">IF(B1047=IO!$A$21,ROUND(NORMINV(E1047,IO!$B$21,IO!$C$21),0),IF(B1047=IO!$A$22,ROUND(NORMINV(E1047,IO!$B$22,IO!$C$22),0),ROUND(NORMINV(E1047,IO!$B$23,IO!$C$23),0)))</f>
        <v>113</v>
      </c>
      <c r="G1047" s="24">
        <f ca="1">MIN(F1047,IO!$B$4+IO!$B$10)</f>
        <v>102</v>
      </c>
      <c r="H1047" s="24">
        <f ca="1">IF(G1047-D1047&gt;IO!B$4,Model!G1047-Model!D1047-IO!B$4,0)</f>
        <v>0</v>
      </c>
      <c r="I1047" s="24">
        <f>IF($B1047=IO!$A$22,IO!$B$6,IF($B1047=IO!$A$22,IO!$B$6,IF($B1047=IO!$A$22,IO!$B$6,IO!$B$7)))</f>
        <v>25</v>
      </c>
      <c r="J1047" s="24">
        <f t="shared" ca="1" si="50"/>
        <v>200</v>
      </c>
      <c r="K1047" s="24">
        <f ca="1">IO!$B$5*Model!G1047-$J1047</f>
        <v>3880</v>
      </c>
    </row>
    <row r="1048" spans="1:11" x14ac:dyDescent="0.25">
      <c r="A1048" s="28">
        <v>1047</v>
      </c>
      <c r="B1048" s="26" t="s">
        <v>10</v>
      </c>
      <c r="C1048" s="24">
        <f t="shared" ca="1" si="48"/>
        <v>2.7413519907869555E-3</v>
      </c>
      <c r="D1048" s="24">
        <f ca="1">VLOOKUP(C1048,'Given Data'!$H$33:$I$43,2)</f>
        <v>0</v>
      </c>
      <c r="E1048" s="24">
        <f t="shared" ca="1" si="49"/>
        <v>8.9370799857854344E-2</v>
      </c>
      <c r="F1048" s="24">
        <f ca="1">IF(B1048=IO!$A$21,ROUND(NORMINV(E1048,IO!$B$21,IO!$C$21),0),IF(B1048=IO!$A$22,ROUND(NORMINV(E1048,IO!$B$22,IO!$C$22),0),ROUND(NORMINV(E1048,IO!$B$23,IO!$C$23),0)))</f>
        <v>98</v>
      </c>
      <c r="G1048" s="24">
        <f ca="1">MIN(F1048,IO!$B$4+IO!$B$10)</f>
        <v>98</v>
      </c>
      <c r="H1048" s="24">
        <f ca="1">IF(G1048-D1048&gt;IO!B$4,Model!G1048-Model!D1048-IO!B$4,0)</f>
        <v>0</v>
      </c>
      <c r="I1048" s="24">
        <f>IF($B1048=IO!$A$22,IO!$B$6,IF($B1048=IO!$A$22,IO!$B$6,IF($B1048=IO!$A$22,IO!$B$6,IO!$B$7)))</f>
        <v>200</v>
      </c>
      <c r="J1048" s="24">
        <f t="shared" ca="1" si="50"/>
        <v>0</v>
      </c>
      <c r="K1048" s="24">
        <f ca="1">IO!$B$5*Model!G1048-$J1048</f>
        <v>3920</v>
      </c>
    </row>
    <row r="1049" spans="1:11" x14ac:dyDescent="0.25">
      <c r="A1049" s="28">
        <v>1048</v>
      </c>
      <c r="B1049" s="26" t="s">
        <v>7</v>
      </c>
      <c r="C1049" s="24">
        <f t="shared" ca="1" si="48"/>
        <v>0.2140747625376116</v>
      </c>
      <c r="D1049" s="24">
        <f ca="1">VLOOKUP(C1049,'Given Data'!$H$33:$I$43,2)</f>
        <v>1</v>
      </c>
      <c r="E1049" s="24">
        <f t="shared" ca="1" si="49"/>
        <v>0.71047940405873644</v>
      </c>
      <c r="F1049" s="24">
        <f ca="1">IF(B1049=IO!$A$21,ROUND(NORMINV(E1049,IO!$B$21,IO!$C$21),0),IF(B1049=IO!$A$22,ROUND(NORMINV(E1049,IO!$B$22,IO!$C$22),0),ROUND(NORMINV(E1049,IO!$B$23,IO!$C$23),0)))</f>
        <v>104</v>
      </c>
      <c r="G1049" s="24">
        <f ca="1">MIN(F1049,IO!$B$4+IO!$B$10)</f>
        <v>102</v>
      </c>
      <c r="H1049" s="24">
        <f ca="1">IF(G1049-D1049&gt;IO!B$4,Model!G1049-Model!D1049-IO!B$4,0)</f>
        <v>1</v>
      </c>
      <c r="I1049" s="24">
        <f>IF($B1049=IO!$A$22,IO!$B$6,IF($B1049=IO!$A$22,IO!$B$6,IF($B1049=IO!$A$22,IO!$B$6,IO!$B$7)))</f>
        <v>200</v>
      </c>
      <c r="J1049" s="24">
        <f t="shared" ca="1" si="50"/>
        <v>200</v>
      </c>
      <c r="K1049" s="24">
        <f ca="1">IO!$B$5*Model!G1049-$J1049</f>
        <v>3880</v>
      </c>
    </row>
    <row r="1050" spans="1:11" x14ac:dyDescent="0.25">
      <c r="A1050" s="28">
        <v>1049</v>
      </c>
      <c r="B1050" s="26" t="s">
        <v>8</v>
      </c>
      <c r="C1050" s="24">
        <f t="shared" ca="1" si="48"/>
        <v>0.54718066010937216</v>
      </c>
      <c r="D1050" s="24">
        <f ca="1">VLOOKUP(C1050,'Given Data'!$H$33:$I$43,2)</f>
        <v>2</v>
      </c>
      <c r="E1050" s="24">
        <f t="shared" ca="1" si="49"/>
        <v>0.50703114876456312</v>
      </c>
      <c r="F1050" s="24">
        <f ca="1">IF(B1050=IO!$A$21,ROUND(NORMINV(E1050,IO!$B$21,IO!$C$21),0),IF(B1050=IO!$A$22,ROUND(NORMINV(E1050,IO!$B$22,IO!$C$22),0),ROUND(NORMINV(E1050,IO!$B$23,IO!$C$23),0)))</f>
        <v>103</v>
      </c>
      <c r="G1050" s="24">
        <f ca="1">MIN(F1050,IO!$B$4+IO!$B$10)</f>
        <v>102</v>
      </c>
      <c r="H1050" s="24">
        <f ca="1">IF(G1050-D1050&gt;IO!B$4,Model!G1050-Model!D1050-IO!B$4,0)</f>
        <v>0</v>
      </c>
      <c r="I1050" s="24">
        <f>IF($B1050=IO!$A$22,IO!$B$6,IF($B1050=IO!$A$22,IO!$B$6,IF($B1050=IO!$A$22,IO!$B$6,IO!$B$7)))</f>
        <v>25</v>
      </c>
      <c r="J1050" s="24">
        <f t="shared" ca="1" si="50"/>
        <v>0</v>
      </c>
      <c r="K1050" s="24">
        <f ca="1">IO!$B$5*Model!G1050-$J1050</f>
        <v>4080</v>
      </c>
    </row>
    <row r="1051" spans="1:11" x14ac:dyDescent="0.25">
      <c r="A1051" s="28">
        <v>1050</v>
      </c>
      <c r="B1051" s="26" t="s">
        <v>10</v>
      </c>
      <c r="C1051" s="24">
        <f t="shared" ca="1" si="48"/>
        <v>0.2966883331917205</v>
      </c>
      <c r="D1051" s="24">
        <f ca="1">VLOOKUP(C1051,'Given Data'!$H$33:$I$43,2)</f>
        <v>1</v>
      </c>
      <c r="E1051" s="24">
        <f t="shared" ca="1" si="49"/>
        <v>0.86081159519083195</v>
      </c>
      <c r="F1051" s="24">
        <f ca="1">IF(B1051=IO!$A$21,ROUND(NORMINV(E1051,IO!$B$21,IO!$C$21),0),IF(B1051=IO!$A$22,ROUND(NORMINV(E1051,IO!$B$22,IO!$C$22),0),ROUND(NORMINV(E1051,IO!$B$23,IO!$C$23),0)))</f>
        <v>110</v>
      </c>
      <c r="G1051" s="24">
        <f ca="1">MIN(F1051,IO!$B$4+IO!$B$10)</f>
        <v>102</v>
      </c>
      <c r="H1051" s="24">
        <f ca="1">IF(G1051-D1051&gt;IO!B$4,Model!G1051-Model!D1051-IO!B$4,0)</f>
        <v>1</v>
      </c>
      <c r="I1051" s="24">
        <f>IF($B1051=IO!$A$22,IO!$B$6,IF($B1051=IO!$A$22,IO!$B$6,IF($B1051=IO!$A$22,IO!$B$6,IO!$B$7)))</f>
        <v>200</v>
      </c>
      <c r="J1051" s="24">
        <f t="shared" ca="1" si="50"/>
        <v>0</v>
      </c>
      <c r="K1051" s="24">
        <f ca="1">IO!$B$5*Model!G1051-$J1051</f>
        <v>4080</v>
      </c>
    </row>
    <row r="1052" spans="1:11" x14ac:dyDescent="0.25">
      <c r="A1052" s="28">
        <v>1051</v>
      </c>
      <c r="B1052" s="26" t="s">
        <v>7</v>
      </c>
      <c r="C1052" s="24">
        <f t="shared" ca="1" si="48"/>
        <v>0.77462985270537188</v>
      </c>
      <c r="D1052" s="24">
        <f ca="1">VLOOKUP(C1052,'Given Data'!$H$33:$I$43,2)</f>
        <v>3</v>
      </c>
      <c r="E1052" s="24">
        <f t="shared" ca="1" si="49"/>
        <v>0.72253205076185623</v>
      </c>
      <c r="F1052" s="24">
        <f ca="1">IF(B1052=IO!$A$21,ROUND(NORMINV(E1052,IO!$B$21,IO!$C$21),0),IF(B1052=IO!$A$22,ROUND(NORMINV(E1052,IO!$B$22,IO!$C$22),0),ROUND(NORMINV(E1052,IO!$B$23,IO!$C$23),0)))</f>
        <v>105</v>
      </c>
      <c r="G1052" s="24">
        <f ca="1">MIN(F1052,IO!$B$4+IO!$B$10)</f>
        <v>102</v>
      </c>
      <c r="H1052" s="24">
        <f ca="1">IF(G1052-D1052&gt;IO!B$4,Model!G1052-Model!D1052-IO!B$4,0)</f>
        <v>0</v>
      </c>
      <c r="I1052" s="24">
        <f>IF($B1052=IO!$A$22,IO!$B$6,IF($B1052=IO!$A$22,IO!$B$6,IF($B1052=IO!$A$22,IO!$B$6,IO!$B$7)))</f>
        <v>200</v>
      </c>
      <c r="J1052" s="24">
        <f t="shared" ca="1" si="50"/>
        <v>0</v>
      </c>
      <c r="K1052" s="24">
        <f ca="1">IO!$B$5*Model!G1052-$J1052</f>
        <v>4080</v>
      </c>
    </row>
    <row r="1053" spans="1:11" x14ac:dyDescent="0.25">
      <c r="A1053" s="28">
        <v>1052</v>
      </c>
      <c r="B1053" s="26" t="s">
        <v>8</v>
      </c>
      <c r="C1053" s="24">
        <f t="shared" ca="1" si="48"/>
        <v>0.69491324482658023</v>
      </c>
      <c r="D1053" s="24">
        <f ca="1">VLOOKUP(C1053,'Given Data'!$H$33:$I$43,2)</f>
        <v>3</v>
      </c>
      <c r="E1053" s="24">
        <f t="shared" ca="1" si="49"/>
        <v>0.53031825136202437</v>
      </c>
      <c r="F1053" s="24">
        <f ca="1">IF(B1053=IO!$A$21,ROUND(NORMINV(E1053,IO!$B$21,IO!$C$21),0),IF(B1053=IO!$A$22,ROUND(NORMINV(E1053,IO!$B$22,IO!$C$22),0),ROUND(NORMINV(E1053,IO!$B$23,IO!$C$23),0)))</f>
        <v>103</v>
      </c>
      <c r="G1053" s="24">
        <f ca="1">MIN(F1053,IO!$B$4+IO!$B$10)</f>
        <v>102</v>
      </c>
      <c r="H1053" s="24">
        <f ca="1">IF(G1053-D1053&gt;IO!B$4,Model!G1053-Model!D1053-IO!B$4,0)</f>
        <v>0</v>
      </c>
      <c r="I1053" s="24">
        <f>IF($B1053=IO!$A$22,IO!$B$6,IF($B1053=IO!$A$22,IO!$B$6,IF($B1053=IO!$A$22,IO!$B$6,IO!$B$7)))</f>
        <v>25</v>
      </c>
      <c r="J1053" s="24">
        <f t="shared" ca="1" si="50"/>
        <v>0</v>
      </c>
      <c r="K1053" s="24">
        <f ca="1">IO!$B$5*Model!G1053-$J1053</f>
        <v>4080</v>
      </c>
    </row>
    <row r="1054" spans="1:11" x14ac:dyDescent="0.25">
      <c r="A1054" s="28">
        <v>1053</v>
      </c>
      <c r="B1054" s="26" t="s">
        <v>10</v>
      </c>
      <c r="C1054" s="24">
        <f t="shared" ca="1" si="48"/>
        <v>0.6716956162672586</v>
      </c>
      <c r="D1054" s="24">
        <f ca="1">VLOOKUP(C1054,'Given Data'!$H$33:$I$43,2)</f>
        <v>3</v>
      </c>
      <c r="E1054" s="24">
        <f t="shared" ca="1" si="49"/>
        <v>0.81042258635360942</v>
      </c>
      <c r="F1054" s="24">
        <f ca="1">IF(B1054=IO!$A$21,ROUND(NORMINV(E1054,IO!$B$21,IO!$C$21),0),IF(B1054=IO!$A$22,ROUND(NORMINV(E1054,IO!$B$22,IO!$C$22),0),ROUND(NORMINV(E1054,IO!$B$23,IO!$C$23),0)))</f>
        <v>109</v>
      </c>
      <c r="G1054" s="24">
        <f ca="1">MIN(F1054,IO!$B$4+IO!$B$10)</f>
        <v>102</v>
      </c>
      <c r="H1054" s="24">
        <f ca="1">IF(G1054-D1054&gt;IO!B$4,Model!G1054-Model!D1054-IO!B$4,0)</f>
        <v>0</v>
      </c>
      <c r="I1054" s="24">
        <f>IF($B1054=IO!$A$22,IO!$B$6,IF($B1054=IO!$A$22,IO!$B$6,IF($B1054=IO!$A$22,IO!$B$6,IO!$B$7)))</f>
        <v>200</v>
      </c>
      <c r="J1054" s="24">
        <f t="shared" ca="1" si="50"/>
        <v>0</v>
      </c>
      <c r="K1054" s="24">
        <f ca="1">IO!$B$5*Model!G1054-$J1054</f>
        <v>4080</v>
      </c>
    </row>
    <row r="1055" spans="1:11" x14ac:dyDescent="0.25">
      <c r="A1055" s="28">
        <v>1054</v>
      </c>
      <c r="B1055" s="26" t="s">
        <v>7</v>
      </c>
      <c r="C1055" s="24">
        <f t="shared" ca="1" si="48"/>
        <v>0.39085071038841701</v>
      </c>
      <c r="D1055" s="24">
        <f ca="1">VLOOKUP(C1055,'Given Data'!$H$33:$I$43,2)</f>
        <v>2</v>
      </c>
      <c r="E1055" s="24">
        <f t="shared" ca="1" si="49"/>
        <v>0.91571409014113214</v>
      </c>
      <c r="F1055" s="24">
        <f ca="1">IF(B1055=IO!$A$21,ROUND(NORMINV(E1055,IO!$B$21,IO!$C$21),0),IF(B1055=IO!$A$22,ROUND(NORMINV(E1055,IO!$B$22,IO!$C$22),0),ROUND(NORMINV(E1055,IO!$B$23,IO!$C$23),0)))</f>
        <v>109</v>
      </c>
      <c r="G1055" s="24">
        <f ca="1">MIN(F1055,IO!$B$4+IO!$B$10)</f>
        <v>102</v>
      </c>
      <c r="H1055" s="24">
        <f ca="1">IF(G1055-D1055&gt;IO!B$4,Model!G1055-Model!D1055-IO!B$4,0)</f>
        <v>0</v>
      </c>
      <c r="I1055" s="24">
        <f>IF($B1055=IO!$A$22,IO!$B$6,IF($B1055=IO!$A$22,IO!$B$6,IF($B1055=IO!$A$22,IO!$B$6,IO!$B$7)))</f>
        <v>200</v>
      </c>
      <c r="J1055" s="24">
        <f t="shared" ca="1" si="50"/>
        <v>0</v>
      </c>
      <c r="K1055" s="24">
        <f ca="1">IO!$B$5*Model!G1055-$J1055</f>
        <v>4080</v>
      </c>
    </row>
    <row r="1056" spans="1:11" x14ac:dyDescent="0.25">
      <c r="A1056" s="28">
        <v>1055</v>
      </c>
      <c r="B1056" s="26" t="s">
        <v>8</v>
      </c>
      <c r="C1056" s="24">
        <f t="shared" ca="1" si="48"/>
        <v>0.82045504007811521</v>
      </c>
      <c r="D1056" s="24">
        <f ca="1">VLOOKUP(C1056,'Given Data'!$H$33:$I$43,2)</f>
        <v>4</v>
      </c>
      <c r="E1056" s="24">
        <f t="shared" ca="1" si="49"/>
        <v>0.7921349033545968</v>
      </c>
      <c r="F1056" s="24">
        <f ca="1">IF(B1056=IO!$A$21,ROUND(NORMINV(E1056,IO!$B$21,IO!$C$21),0),IF(B1056=IO!$A$22,ROUND(NORMINV(E1056,IO!$B$22,IO!$C$22),0),ROUND(NORMINV(E1056,IO!$B$23,IO!$C$23),0)))</f>
        <v>107</v>
      </c>
      <c r="G1056" s="24">
        <f ca="1">MIN(F1056,IO!$B$4+IO!$B$10)</f>
        <v>102</v>
      </c>
      <c r="H1056" s="24">
        <f ca="1">IF(G1056-D1056&gt;IO!B$4,Model!G1056-Model!D1056-IO!B$4,0)</f>
        <v>0</v>
      </c>
      <c r="I1056" s="24">
        <f>IF($B1056=IO!$A$22,IO!$B$6,IF($B1056=IO!$A$22,IO!$B$6,IF($B1056=IO!$A$22,IO!$B$6,IO!$B$7)))</f>
        <v>25</v>
      </c>
      <c r="J1056" s="24">
        <f t="shared" ca="1" si="50"/>
        <v>0</v>
      </c>
      <c r="K1056" s="24">
        <f ca="1">IO!$B$5*Model!G1056-$J1056</f>
        <v>4080</v>
      </c>
    </row>
    <row r="1057" spans="1:11" x14ac:dyDescent="0.25">
      <c r="A1057" s="28">
        <v>1056</v>
      </c>
      <c r="B1057" s="26" t="s">
        <v>10</v>
      </c>
      <c r="C1057" s="24">
        <f t="shared" ca="1" si="48"/>
        <v>0.3164278944430382</v>
      </c>
      <c r="D1057" s="24">
        <f ca="1">VLOOKUP(C1057,'Given Data'!$H$33:$I$43,2)</f>
        <v>1</v>
      </c>
      <c r="E1057" s="24">
        <f t="shared" ca="1" si="49"/>
        <v>1.7852125109835026E-2</v>
      </c>
      <c r="F1057" s="24">
        <f ca="1">IF(B1057=IO!$A$21,ROUND(NORMINV(E1057,IO!$B$21,IO!$C$21),0),IF(B1057=IO!$A$22,ROUND(NORMINV(E1057,IO!$B$22,IO!$C$22),0),ROUND(NORMINV(E1057,IO!$B$23,IO!$C$23),0)))</f>
        <v>94</v>
      </c>
      <c r="G1057" s="24">
        <f ca="1">MIN(F1057,IO!$B$4+IO!$B$10)</f>
        <v>94</v>
      </c>
      <c r="H1057" s="24">
        <f ca="1">IF(G1057-D1057&gt;IO!B$4,Model!G1057-Model!D1057-IO!B$4,0)</f>
        <v>0</v>
      </c>
      <c r="I1057" s="24">
        <f>IF($B1057=IO!$A$22,IO!$B$6,IF($B1057=IO!$A$22,IO!$B$6,IF($B1057=IO!$A$22,IO!$B$6,IO!$B$7)))</f>
        <v>200</v>
      </c>
      <c r="J1057" s="24">
        <f t="shared" ca="1" si="50"/>
        <v>0</v>
      </c>
      <c r="K1057" s="24">
        <f ca="1">IO!$B$5*Model!G1057-$J1057</f>
        <v>3760</v>
      </c>
    </row>
    <row r="1058" spans="1:11" x14ac:dyDescent="0.25">
      <c r="A1058" s="28">
        <v>1057</v>
      </c>
      <c r="B1058" s="26" t="s">
        <v>7</v>
      </c>
      <c r="C1058" s="24">
        <f t="shared" ca="1" si="48"/>
        <v>0.66434760855050468</v>
      </c>
      <c r="D1058" s="24">
        <f ca="1">VLOOKUP(C1058,'Given Data'!$H$33:$I$43,2)</f>
        <v>3</v>
      </c>
      <c r="E1058" s="24">
        <f t="shared" ca="1" si="49"/>
        <v>0.52708724851931599</v>
      </c>
      <c r="F1058" s="24">
        <f ca="1">IF(B1058=IO!$A$21,ROUND(NORMINV(E1058,IO!$B$21,IO!$C$21),0),IF(B1058=IO!$A$22,ROUND(NORMINV(E1058,IO!$B$22,IO!$C$22),0),ROUND(NORMINV(E1058,IO!$B$23,IO!$C$23),0)))</f>
        <v>101</v>
      </c>
      <c r="G1058" s="24">
        <f ca="1">MIN(F1058,IO!$B$4+IO!$B$10)</f>
        <v>101</v>
      </c>
      <c r="H1058" s="24">
        <f ca="1">IF(G1058-D1058&gt;IO!B$4,Model!G1058-Model!D1058-IO!B$4,0)</f>
        <v>0</v>
      </c>
      <c r="I1058" s="24">
        <f>IF($B1058=IO!$A$22,IO!$B$6,IF($B1058=IO!$A$22,IO!$B$6,IF($B1058=IO!$A$22,IO!$B$6,IO!$B$7)))</f>
        <v>200</v>
      </c>
      <c r="J1058" s="24">
        <f t="shared" ca="1" si="50"/>
        <v>0</v>
      </c>
      <c r="K1058" s="24">
        <f ca="1">IO!$B$5*Model!G1058-$J1058</f>
        <v>4040</v>
      </c>
    </row>
    <row r="1059" spans="1:11" x14ac:dyDescent="0.25">
      <c r="A1059" s="28">
        <v>1058</v>
      </c>
      <c r="B1059" s="26" t="s">
        <v>8</v>
      </c>
      <c r="C1059" s="24">
        <f t="shared" ca="1" si="48"/>
        <v>0.48041131337896148</v>
      </c>
      <c r="D1059" s="24">
        <f ca="1">VLOOKUP(C1059,'Given Data'!$H$33:$I$43,2)</f>
        <v>2</v>
      </c>
      <c r="E1059" s="24">
        <f t="shared" ca="1" si="49"/>
        <v>0.44890403694164449</v>
      </c>
      <c r="F1059" s="24">
        <f ca="1">IF(B1059=IO!$A$21,ROUND(NORMINV(E1059,IO!$B$21,IO!$C$21),0),IF(B1059=IO!$A$22,ROUND(NORMINV(E1059,IO!$B$22,IO!$C$22),0),ROUND(NORMINV(E1059,IO!$B$23,IO!$C$23),0)))</f>
        <v>102</v>
      </c>
      <c r="G1059" s="24">
        <f ca="1">MIN(F1059,IO!$B$4+IO!$B$10)</f>
        <v>102</v>
      </c>
      <c r="H1059" s="24">
        <f ca="1">IF(G1059-D1059&gt;IO!B$4,Model!G1059-Model!D1059-IO!B$4,0)</f>
        <v>0</v>
      </c>
      <c r="I1059" s="24">
        <f>IF($B1059=IO!$A$22,IO!$B$6,IF($B1059=IO!$A$22,IO!$B$6,IF($B1059=IO!$A$22,IO!$B$6,IO!$B$7)))</f>
        <v>25</v>
      </c>
      <c r="J1059" s="24">
        <f t="shared" ca="1" si="50"/>
        <v>0</v>
      </c>
      <c r="K1059" s="24">
        <f ca="1">IO!$B$5*Model!G1059-$J1059</f>
        <v>4080</v>
      </c>
    </row>
    <row r="1060" spans="1:11" x14ac:dyDescent="0.25">
      <c r="A1060" s="28">
        <v>1059</v>
      </c>
      <c r="B1060" s="26" t="s">
        <v>10</v>
      </c>
      <c r="C1060" s="24">
        <f t="shared" ca="1" si="48"/>
        <v>0.54677422088596839</v>
      </c>
      <c r="D1060" s="24">
        <f ca="1">VLOOKUP(C1060,'Given Data'!$H$33:$I$43,2)</f>
        <v>2</v>
      </c>
      <c r="E1060" s="24">
        <f t="shared" ca="1" si="49"/>
        <v>0.76479259344725037</v>
      </c>
      <c r="F1060" s="24">
        <f ca="1">IF(B1060=IO!$A$21,ROUND(NORMINV(E1060,IO!$B$21,IO!$C$21),0),IF(B1060=IO!$A$22,ROUND(NORMINV(E1060,IO!$B$22,IO!$C$22),0),ROUND(NORMINV(E1060,IO!$B$23,IO!$C$23),0)))</f>
        <v>109</v>
      </c>
      <c r="G1060" s="24">
        <f ca="1">MIN(F1060,IO!$B$4+IO!$B$10)</f>
        <v>102</v>
      </c>
      <c r="H1060" s="24">
        <f ca="1">IF(G1060-D1060&gt;IO!B$4,Model!G1060-Model!D1060-IO!B$4,0)</f>
        <v>0</v>
      </c>
      <c r="I1060" s="24">
        <f>IF($B1060=IO!$A$22,IO!$B$6,IF($B1060=IO!$A$22,IO!$B$6,IF($B1060=IO!$A$22,IO!$B$6,IO!$B$7)))</f>
        <v>200</v>
      </c>
      <c r="J1060" s="24">
        <f t="shared" ca="1" si="50"/>
        <v>0</v>
      </c>
      <c r="K1060" s="24">
        <f ca="1">IO!$B$5*Model!G1060-$J1060</f>
        <v>4080</v>
      </c>
    </row>
    <row r="1061" spans="1:11" x14ac:dyDescent="0.25">
      <c r="A1061" s="28">
        <v>1060</v>
      </c>
      <c r="B1061" s="26" t="s">
        <v>7</v>
      </c>
      <c r="C1061" s="24">
        <f t="shared" ca="1" si="48"/>
        <v>0.85122777556622931</v>
      </c>
      <c r="D1061" s="24">
        <f ca="1">VLOOKUP(C1061,'Given Data'!$H$33:$I$43,2)</f>
        <v>4</v>
      </c>
      <c r="E1061" s="24">
        <f t="shared" ca="1" si="49"/>
        <v>0.56641881051889797</v>
      </c>
      <c r="F1061" s="24">
        <f ca="1">IF(B1061=IO!$A$21,ROUND(NORMINV(E1061,IO!$B$21,IO!$C$21),0),IF(B1061=IO!$A$22,ROUND(NORMINV(E1061,IO!$B$22,IO!$C$22),0),ROUND(NORMINV(E1061,IO!$B$23,IO!$C$23),0)))</f>
        <v>102</v>
      </c>
      <c r="G1061" s="24">
        <f ca="1">MIN(F1061,IO!$B$4+IO!$B$10)</f>
        <v>102</v>
      </c>
      <c r="H1061" s="24">
        <f ca="1">IF(G1061-D1061&gt;IO!B$4,Model!G1061-Model!D1061-IO!B$4,0)</f>
        <v>0</v>
      </c>
      <c r="I1061" s="24">
        <f>IF($B1061=IO!$A$22,IO!$B$6,IF($B1061=IO!$A$22,IO!$B$6,IF($B1061=IO!$A$22,IO!$B$6,IO!$B$7)))</f>
        <v>200</v>
      </c>
      <c r="J1061" s="24">
        <f t="shared" ca="1" si="50"/>
        <v>0</v>
      </c>
      <c r="K1061" s="24">
        <f ca="1">IO!$B$5*Model!G1061-$J1061</f>
        <v>4080</v>
      </c>
    </row>
    <row r="1062" spans="1:11" x14ac:dyDescent="0.25">
      <c r="A1062" s="28">
        <v>1061</v>
      </c>
      <c r="B1062" s="26" t="s">
        <v>8</v>
      </c>
      <c r="C1062" s="24">
        <f t="shared" ca="1" si="48"/>
        <v>0.60981008768334732</v>
      </c>
      <c r="D1062" s="24">
        <f ca="1">VLOOKUP(C1062,'Given Data'!$H$33:$I$43,2)</f>
        <v>3</v>
      </c>
      <c r="E1062" s="24">
        <f t="shared" ca="1" si="49"/>
        <v>0.24368986501334855</v>
      </c>
      <c r="F1062" s="24">
        <f ca="1">IF(B1062=IO!$A$21,ROUND(NORMINV(E1062,IO!$B$21,IO!$C$21),0),IF(B1062=IO!$A$22,ROUND(NORMINV(E1062,IO!$B$22,IO!$C$22),0),ROUND(NORMINV(E1062,IO!$B$23,IO!$C$23),0)))</f>
        <v>100</v>
      </c>
      <c r="G1062" s="24">
        <f ca="1">MIN(F1062,IO!$B$4+IO!$B$10)</f>
        <v>100</v>
      </c>
      <c r="H1062" s="24">
        <f ca="1">IF(G1062-D1062&gt;IO!B$4,Model!G1062-Model!D1062-IO!B$4,0)</f>
        <v>0</v>
      </c>
      <c r="I1062" s="24">
        <f>IF($B1062=IO!$A$22,IO!$B$6,IF($B1062=IO!$A$22,IO!$B$6,IF($B1062=IO!$A$22,IO!$B$6,IO!$B$7)))</f>
        <v>25</v>
      </c>
      <c r="J1062" s="24">
        <f t="shared" ca="1" si="50"/>
        <v>0</v>
      </c>
      <c r="K1062" s="24">
        <f ca="1">IO!$B$5*Model!G1062-$J1062</f>
        <v>4000</v>
      </c>
    </row>
    <row r="1063" spans="1:11" x14ac:dyDescent="0.25">
      <c r="A1063" s="28">
        <v>1062</v>
      </c>
      <c r="B1063" s="26" t="s">
        <v>10</v>
      </c>
      <c r="C1063" s="24">
        <f t="shared" ca="1" si="48"/>
        <v>0.4813787422368474</v>
      </c>
      <c r="D1063" s="24">
        <f ca="1">VLOOKUP(C1063,'Given Data'!$H$33:$I$43,2)</f>
        <v>2</v>
      </c>
      <c r="E1063" s="24">
        <f t="shared" ca="1" si="49"/>
        <v>0.6462016569701039</v>
      </c>
      <c r="F1063" s="24">
        <f ca="1">IF(B1063=IO!$A$21,ROUND(NORMINV(E1063,IO!$B$21,IO!$C$21),0),IF(B1063=IO!$A$22,ROUND(NORMINV(E1063,IO!$B$22,IO!$C$22),0),ROUND(NORMINV(E1063,IO!$B$23,IO!$C$23),0)))</f>
        <v>107</v>
      </c>
      <c r="G1063" s="24">
        <f ca="1">MIN(F1063,IO!$B$4+IO!$B$10)</f>
        <v>102</v>
      </c>
      <c r="H1063" s="24">
        <f ca="1">IF(G1063-D1063&gt;IO!B$4,Model!G1063-Model!D1063-IO!B$4,0)</f>
        <v>0</v>
      </c>
      <c r="I1063" s="24">
        <f>IF($B1063=IO!$A$22,IO!$B$6,IF($B1063=IO!$A$22,IO!$B$6,IF($B1063=IO!$A$22,IO!$B$6,IO!$B$7)))</f>
        <v>200</v>
      </c>
      <c r="J1063" s="24">
        <f t="shared" ca="1" si="50"/>
        <v>50</v>
      </c>
      <c r="K1063" s="24">
        <f ca="1">IO!$B$5*Model!G1063-$J1063</f>
        <v>4030</v>
      </c>
    </row>
    <row r="1064" spans="1:11" x14ac:dyDescent="0.25">
      <c r="A1064" s="28">
        <v>1063</v>
      </c>
      <c r="B1064" s="26" t="s">
        <v>7</v>
      </c>
      <c r="C1064" s="24">
        <f t="shared" ca="1" si="48"/>
        <v>0.45836203437160372</v>
      </c>
      <c r="D1064" s="24">
        <f ca="1">VLOOKUP(C1064,'Given Data'!$H$33:$I$43,2)</f>
        <v>2</v>
      </c>
      <c r="E1064" s="24">
        <f t="shared" ca="1" si="49"/>
        <v>0.7365335997082253</v>
      </c>
      <c r="F1064" s="24">
        <f ca="1">IF(B1064=IO!$A$21,ROUND(NORMINV(E1064,IO!$B$21,IO!$C$21),0),IF(B1064=IO!$A$22,ROUND(NORMINV(E1064,IO!$B$22,IO!$C$22),0),ROUND(NORMINV(E1064,IO!$B$23,IO!$C$23),0)))</f>
        <v>105</v>
      </c>
      <c r="G1064" s="24">
        <f ca="1">MIN(F1064,IO!$B$4+IO!$B$10)</f>
        <v>102</v>
      </c>
      <c r="H1064" s="24">
        <f ca="1">IF(G1064-D1064&gt;IO!B$4,Model!G1064-Model!D1064-IO!B$4,0)</f>
        <v>0</v>
      </c>
      <c r="I1064" s="24">
        <f>IF($B1064=IO!$A$22,IO!$B$6,IF($B1064=IO!$A$22,IO!$B$6,IF($B1064=IO!$A$22,IO!$B$6,IO!$B$7)))</f>
        <v>200</v>
      </c>
      <c r="J1064" s="24">
        <f t="shared" ca="1" si="50"/>
        <v>0</v>
      </c>
      <c r="K1064" s="24">
        <f ca="1">IO!$B$5*Model!G1064-$J1064</f>
        <v>4080</v>
      </c>
    </row>
    <row r="1065" spans="1:11" x14ac:dyDescent="0.25">
      <c r="A1065" s="28">
        <v>1064</v>
      </c>
      <c r="B1065" s="26" t="s">
        <v>8</v>
      </c>
      <c r="C1065" s="24">
        <f t="shared" ca="1" si="48"/>
        <v>5.5332788280517353E-2</v>
      </c>
      <c r="D1065" s="24">
        <f ca="1">VLOOKUP(C1065,'Given Data'!$H$33:$I$43,2)</f>
        <v>0</v>
      </c>
      <c r="E1065" s="24">
        <f t="shared" ca="1" si="49"/>
        <v>0.60628839064185858</v>
      </c>
      <c r="F1065" s="24">
        <f ca="1">IF(B1065=IO!$A$21,ROUND(NORMINV(E1065,IO!$B$21,IO!$C$21),0),IF(B1065=IO!$A$22,ROUND(NORMINV(E1065,IO!$B$22,IO!$C$22),0),ROUND(NORMINV(E1065,IO!$B$23,IO!$C$23),0)))</f>
        <v>104</v>
      </c>
      <c r="G1065" s="24">
        <f ca="1">MIN(F1065,IO!$B$4+IO!$B$10)</f>
        <v>102</v>
      </c>
      <c r="H1065" s="24">
        <f ca="1">IF(G1065-D1065&gt;IO!B$4,Model!G1065-Model!D1065-IO!B$4,0)</f>
        <v>2</v>
      </c>
      <c r="I1065" s="24">
        <f>IF($B1065=IO!$A$22,IO!$B$6,IF($B1065=IO!$A$22,IO!$B$6,IF($B1065=IO!$A$22,IO!$B$6,IO!$B$7)))</f>
        <v>25</v>
      </c>
      <c r="J1065" s="24">
        <f t="shared" ca="1" si="50"/>
        <v>0</v>
      </c>
      <c r="K1065" s="24">
        <f ca="1">IO!$B$5*Model!G1065-$J1065</f>
        <v>4080</v>
      </c>
    </row>
    <row r="1066" spans="1:11" x14ac:dyDescent="0.25">
      <c r="A1066" s="28">
        <v>1065</v>
      </c>
      <c r="B1066" s="26" t="s">
        <v>10</v>
      </c>
      <c r="C1066" s="24">
        <f t="shared" ca="1" si="48"/>
        <v>0.44682005136310132</v>
      </c>
      <c r="D1066" s="24">
        <f ca="1">VLOOKUP(C1066,'Given Data'!$H$33:$I$43,2)</f>
        <v>2</v>
      </c>
      <c r="E1066" s="24">
        <f t="shared" ca="1" si="49"/>
        <v>0.55526968617955674</v>
      </c>
      <c r="F1066" s="24">
        <f ca="1">IF(B1066=IO!$A$21,ROUND(NORMINV(E1066,IO!$B$21,IO!$C$21),0),IF(B1066=IO!$A$22,ROUND(NORMINV(E1066,IO!$B$22,IO!$C$22),0),ROUND(NORMINV(E1066,IO!$B$23,IO!$C$23),0)))</f>
        <v>106</v>
      </c>
      <c r="G1066" s="24">
        <f ca="1">MIN(F1066,IO!$B$4+IO!$B$10)</f>
        <v>102</v>
      </c>
      <c r="H1066" s="24">
        <f ca="1">IF(G1066-D1066&gt;IO!B$4,Model!G1066-Model!D1066-IO!B$4,0)</f>
        <v>0</v>
      </c>
      <c r="I1066" s="24">
        <f>IF($B1066=IO!$A$22,IO!$B$6,IF($B1066=IO!$A$22,IO!$B$6,IF($B1066=IO!$A$22,IO!$B$6,IO!$B$7)))</f>
        <v>200</v>
      </c>
      <c r="J1066" s="24">
        <f t="shared" ca="1" si="50"/>
        <v>0</v>
      </c>
      <c r="K1066" s="24">
        <f ca="1">IO!$B$5*Model!G1066-$J1066</f>
        <v>4080</v>
      </c>
    </row>
    <row r="1067" spans="1:11" x14ac:dyDescent="0.25">
      <c r="A1067" s="28">
        <v>1066</v>
      </c>
      <c r="B1067" s="26" t="s">
        <v>7</v>
      </c>
      <c r="C1067" s="24">
        <f t="shared" ca="1" si="48"/>
        <v>0.61008450029553474</v>
      </c>
      <c r="D1067" s="24">
        <f ca="1">VLOOKUP(C1067,'Given Data'!$H$33:$I$43,2)</f>
        <v>3</v>
      </c>
      <c r="E1067" s="24">
        <f t="shared" ca="1" si="49"/>
        <v>0.75019255329834567</v>
      </c>
      <c r="F1067" s="24">
        <f ca="1">IF(B1067=IO!$A$21,ROUND(NORMINV(E1067,IO!$B$21,IO!$C$21),0),IF(B1067=IO!$A$22,ROUND(NORMINV(E1067,IO!$B$22,IO!$C$22),0),ROUND(NORMINV(E1067,IO!$B$23,IO!$C$23),0)))</f>
        <v>105</v>
      </c>
      <c r="G1067" s="24">
        <f ca="1">MIN(F1067,IO!$B$4+IO!$B$10)</f>
        <v>102</v>
      </c>
      <c r="H1067" s="24">
        <f ca="1">IF(G1067-D1067&gt;IO!B$4,Model!G1067-Model!D1067-IO!B$4,0)</f>
        <v>0</v>
      </c>
      <c r="I1067" s="24">
        <f>IF($B1067=IO!$A$22,IO!$B$6,IF($B1067=IO!$A$22,IO!$B$6,IF($B1067=IO!$A$22,IO!$B$6,IO!$B$7)))</f>
        <v>200</v>
      </c>
      <c r="J1067" s="24">
        <f t="shared" ca="1" si="50"/>
        <v>400</v>
      </c>
      <c r="K1067" s="24">
        <f ca="1">IO!$B$5*Model!G1067-$J1067</f>
        <v>3680</v>
      </c>
    </row>
    <row r="1068" spans="1:11" x14ac:dyDescent="0.25">
      <c r="A1068" s="28">
        <v>1067</v>
      </c>
      <c r="B1068" s="26" t="s">
        <v>8</v>
      </c>
      <c r="C1068" s="24">
        <f t="shared" ca="1" si="48"/>
        <v>0.33237111902616823</v>
      </c>
      <c r="D1068" s="24">
        <f ca="1">VLOOKUP(C1068,'Given Data'!$H$33:$I$43,2)</f>
        <v>1</v>
      </c>
      <c r="E1068" s="24">
        <f t="shared" ca="1" si="49"/>
        <v>3.9001702721199627E-2</v>
      </c>
      <c r="F1068" s="24">
        <f ca="1">IF(B1068=IO!$A$21,ROUND(NORMINV(E1068,IO!$B$21,IO!$C$21),0),IF(B1068=IO!$A$22,ROUND(NORMINV(E1068,IO!$B$22,IO!$C$22),0),ROUND(NORMINV(E1068,IO!$B$23,IO!$C$23),0)))</f>
        <v>94</v>
      </c>
      <c r="G1068" s="24">
        <f ca="1">MIN(F1068,IO!$B$4+IO!$B$10)</f>
        <v>94</v>
      </c>
      <c r="H1068" s="24">
        <f ca="1">IF(G1068-D1068&gt;IO!B$4,Model!G1068-Model!D1068-IO!B$4,0)</f>
        <v>0</v>
      </c>
      <c r="I1068" s="24">
        <f>IF($B1068=IO!$A$22,IO!$B$6,IF($B1068=IO!$A$22,IO!$B$6,IF($B1068=IO!$A$22,IO!$B$6,IO!$B$7)))</f>
        <v>25</v>
      </c>
      <c r="J1068" s="24">
        <f t="shared" ca="1" si="50"/>
        <v>0</v>
      </c>
      <c r="K1068" s="24">
        <f ca="1">IO!$B$5*Model!G1068-$J1068</f>
        <v>3760</v>
      </c>
    </row>
    <row r="1069" spans="1:11" x14ac:dyDescent="0.25">
      <c r="A1069" s="28">
        <v>1068</v>
      </c>
      <c r="B1069" s="26" t="s">
        <v>10</v>
      </c>
      <c r="C1069" s="24">
        <f t="shared" ca="1" si="48"/>
        <v>1.8318975938304338E-2</v>
      </c>
      <c r="D1069" s="24">
        <f ca="1">VLOOKUP(C1069,'Given Data'!$H$33:$I$43,2)</f>
        <v>0</v>
      </c>
      <c r="E1069" s="24">
        <f t="shared" ca="1" si="49"/>
        <v>0.50236482436507635</v>
      </c>
      <c r="F1069" s="24">
        <f ca="1">IF(B1069=IO!$A$21,ROUND(NORMINV(E1069,IO!$B$21,IO!$C$21),0),IF(B1069=IO!$A$22,ROUND(NORMINV(E1069,IO!$B$22,IO!$C$22),0),ROUND(NORMINV(E1069,IO!$B$23,IO!$C$23),0)))</f>
        <v>105</v>
      </c>
      <c r="G1069" s="24">
        <f ca="1">MIN(F1069,IO!$B$4+IO!$B$10)</f>
        <v>102</v>
      </c>
      <c r="H1069" s="24">
        <f ca="1">IF(G1069-D1069&gt;IO!B$4,Model!G1069-Model!D1069-IO!B$4,0)</f>
        <v>2</v>
      </c>
      <c r="I1069" s="24">
        <f>IF($B1069=IO!$A$22,IO!$B$6,IF($B1069=IO!$A$22,IO!$B$6,IF($B1069=IO!$A$22,IO!$B$6,IO!$B$7)))</f>
        <v>200</v>
      </c>
      <c r="J1069" s="24">
        <f t="shared" ca="1" si="50"/>
        <v>0</v>
      </c>
      <c r="K1069" s="24">
        <f ca="1">IO!$B$5*Model!G1069-$J1069</f>
        <v>4080</v>
      </c>
    </row>
    <row r="1070" spans="1:11" x14ac:dyDescent="0.25">
      <c r="A1070" s="28">
        <v>1069</v>
      </c>
      <c r="B1070" s="26" t="s">
        <v>7</v>
      </c>
      <c r="C1070" s="24">
        <f t="shared" ca="1" si="48"/>
        <v>0.6281104308921126</v>
      </c>
      <c r="D1070" s="24">
        <f ca="1">VLOOKUP(C1070,'Given Data'!$H$33:$I$43,2)</f>
        <v>3</v>
      </c>
      <c r="E1070" s="24">
        <f t="shared" ca="1" si="49"/>
        <v>0.63579514545262117</v>
      </c>
      <c r="F1070" s="24">
        <f ca="1">IF(B1070=IO!$A$21,ROUND(NORMINV(E1070,IO!$B$21,IO!$C$21),0),IF(B1070=IO!$A$22,ROUND(NORMINV(E1070,IO!$B$22,IO!$C$22),0),ROUND(NORMINV(E1070,IO!$B$23,IO!$C$23),0)))</f>
        <v>103</v>
      </c>
      <c r="G1070" s="24">
        <f ca="1">MIN(F1070,IO!$B$4+IO!$B$10)</f>
        <v>102</v>
      </c>
      <c r="H1070" s="24">
        <f ca="1">IF(G1070-D1070&gt;IO!B$4,Model!G1070-Model!D1070-IO!B$4,0)</f>
        <v>0</v>
      </c>
      <c r="I1070" s="24">
        <f>IF($B1070=IO!$A$22,IO!$B$6,IF($B1070=IO!$A$22,IO!$B$6,IF($B1070=IO!$A$22,IO!$B$6,IO!$B$7)))</f>
        <v>200</v>
      </c>
      <c r="J1070" s="24">
        <f t="shared" ca="1" si="50"/>
        <v>200</v>
      </c>
      <c r="K1070" s="24">
        <f ca="1">IO!$B$5*Model!G1070-$J1070</f>
        <v>3880</v>
      </c>
    </row>
    <row r="1071" spans="1:11" x14ac:dyDescent="0.25">
      <c r="A1071" s="28">
        <v>1070</v>
      </c>
      <c r="B1071" s="26" t="s">
        <v>8</v>
      </c>
      <c r="C1071" s="24">
        <f t="shared" ca="1" si="48"/>
        <v>0.56047328836195964</v>
      </c>
      <c r="D1071" s="24">
        <f ca="1">VLOOKUP(C1071,'Given Data'!$H$33:$I$43,2)</f>
        <v>2</v>
      </c>
      <c r="E1071" s="24">
        <f t="shared" ca="1" si="49"/>
        <v>0.80052755811700615</v>
      </c>
      <c r="F1071" s="24">
        <f ca="1">IF(B1071=IO!$A$21,ROUND(NORMINV(E1071,IO!$B$21,IO!$C$21),0),IF(B1071=IO!$A$22,ROUND(NORMINV(E1071,IO!$B$22,IO!$C$22),0),ROUND(NORMINV(E1071,IO!$B$23,IO!$C$23),0)))</f>
        <v>107</v>
      </c>
      <c r="G1071" s="24">
        <f ca="1">MIN(F1071,IO!$B$4+IO!$B$10)</f>
        <v>102</v>
      </c>
      <c r="H1071" s="24">
        <f ca="1">IF(G1071-D1071&gt;IO!B$4,Model!G1071-Model!D1071-IO!B$4,0)</f>
        <v>0</v>
      </c>
      <c r="I1071" s="24">
        <f>IF($B1071=IO!$A$22,IO!$B$6,IF($B1071=IO!$A$22,IO!$B$6,IF($B1071=IO!$A$22,IO!$B$6,IO!$B$7)))</f>
        <v>25</v>
      </c>
      <c r="J1071" s="24">
        <f t="shared" ca="1" si="50"/>
        <v>0</v>
      </c>
      <c r="K1071" s="24">
        <f ca="1">IO!$B$5*Model!G1071-$J1071</f>
        <v>4080</v>
      </c>
    </row>
    <row r="1072" spans="1:11" x14ac:dyDescent="0.25">
      <c r="A1072" s="28">
        <v>1071</v>
      </c>
      <c r="B1072" s="26" t="s">
        <v>10</v>
      </c>
      <c r="C1072" s="24">
        <f t="shared" ca="1" si="48"/>
        <v>0.35511905070108452</v>
      </c>
      <c r="D1072" s="24">
        <f ca="1">VLOOKUP(C1072,'Given Data'!$H$33:$I$43,2)</f>
        <v>1</v>
      </c>
      <c r="E1072" s="24">
        <f t="shared" ca="1" si="49"/>
        <v>0.69806949949800756</v>
      </c>
      <c r="F1072" s="24">
        <f ca="1">IF(B1072=IO!$A$21,ROUND(NORMINV(E1072,IO!$B$21,IO!$C$21),0),IF(B1072=IO!$A$22,ROUND(NORMINV(E1072,IO!$B$22,IO!$C$22),0),ROUND(NORMINV(E1072,IO!$B$23,IO!$C$23),0)))</f>
        <v>108</v>
      </c>
      <c r="G1072" s="24">
        <f ca="1">MIN(F1072,IO!$B$4+IO!$B$10)</f>
        <v>102</v>
      </c>
      <c r="H1072" s="24">
        <f ca="1">IF(G1072-D1072&gt;IO!B$4,Model!G1072-Model!D1072-IO!B$4,0)</f>
        <v>1</v>
      </c>
      <c r="I1072" s="24">
        <f>IF($B1072=IO!$A$22,IO!$B$6,IF($B1072=IO!$A$22,IO!$B$6,IF($B1072=IO!$A$22,IO!$B$6,IO!$B$7)))</f>
        <v>200</v>
      </c>
      <c r="J1072" s="24">
        <f t="shared" ca="1" si="50"/>
        <v>0</v>
      </c>
      <c r="K1072" s="24">
        <f ca="1">IO!$B$5*Model!G1072-$J1072</f>
        <v>4080</v>
      </c>
    </row>
    <row r="1073" spans="1:11" x14ac:dyDescent="0.25">
      <c r="A1073" s="28">
        <v>1072</v>
      </c>
      <c r="B1073" s="26" t="s">
        <v>7</v>
      </c>
      <c r="C1073" s="24">
        <f t="shared" ca="1" si="48"/>
        <v>0.961578035330801</v>
      </c>
      <c r="D1073" s="24">
        <f ca="1">VLOOKUP(C1073,'Given Data'!$H$33:$I$43,2)</f>
        <v>6</v>
      </c>
      <c r="E1073" s="24">
        <f t="shared" ca="1" si="49"/>
        <v>0.37465644248262986</v>
      </c>
      <c r="F1073" s="24">
        <f ca="1">IF(B1073=IO!$A$21,ROUND(NORMINV(E1073,IO!$B$21,IO!$C$21),0),IF(B1073=IO!$A$22,ROUND(NORMINV(E1073,IO!$B$22,IO!$C$22),0),ROUND(NORMINV(E1073,IO!$B$23,IO!$C$23),0)))</f>
        <v>99</v>
      </c>
      <c r="G1073" s="24">
        <f ca="1">MIN(F1073,IO!$B$4+IO!$B$10)</f>
        <v>99</v>
      </c>
      <c r="H1073" s="24">
        <f ca="1">IF(G1073-D1073&gt;IO!B$4,Model!G1073-Model!D1073-IO!B$4,0)</f>
        <v>0</v>
      </c>
      <c r="I1073" s="24">
        <f>IF($B1073=IO!$A$22,IO!$B$6,IF($B1073=IO!$A$22,IO!$B$6,IF($B1073=IO!$A$22,IO!$B$6,IO!$B$7)))</f>
        <v>200</v>
      </c>
      <c r="J1073" s="24">
        <f t="shared" ca="1" si="50"/>
        <v>0</v>
      </c>
      <c r="K1073" s="24">
        <f ca="1">IO!$B$5*Model!G1073-$J1073</f>
        <v>3960</v>
      </c>
    </row>
    <row r="1074" spans="1:11" x14ac:dyDescent="0.25">
      <c r="A1074" s="28">
        <v>1073</v>
      </c>
      <c r="B1074" s="26" t="s">
        <v>8</v>
      </c>
      <c r="C1074" s="24">
        <f t="shared" ca="1" si="48"/>
        <v>0.15641587661781231</v>
      </c>
      <c r="D1074" s="24">
        <f ca="1">VLOOKUP(C1074,'Given Data'!$H$33:$I$43,2)</f>
        <v>0</v>
      </c>
      <c r="E1074" s="24">
        <f t="shared" ca="1" si="49"/>
        <v>0.21745969241842189</v>
      </c>
      <c r="F1074" s="24">
        <f ca="1">IF(B1074=IO!$A$21,ROUND(NORMINV(E1074,IO!$B$21,IO!$C$21),0),IF(B1074=IO!$A$22,ROUND(NORMINV(E1074,IO!$B$22,IO!$C$22),0),ROUND(NORMINV(E1074,IO!$B$23,IO!$C$23),0)))</f>
        <v>99</v>
      </c>
      <c r="G1074" s="24">
        <f ca="1">MIN(F1074,IO!$B$4+IO!$B$10)</f>
        <v>99</v>
      </c>
      <c r="H1074" s="24">
        <f ca="1">IF(G1074-D1074&gt;IO!B$4,Model!G1074-Model!D1074-IO!B$4,0)</f>
        <v>0</v>
      </c>
      <c r="I1074" s="24">
        <f>IF($B1074=IO!$A$22,IO!$B$6,IF($B1074=IO!$A$22,IO!$B$6,IF($B1074=IO!$A$22,IO!$B$6,IO!$B$7)))</f>
        <v>25</v>
      </c>
      <c r="J1074" s="24">
        <f t="shared" ca="1" si="50"/>
        <v>0</v>
      </c>
      <c r="K1074" s="24">
        <f ca="1">IO!$B$5*Model!G1074-$J1074</f>
        <v>3960</v>
      </c>
    </row>
    <row r="1075" spans="1:11" x14ac:dyDescent="0.25">
      <c r="A1075" s="28">
        <v>1074</v>
      </c>
      <c r="B1075" s="26" t="s">
        <v>10</v>
      </c>
      <c r="C1075" s="24">
        <f t="shared" ca="1" si="48"/>
        <v>0.74615031416933686</v>
      </c>
      <c r="D1075" s="24">
        <f ca="1">VLOOKUP(C1075,'Given Data'!$H$33:$I$43,2)</f>
        <v>3</v>
      </c>
      <c r="E1075" s="24">
        <f t="shared" ca="1" si="49"/>
        <v>0.87205888950624033</v>
      </c>
      <c r="F1075" s="24">
        <f ca="1">IF(B1075=IO!$A$21,ROUND(NORMINV(E1075,IO!$B$21,IO!$C$21),0),IF(B1075=IO!$A$22,ROUND(NORMINV(E1075,IO!$B$22,IO!$C$22),0),ROUND(NORMINV(E1075,IO!$B$23,IO!$C$23),0)))</f>
        <v>111</v>
      </c>
      <c r="G1075" s="24">
        <f ca="1">MIN(F1075,IO!$B$4+IO!$B$10)</f>
        <v>102</v>
      </c>
      <c r="H1075" s="24">
        <f ca="1">IF(G1075-D1075&gt;IO!B$4,Model!G1075-Model!D1075-IO!B$4,0)</f>
        <v>0</v>
      </c>
      <c r="I1075" s="24">
        <f>IF($B1075=IO!$A$22,IO!$B$6,IF($B1075=IO!$A$22,IO!$B$6,IF($B1075=IO!$A$22,IO!$B$6,IO!$B$7)))</f>
        <v>200</v>
      </c>
      <c r="J1075" s="24">
        <f t="shared" ca="1" si="50"/>
        <v>0</v>
      </c>
      <c r="K1075" s="24">
        <f ca="1">IO!$B$5*Model!G1075-$J1075</f>
        <v>4080</v>
      </c>
    </row>
    <row r="1076" spans="1:11" x14ac:dyDescent="0.25">
      <c r="A1076" s="28">
        <v>1075</v>
      </c>
      <c r="B1076" s="26" t="s">
        <v>7</v>
      </c>
      <c r="C1076" s="24">
        <f t="shared" ca="1" si="48"/>
        <v>0.37394206671273578</v>
      </c>
      <c r="D1076" s="24">
        <f ca="1">VLOOKUP(C1076,'Given Data'!$H$33:$I$43,2)</f>
        <v>2</v>
      </c>
      <c r="E1076" s="24">
        <f t="shared" ca="1" si="49"/>
        <v>0.19225747905056845</v>
      </c>
      <c r="F1076" s="24">
        <f ca="1">IF(B1076=IO!$A$21,ROUND(NORMINV(E1076,IO!$B$21,IO!$C$21),0),IF(B1076=IO!$A$22,ROUND(NORMINV(E1076,IO!$B$22,IO!$C$22),0),ROUND(NORMINV(E1076,IO!$B$23,IO!$C$23),0)))</f>
        <v>96</v>
      </c>
      <c r="G1076" s="24">
        <f ca="1">MIN(F1076,IO!$B$4+IO!$B$10)</f>
        <v>96</v>
      </c>
      <c r="H1076" s="24">
        <f ca="1">IF(G1076-D1076&gt;IO!B$4,Model!G1076-Model!D1076-IO!B$4,0)</f>
        <v>0</v>
      </c>
      <c r="I1076" s="24">
        <f>IF($B1076=IO!$A$22,IO!$B$6,IF($B1076=IO!$A$22,IO!$B$6,IF($B1076=IO!$A$22,IO!$B$6,IO!$B$7)))</f>
        <v>200</v>
      </c>
      <c r="J1076" s="24">
        <f t="shared" ca="1" si="50"/>
        <v>0</v>
      </c>
      <c r="K1076" s="24">
        <f ca="1">IO!$B$5*Model!G1076-$J1076</f>
        <v>3840</v>
      </c>
    </row>
    <row r="1077" spans="1:11" x14ac:dyDescent="0.25">
      <c r="A1077" s="28">
        <v>1076</v>
      </c>
      <c r="B1077" s="26" t="s">
        <v>8</v>
      </c>
      <c r="C1077" s="24">
        <f t="shared" ca="1" si="48"/>
        <v>0.2799392544234387</v>
      </c>
      <c r="D1077" s="24">
        <f ca="1">VLOOKUP(C1077,'Given Data'!$H$33:$I$43,2)</f>
        <v>1</v>
      </c>
      <c r="E1077" s="24">
        <f t="shared" ca="1" si="49"/>
        <v>0.34954891830626855</v>
      </c>
      <c r="F1077" s="24">
        <f ca="1">IF(B1077=IO!$A$21,ROUND(NORMINV(E1077,IO!$B$21,IO!$C$21),0),IF(B1077=IO!$A$22,ROUND(NORMINV(E1077,IO!$B$22,IO!$C$22),0),ROUND(NORMINV(E1077,IO!$B$23,IO!$C$23),0)))</f>
        <v>101</v>
      </c>
      <c r="G1077" s="24">
        <f ca="1">MIN(F1077,IO!$B$4+IO!$B$10)</f>
        <v>101</v>
      </c>
      <c r="H1077" s="24">
        <f ca="1">IF(G1077-D1077&gt;IO!B$4,Model!G1077-Model!D1077-IO!B$4,0)</f>
        <v>0</v>
      </c>
      <c r="I1077" s="24">
        <f>IF($B1077=IO!$A$22,IO!$B$6,IF($B1077=IO!$A$22,IO!$B$6,IF($B1077=IO!$A$22,IO!$B$6,IO!$B$7)))</f>
        <v>25</v>
      </c>
      <c r="J1077" s="24">
        <f t="shared" ca="1" si="50"/>
        <v>0</v>
      </c>
      <c r="K1077" s="24">
        <f ca="1">IO!$B$5*Model!G1077-$J1077</f>
        <v>4040</v>
      </c>
    </row>
    <row r="1078" spans="1:11" x14ac:dyDescent="0.25">
      <c r="A1078" s="28">
        <v>1077</v>
      </c>
      <c r="B1078" s="26" t="s">
        <v>10</v>
      </c>
      <c r="C1078" s="24">
        <f t="shared" ca="1" si="48"/>
        <v>0.45430339575088985</v>
      </c>
      <c r="D1078" s="24">
        <f ca="1">VLOOKUP(C1078,'Given Data'!$H$33:$I$43,2)</f>
        <v>2</v>
      </c>
      <c r="E1078" s="24">
        <f t="shared" ca="1" si="49"/>
        <v>0.18653434082575904</v>
      </c>
      <c r="F1078" s="24">
        <f ca="1">IF(B1078=IO!$A$21,ROUND(NORMINV(E1078,IO!$B$21,IO!$C$21),0),IF(B1078=IO!$A$22,ROUND(NORMINV(E1078,IO!$B$22,IO!$C$22),0),ROUND(NORMINV(E1078,IO!$B$23,IO!$C$23),0)))</f>
        <v>101</v>
      </c>
      <c r="G1078" s="24">
        <f ca="1">MIN(F1078,IO!$B$4+IO!$B$10)</f>
        <v>101</v>
      </c>
      <c r="H1078" s="24">
        <f ca="1">IF(G1078-D1078&gt;IO!B$4,Model!G1078-Model!D1078-IO!B$4,0)</f>
        <v>0</v>
      </c>
      <c r="I1078" s="24">
        <f>IF($B1078=IO!$A$22,IO!$B$6,IF($B1078=IO!$A$22,IO!$B$6,IF($B1078=IO!$A$22,IO!$B$6,IO!$B$7)))</f>
        <v>200</v>
      </c>
      <c r="J1078" s="24">
        <f t="shared" ca="1" si="50"/>
        <v>0</v>
      </c>
      <c r="K1078" s="24">
        <f ca="1">IO!$B$5*Model!G1078-$J1078</f>
        <v>4040</v>
      </c>
    </row>
    <row r="1079" spans="1:11" x14ac:dyDescent="0.25">
      <c r="A1079" s="28">
        <v>1078</v>
      </c>
      <c r="B1079" s="26" t="s">
        <v>7</v>
      </c>
      <c r="C1079" s="24">
        <f t="shared" ca="1" si="48"/>
        <v>0.46921708756800928</v>
      </c>
      <c r="D1079" s="24">
        <f ca="1">VLOOKUP(C1079,'Given Data'!$H$33:$I$43,2)</f>
        <v>2</v>
      </c>
      <c r="E1079" s="24">
        <f t="shared" ca="1" si="49"/>
        <v>0.94390933240086372</v>
      </c>
      <c r="F1079" s="24">
        <f ca="1">IF(B1079=IO!$A$21,ROUND(NORMINV(E1079,IO!$B$21,IO!$C$21),0),IF(B1079=IO!$A$22,ROUND(NORMINV(E1079,IO!$B$22,IO!$C$22),0),ROUND(NORMINV(E1079,IO!$B$23,IO!$C$23),0)))</f>
        <v>111</v>
      </c>
      <c r="G1079" s="24">
        <f ca="1">MIN(F1079,IO!$B$4+IO!$B$10)</f>
        <v>102</v>
      </c>
      <c r="H1079" s="24">
        <f ca="1">IF(G1079-D1079&gt;IO!B$4,Model!G1079-Model!D1079-IO!B$4,0)</f>
        <v>0</v>
      </c>
      <c r="I1079" s="24">
        <f>IF($B1079=IO!$A$22,IO!$B$6,IF($B1079=IO!$A$22,IO!$B$6,IF($B1079=IO!$A$22,IO!$B$6,IO!$B$7)))</f>
        <v>200</v>
      </c>
      <c r="J1079" s="24">
        <f t="shared" ca="1" si="50"/>
        <v>200</v>
      </c>
      <c r="K1079" s="24">
        <f ca="1">IO!$B$5*Model!G1079-$J1079</f>
        <v>3880</v>
      </c>
    </row>
    <row r="1080" spans="1:11" x14ac:dyDescent="0.25">
      <c r="A1080" s="28">
        <v>1079</v>
      </c>
      <c r="B1080" s="26" t="s">
        <v>8</v>
      </c>
      <c r="C1080" s="24">
        <f t="shared" ca="1" si="48"/>
        <v>0.67356592305986551</v>
      </c>
      <c r="D1080" s="24">
        <f ca="1">VLOOKUP(C1080,'Given Data'!$H$33:$I$43,2)</f>
        <v>3</v>
      </c>
      <c r="E1080" s="24">
        <f t="shared" ca="1" si="49"/>
        <v>0.31094611033823782</v>
      </c>
      <c r="F1080" s="24">
        <f ca="1">IF(B1080=IO!$A$21,ROUND(NORMINV(E1080,IO!$B$21,IO!$C$21),0),IF(B1080=IO!$A$22,ROUND(NORMINV(E1080,IO!$B$22,IO!$C$22),0),ROUND(NORMINV(E1080,IO!$B$23,IO!$C$23),0)))</f>
        <v>101</v>
      </c>
      <c r="G1080" s="24">
        <f ca="1">MIN(F1080,IO!$B$4+IO!$B$10)</f>
        <v>101</v>
      </c>
      <c r="H1080" s="24">
        <f ca="1">IF(G1080-D1080&gt;IO!B$4,Model!G1080-Model!D1080-IO!B$4,0)</f>
        <v>0</v>
      </c>
      <c r="I1080" s="24">
        <f>IF($B1080=IO!$A$22,IO!$B$6,IF($B1080=IO!$A$22,IO!$B$6,IF($B1080=IO!$A$22,IO!$B$6,IO!$B$7)))</f>
        <v>25</v>
      </c>
      <c r="J1080" s="24">
        <f t="shared" ca="1" si="50"/>
        <v>0</v>
      </c>
      <c r="K1080" s="24">
        <f ca="1">IO!$B$5*Model!G1080-$J1080</f>
        <v>4040</v>
      </c>
    </row>
    <row r="1081" spans="1:11" x14ac:dyDescent="0.25">
      <c r="A1081" s="28">
        <v>1080</v>
      </c>
      <c r="B1081" s="26" t="s">
        <v>10</v>
      </c>
      <c r="C1081" s="24">
        <f t="shared" ca="1" si="48"/>
        <v>0.27951112934970201</v>
      </c>
      <c r="D1081" s="24">
        <f ca="1">VLOOKUP(C1081,'Given Data'!$H$33:$I$43,2)</f>
        <v>1</v>
      </c>
      <c r="E1081" s="24">
        <f t="shared" ca="1" si="49"/>
        <v>0.75052123885688538</v>
      </c>
      <c r="F1081" s="24">
        <f ca="1">IF(B1081=IO!$A$21,ROUND(NORMINV(E1081,IO!$B$21,IO!$C$21),0),IF(B1081=IO!$A$22,ROUND(NORMINV(E1081,IO!$B$22,IO!$C$22),0),ROUND(NORMINV(E1081,IO!$B$23,IO!$C$23),0)))</f>
        <v>108</v>
      </c>
      <c r="G1081" s="24">
        <f ca="1">MIN(F1081,IO!$B$4+IO!$B$10)</f>
        <v>102</v>
      </c>
      <c r="H1081" s="24">
        <f ca="1">IF(G1081-D1081&gt;IO!B$4,Model!G1081-Model!D1081-IO!B$4,0)</f>
        <v>1</v>
      </c>
      <c r="I1081" s="24">
        <f>IF($B1081=IO!$A$22,IO!$B$6,IF($B1081=IO!$A$22,IO!$B$6,IF($B1081=IO!$A$22,IO!$B$6,IO!$B$7)))</f>
        <v>200</v>
      </c>
      <c r="J1081" s="24">
        <f t="shared" ca="1" si="50"/>
        <v>0</v>
      </c>
      <c r="K1081" s="24">
        <f ca="1">IO!$B$5*Model!G1081-$J1081</f>
        <v>4080</v>
      </c>
    </row>
    <row r="1082" spans="1:11" x14ac:dyDescent="0.25">
      <c r="A1082" s="28">
        <v>1081</v>
      </c>
      <c r="B1082" s="26" t="s">
        <v>7</v>
      </c>
      <c r="C1082" s="24">
        <f t="shared" ca="1" si="48"/>
        <v>0.17095827323481483</v>
      </c>
      <c r="D1082" s="24">
        <f ca="1">VLOOKUP(C1082,'Given Data'!$H$33:$I$43,2)</f>
        <v>1</v>
      </c>
      <c r="E1082" s="24">
        <f t="shared" ca="1" si="49"/>
        <v>0.49548739859363078</v>
      </c>
      <c r="F1082" s="24">
        <f ca="1">IF(B1082=IO!$A$21,ROUND(NORMINV(E1082,IO!$B$21,IO!$C$21),0),IF(B1082=IO!$A$22,ROUND(NORMINV(E1082,IO!$B$22,IO!$C$22),0),ROUND(NORMINV(E1082,IO!$B$23,IO!$C$23),0)))</f>
        <v>101</v>
      </c>
      <c r="G1082" s="24">
        <f ca="1">MIN(F1082,IO!$B$4+IO!$B$10)</f>
        <v>101</v>
      </c>
      <c r="H1082" s="24">
        <f ca="1">IF(G1082-D1082&gt;IO!B$4,Model!G1082-Model!D1082-IO!B$4,0)</f>
        <v>0</v>
      </c>
      <c r="I1082" s="24">
        <f>IF($B1082=IO!$A$22,IO!$B$6,IF($B1082=IO!$A$22,IO!$B$6,IF($B1082=IO!$A$22,IO!$B$6,IO!$B$7)))</f>
        <v>200</v>
      </c>
      <c r="J1082" s="24">
        <f t="shared" ca="1" si="50"/>
        <v>0</v>
      </c>
      <c r="K1082" s="24">
        <f ca="1">IO!$B$5*Model!G1082-$J1082</f>
        <v>4040</v>
      </c>
    </row>
    <row r="1083" spans="1:11" x14ac:dyDescent="0.25">
      <c r="A1083" s="28">
        <v>1082</v>
      </c>
      <c r="B1083" s="26" t="s">
        <v>8</v>
      </c>
      <c r="C1083" s="24">
        <f t="shared" ca="1" si="48"/>
        <v>0.88665093740137624</v>
      </c>
      <c r="D1083" s="24">
        <f ca="1">VLOOKUP(C1083,'Given Data'!$H$33:$I$43,2)</f>
        <v>5</v>
      </c>
      <c r="E1083" s="24">
        <f t="shared" ca="1" si="49"/>
        <v>0.45983712133138965</v>
      </c>
      <c r="F1083" s="24">
        <f ca="1">IF(B1083=IO!$A$21,ROUND(NORMINV(E1083,IO!$B$21,IO!$C$21),0),IF(B1083=IO!$A$22,ROUND(NORMINV(E1083,IO!$B$22,IO!$C$22),0),ROUND(NORMINV(E1083,IO!$B$23,IO!$C$23),0)))</f>
        <v>102</v>
      </c>
      <c r="G1083" s="24">
        <f ca="1">MIN(F1083,IO!$B$4+IO!$B$10)</f>
        <v>102</v>
      </c>
      <c r="H1083" s="24">
        <f ca="1">IF(G1083-D1083&gt;IO!B$4,Model!G1083-Model!D1083-IO!B$4,0)</f>
        <v>0</v>
      </c>
      <c r="I1083" s="24">
        <f>IF($B1083=IO!$A$22,IO!$B$6,IF($B1083=IO!$A$22,IO!$B$6,IF($B1083=IO!$A$22,IO!$B$6,IO!$B$7)))</f>
        <v>25</v>
      </c>
      <c r="J1083" s="24">
        <f t="shared" ca="1" si="50"/>
        <v>0</v>
      </c>
      <c r="K1083" s="24">
        <f ca="1">IO!$B$5*Model!G1083-$J1083</f>
        <v>4080</v>
      </c>
    </row>
    <row r="1084" spans="1:11" x14ac:dyDescent="0.25">
      <c r="A1084" s="28">
        <v>1083</v>
      </c>
      <c r="B1084" s="26" t="s">
        <v>10</v>
      </c>
      <c r="C1084" s="24">
        <f t="shared" ca="1" si="48"/>
        <v>0.55064530577749471</v>
      </c>
      <c r="D1084" s="24">
        <f ca="1">VLOOKUP(C1084,'Given Data'!$H$33:$I$43,2)</f>
        <v>2</v>
      </c>
      <c r="E1084" s="24">
        <f t="shared" ca="1" si="49"/>
        <v>0.512564633773818</v>
      </c>
      <c r="F1084" s="24">
        <f ca="1">IF(B1084=IO!$A$21,ROUND(NORMINV(E1084,IO!$B$21,IO!$C$21),0),IF(B1084=IO!$A$22,ROUND(NORMINV(E1084,IO!$B$22,IO!$C$22),0),ROUND(NORMINV(E1084,IO!$B$23,IO!$C$23),0)))</f>
        <v>105</v>
      </c>
      <c r="G1084" s="24">
        <f ca="1">MIN(F1084,IO!$B$4+IO!$B$10)</f>
        <v>102</v>
      </c>
      <c r="H1084" s="24">
        <f ca="1">IF(G1084-D1084&gt;IO!B$4,Model!G1084-Model!D1084-IO!B$4,0)</f>
        <v>0</v>
      </c>
      <c r="I1084" s="24">
        <f>IF($B1084=IO!$A$22,IO!$B$6,IF($B1084=IO!$A$22,IO!$B$6,IF($B1084=IO!$A$22,IO!$B$6,IO!$B$7)))</f>
        <v>200</v>
      </c>
      <c r="J1084" s="24">
        <f t="shared" ca="1" si="50"/>
        <v>50</v>
      </c>
      <c r="K1084" s="24">
        <f ca="1">IO!$B$5*Model!G1084-$J1084</f>
        <v>4030</v>
      </c>
    </row>
    <row r="1085" spans="1:11" x14ac:dyDescent="0.25">
      <c r="A1085" s="28">
        <v>1084</v>
      </c>
      <c r="B1085" s="26" t="s">
        <v>7</v>
      </c>
      <c r="C1085" s="24">
        <f t="shared" ca="1" si="48"/>
        <v>0.40446826280206971</v>
      </c>
      <c r="D1085" s="24">
        <f ca="1">VLOOKUP(C1085,'Given Data'!$H$33:$I$43,2)</f>
        <v>2</v>
      </c>
      <c r="E1085" s="24">
        <f t="shared" ca="1" si="49"/>
        <v>0.78722134764582885</v>
      </c>
      <c r="F1085" s="24">
        <f ca="1">IF(B1085=IO!$A$21,ROUND(NORMINV(E1085,IO!$B$21,IO!$C$21),0),IF(B1085=IO!$A$22,ROUND(NORMINV(E1085,IO!$B$22,IO!$C$22),0),ROUND(NORMINV(E1085,IO!$B$23,IO!$C$23),0)))</f>
        <v>106</v>
      </c>
      <c r="G1085" s="24">
        <f ca="1">MIN(F1085,IO!$B$4+IO!$B$10)</f>
        <v>102</v>
      </c>
      <c r="H1085" s="24">
        <f ca="1">IF(G1085-D1085&gt;IO!B$4,Model!G1085-Model!D1085-IO!B$4,0)</f>
        <v>0</v>
      </c>
      <c r="I1085" s="24">
        <f>IF($B1085=IO!$A$22,IO!$B$6,IF($B1085=IO!$A$22,IO!$B$6,IF($B1085=IO!$A$22,IO!$B$6,IO!$B$7)))</f>
        <v>200</v>
      </c>
      <c r="J1085" s="24">
        <f t="shared" ca="1" si="50"/>
        <v>0</v>
      </c>
      <c r="K1085" s="24">
        <f ca="1">IO!$B$5*Model!G1085-$J1085</f>
        <v>4080</v>
      </c>
    </row>
    <row r="1086" spans="1:11" x14ac:dyDescent="0.25">
      <c r="A1086" s="28">
        <v>1085</v>
      </c>
      <c r="B1086" s="26" t="s">
        <v>8</v>
      </c>
      <c r="C1086" s="24">
        <f t="shared" ca="1" si="48"/>
        <v>0.15957316170784919</v>
      </c>
      <c r="D1086" s="24">
        <f ca="1">VLOOKUP(C1086,'Given Data'!$H$33:$I$43,2)</f>
        <v>0</v>
      </c>
      <c r="E1086" s="24">
        <f t="shared" ca="1" si="49"/>
        <v>0.54859879515273591</v>
      </c>
      <c r="F1086" s="24">
        <f ca="1">IF(B1086=IO!$A$21,ROUND(NORMINV(E1086,IO!$B$21,IO!$C$21),0),IF(B1086=IO!$A$22,ROUND(NORMINV(E1086,IO!$B$22,IO!$C$22),0),ROUND(NORMINV(E1086,IO!$B$23,IO!$C$23),0)))</f>
        <v>104</v>
      </c>
      <c r="G1086" s="24">
        <f ca="1">MIN(F1086,IO!$B$4+IO!$B$10)</f>
        <v>102</v>
      </c>
      <c r="H1086" s="24">
        <f ca="1">IF(G1086-D1086&gt;IO!B$4,Model!G1086-Model!D1086-IO!B$4,0)</f>
        <v>2</v>
      </c>
      <c r="I1086" s="24">
        <f>IF($B1086=IO!$A$22,IO!$B$6,IF($B1086=IO!$A$22,IO!$B$6,IF($B1086=IO!$A$22,IO!$B$6,IO!$B$7)))</f>
        <v>25</v>
      </c>
      <c r="J1086" s="24">
        <f t="shared" ca="1" si="50"/>
        <v>0</v>
      </c>
      <c r="K1086" s="24">
        <f ca="1">IO!$B$5*Model!G1086-$J1086</f>
        <v>4080</v>
      </c>
    </row>
    <row r="1087" spans="1:11" x14ac:dyDescent="0.25">
      <c r="A1087" s="28">
        <v>1086</v>
      </c>
      <c r="B1087" s="26" t="s">
        <v>10</v>
      </c>
      <c r="C1087" s="24">
        <f t="shared" ca="1" si="48"/>
        <v>0.10561731591924695</v>
      </c>
      <c r="D1087" s="24">
        <f ca="1">VLOOKUP(C1087,'Given Data'!$H$33:$I$43,2)</f>
        <v>0</v>
      </c>
      <c r="E1087" s="24">
        <f t="shared" ca="1" si="49"/>
        <v>0.12474068438807617</v>
      </c>
      <c r="F1087" s="24">
        <f ca="1">IF(B1087=IO!$A$21,ROUND(NORMINV(E1087,IO!$B$21,IO!$C$21),0),IF(B1087=IO!$A$22,ROUND(NORMINV(E1087,IO!$B$22,IO!$C$22),0),ROUND(NORMINV(E1087,IO!$B$23,IO!$C$23),0)))</f>
        <v>99</v>
      </c>
      <c r="G1087" s="24">
        <f ca="1">MIN(F1087,IO!$B$4+IO!$B$10)</f>
        <v>99</v>
      </c>
      <c r="H1087" s="24">
        <f ca="1">IF(G1087-D1087&gt;IO!B$4,Model!G1087-Model!D1087-IO!B$4,0)</f>
        <v>0</v>
      </c>
      <c r="I1087" s="24">
        <f>IF($B1087=IO!$A$22,IO!$B$6,IF($B1087=IO!$A$22,IO!$B$6,IF($B1087=IO!$A$22,IO!$B$6,IO!$B$7)))</f>
        <v>200</v>
      </c>
      <c r="J1087" s="24">
        <f t="shared" ca="1" si="50"/>
        <v>0</v>
      </c>
      <c r="K1087" s="24">
        <f ca="1">IO!$B$5*Model!G1087-$J1087</f>
        <v>3960</v>
      </c>
    </row>
    <row r="1088" spans="1:11" x14ac:dyDescent="0.25">
      <c r="A1088" s="28">
        <v>1087</v>
      </c>
      <c r="B1088" s="26" t="s">
        <v>7</v>
      </c>
      <c r="C1088" s="24">
        <f t="shared" ca="1" si="48"/>
        <v>0.81584634603274919</v>
      </c>
      <c r="D1088" s="24">
        <f ca="1">VLOOKUP(C1088,'Given Data'!$H$33:$I$43,2)</f>
        <v>4</v>
      </c>
      <c r="E1088" s="24">
        <f t="shared" ca="1" si="49"/>
        <v>0.95664072426685831</v>
      </c>
      <c r="F1088" s="24">
        <f ca="1">IF(B1088=IO!$A$21,ROUND(NORMINV(E1088,IO!$B$21,IO!$C$21),0),IF(B1088=IO!$A$22,ROUND(NORMINV(E1088,IO!$B$22,IO!$C$22),0),ROUND(NORMINV(E1088,IO!$B$23,IO!$C$23),0)))</f>
        <v>111</v>
      </c>
      <c r="G1088" s="24">
        <f ca="1">MIN(F1088,IO!$B$4+IO!$B$10)</f>
        <v>102</v>
      </c>
      <c r="H1088" s="24">
        <f ca="1">IF(G1088-D1088&gt;IO!B$4,Model!G1088-Model!D1088-IO!B$4,0)</f>
        <v>0</v>
      </c>
      <c r="I1088" s="24">
        <f>IF($B1088=IO!$A$22,IO!$B$6,IF($B1088=IO!$A$22,IO!$B$6,IF($B1088=IO!$A$22,IO!$B$6,IO!$B$7)))</f>
        <v>200</v>
      </c>
      <c r="J1088" s="24">
        <f t="shared" ca="1" si="50"/>
        <v>0</v>
      </c>
      <c r="K1088" s="24">
        <f ca="1">IO!$B$5*Model!G1088-$J1088</f>
        <v>4080</v>
      </c>
    </row>
    <row r="1089" spans="1:11" x14ac:dyDescent="0.25">
      <c r="A1089" s="28">
        <v>1088</v>
      </c>
      <c r="B1089" s="26" t="s">
        <v>8</v>
      </c>
      <c r="C1089" s="24">
        <f t="shared" ca="1" si="48"/>
        <v>0.74105947928858429</v>
      </c>
      <c r="D1089" s="24">
        <f ca="1">VLOOKUP(C1089,'Given Data'!$H$33:$I$43,2)</f>
        <v>3</v>
      </c>
      <c r="E1089" s="24">
        <f t="shared" ca="1" si="49"/>
        <v>0.20211258060923409</v>
      </c>
      <c r="F1089" s="24">
        <f ca="1">IF(B1089=IO!$A$21,ROUND(NORMINV(E1089,IO!$B$21,IO!$C$21),0),IF(B1089=IO!$A$22,ROUND(NORMINV(E1089,IO!$B$22,IO!$C$22),0),ROUND(NORMINV(E1089,IO!$B$23,IO!$C$23),0)))</f>
        <v>99</v>
      </c>
      <c r="G1089" s="24">
        <f ca="1">MIN(F1089,IO!$B$4+IO!$B$10)</f>
        <v>99</v>
      </c>
      <c r="H1089" s="24">
        <f ca="1">IF(G1089-D1089&gt;IO!B$4,Model!G1089-Model!D1089-IO!B$4,0)</f>
        <v>0</v>
      </c>
      <c r="I1089" s="24">
        <f>IF($B1089=IO!$A$22,IO!$B$6,IF($B1089=IO!$A$22,IO!$B$6,IF($B1089=IO!$A$22,IO!$B$6,IO!$B$7)))</f>
        <v>25</v>
      </c>
      <c r="J1089" s="24">
        <f t="shared" ca="1" si="50"/>
        <v>0</v>
      </c>
      <c r="K1089" s="24">
        <f ca="1">IO!$B$5*Model!G1089-$J1089</f>
        <v>3960</v>
      </c>
    </row>
    <row r="1090" spans="1:11" x14ac:dyDescent="0.25">
      <c r="A1090" s="28">
        <v>1089</v>
      </c>
      <c r="B1090" s="26" t="s">
        <v>10</v>
      </c>
      <c r="C1090" s="24">
        <f t="shared" ca="1" si="48"/>
        <v>0.47200550820135334</v>
      </c>
      <c r="D1090" s="24">
        <f ca="1">VLOOKUP(C1090,'Given Data'!$H$33:$I$43,2)</f>
        <v>2</v>
      </c>
      <c r="E1090" s="24">
        <f t="shared" ca="1" si="49"/>
        <v>0.19089805007528848</v>
      </c>
      <c r="F1090" s="24">
        <f ca="1">IF(B1090=IO!$A$21,ROUND(NORMINV(E1090,IO!$B$21,IO!$C$21),0),IF(B1090=IO!$A$22,ROUND(NORMINV(E1090,IO!$B$22,IO!$C$22),0),ROUND(NORMINV(E1090,IO!$B$23,IO!$C$23),0)))</f>
        <v>101</v>
      </c>
      <c r="G1090" s="24">
        <f ca="1">MIN(F1090,IO!$B$4+IO!$B$10)</f>
        <v>101</v>
      </c>
      <c r="H1090" s="24">
        <f ca="1">IF(G1090-D1090&gt;IO!B$4,Model!G1090-Model!D1090-IO!B$4,0)</f>
        <v>0</v>
      </c>
      <c r="I1090" s="24">
        <f>IF($B1090=IO!$A$22,IO!$B$6,IF($B1090=IO!$A$22,IO!$B$6,IF($B1090=IO!$A$22,IO!$B$6,IO!$B$7)))</f>
        <v>200</v>
      </c>
      <c r="J1090" s="24">
        <f t="shared" ca="1" si="50"/>
        <v>0</v>
      </c>
      <c r="K1090" s="24">
        <f ca="1">IO!$B$5*Model!G1090-$J1090</f>
        <v>4040</v>
      </c>
    </row>
    <row r="1091" spans="1:11" x14ac:dyDescent="0.25">
      <c r="A1091" s="28">
        <v>1090</v>
      </c>
      <c r="B1091" s="26" t="s">
        <v>7</v>
      </c>
      <c r="C1091" s="24">
        <f t="shared" ref="C1091:C1154" ca="1" si="51">RAND()</f>
        <v>0.71515092929677304</v>
      </c>
      <c r="D1091" s="24">
        <f ca="1">VLOOKUP(C1091,'Given Data'!$H$33:$I$43,2)</f>
        <v>3</v>
      </c>
      <c r="E1091" s="24">
        <f t="shared" ref="E1091:E1154" ca="1" si="52">RAND()</f>
        <v>7.6892606786544859E-2</v>
      </c>
      <c r="F1091" s="24">
        <f ca="1">IF(B1091=IO!$A$21,ROUND(NORMINV(E1091,IO!$B$21,IO!$C$21),0),IF(B1091=IO!$A$22,ROUND(NORMINV(E1091,IO!$B$22,IO!$C$22),0),ROUND(NORMINV(E1091,IO!$B$23,IO!$C$23),0)))</f>
        <v>92</v>
      </c>
      <c r="G1091" s="24">
        <f ca="1">MIN(F1091,IO!$B$4+IO!$B$10)</f>
        <v>92</v>
      </c>
      <c r="H1091" s="24">
        <f ca="1">IF(G1091-D1091&gt;IO!B$4,Model!G1091-Model!D1091-IO!B$4,0)</f>
        <v>0</v>
      </c>
      <c r="I1091" s="24">
        <f>IF($B1091=IO!$A$22,IO!$B$6,IF($B1091=IO!$A$22,IO!$B$6,IF($B1091=IO!$A$22,IO!$B$6,IO!$B$7)))</f>
        <v>200</v>
      </c>
      <c r="J1091" s="24">
        <f t="shared" ref="J1091:J1154" ca="1" si="53">IF($H1093=0,0,$I1093*$H1093)</f>
        <v>0</v>
      </c>
      <c r="K1091" s="24">
        <f ca="1">IO!$B$5*Model!G1091-$J1091</f>
        <v>3680</v>
      </c>
    </row>
    <row r="1092" spans="1:11" x14ac:dyDescent="0.25">
      <c r="A1092" s="28">
        <v>1091</v>
      </c>
      <c r="B1092" s="26" t="s">
        <v>8</v>
      </c>
      <c r="C1092" s="24">
        <f t="shared" ca="1" si="51"/>
        <v>0.4295946022804098</v>
      </c>
      <c r="D1092" s="24">
        <f ca="1">VLOOKUP(C1092,'Given Data'!$H$33:$I$43,2)</f>
        <v>2</v>
      </c>
      <c r="E1092" s="24">
        <f t="shared" ca="1" si="52"/>
        <v>0.50545080824164623</v>
      </c>
      <c r="F1092" s="24">
        <f ca="1">IF(B1092=IO!$A$21,ROUND(NORMINV(E1092,IO!$B$21,IO!$C$21),0),IF(B1092=IO!$A$22,ROUND(NORMINV(E1092,IO!$B$22,IO!$C$22),0),ROUND(NORMINV(E1092,IO!$B$23,IO!$C$23),0)))</f>
        <v>103</v>
      </c>
      <c r="G1092" s="24">
        <f ca="1">MIN(F1092,IO!$B$4+IO!$B$10)</f>
        <v>102</v>
      </c>
      <c r="H1092" s="24">
        <f ca="1">IF(G1092-D1092&gt;IO!B$4,Model!G1092-Model!D1092-IO!B$4,0)</f>
        <v>0</v>
      </c>
      <c r="I1092" s="24">
        <f>IF($B1092=IO!$A$22,IO!$B$6,IF($B1092=IO!$A$22,IO!$B$6,IF($B1092=IO!$A$22,IO!$B$6,IO!$B$7)))</f>
        <v>25</v>
      </c>
      <c r="J1092" s="24">
        <f t="shared" ca="1" si="53"/>
        <v>0</v>
      </c>
      <c r="K1092" s="24">
        <f ca="1">IO!$B$5*Model!G1092-$J1092</f>
        <v>4080</v>
      </c>
    </row>
    <row r="1093" spans="1:11" x14ac:dyDescent="0.25">
      <c r="A1093" s="28">
        <v>1092</v>
      </c>
      <c r="B1093" s="26" t="s">
        <v>10</v>
      </c>
      <c r="C1093" s="24">
        <f t="shared" ca="1" si="51"/>
        <v>0.39427887961728625</v>
      </c>
      <c r="D1093" s="24">
        <f ca="1">VLOOKUP(C1093,'Given Data'!$H$33:$I$43,2)</f>
        <v>2</v>
      </c>
      <c r="E1093" s="24">
        <f t="shared" ca="1" si="52"/>
        <v>3.6144414069172126E-2</v>
      </c>
      <c r="F1093" s="24">
        <f ca="1">IF(B1093=IO!$A$21,ROUND(NORMINV(E1093,IO!$B$21,IO!$C$21),0),IF(B1093=IO!$A$22,ROUND(NORMINV(E1093,IO!$B$22,IO!$C$22),0),ROUND(NORMINV(E1093,IO!$B$23,IO!$C$23),0)))</f>
        <v>96</v>
      </c>
      <c r="G1093" s="24">
        <f ca="1">MIN(F1093,IO!$B$4+IO!$B$10)</f>
        <v>96</v>
      </c>
      <c r="H1093" s="24">
        <f ca="1">IF(G1093-D1093&gt;IO!B$4,Model!G1093-Model!D1093-IO!B$4,0)</f>
        <v>0</v>
      </c>
      <c r="I1093" s="24">
        <f>IF($B1093=IO!$A$22,IO!$B$6,IF($B1093=IO!$A$22,IO!$B$6,IF($B1093=IO!$A$22,IO!$B$6,IO!$B$7)))</f>
        <v>200</v>
      </c>
      <c r="J1093" s="24">
        <f t="shared" ca="1" si="53"/>
        <v>0</v>
      </c>
      <c r="K1093" s="24">
        <f ca="1">IO!$B$5*Model!G1093-$J1093</f>
        <v>3840</v>
      </c>
    </row>
    <row r="1094" spans="1:11" x14ac:dyDescent="0.25">
      <c r="A1094" s="28">
        <v>1093</v>
      </c>
      <c r="B1094" s="26" t="s">
        <v>7</v>
      </c>
      <c r="C1094" s="24">
        <f t="shared" ca="1" si="51"/>
        <v>5.6366819600336293E-2</v>
      </c>
      <c r="D1094" s="24">
        <f ca="1">VLOOKUP(C1094,'Given Data'!$H$33:$I$43,2)</f>
        <v>0</v>
      </c>
      <c r="E1094" s="24">
        <f t="shared" ca="1" si="52"/>
        <v>0.27734063842976675</v>
      </c>
      <c r="F1094" s="24">
        <f ca="1">IF(B1094=IO!$A$21,ROUND(NORMINV(E1094,IO!$B$21,IO!$C$21),0),IF(B1094=IO!$A$22,ROUND(NORMINV(E1094,IO!$B$22,IO!$C$22),0),ROUND(NORMINV(E1094,IO!$B$23,IO!$C$23),0)))</f>
        <v>97</v>
      </c>
      <c r="G1094" s="24">
        <f ca="1">MIN(F1094,IO!$B$4+IO!$B$10)</f>
        <v>97</v>
      </c>
      <c r="H1094" s="24">
        <f ca="1">IF(G1094-D1094&gt;IO!B$4,Model!G1094-Model!D1094-IO!B$4,0)</f>
        <v>0</v>
      </c>
      <c r="I1094" s="24">
        <f>IF($B1094=IO!$A$22,IO!$B$6,IF($B1094=IO!$A$22,IO!$B$6,IF($B1094=IO!$A$22,IO!$B$6,IO!$B$7)))</f>
        <v>200</v>
      </c>
      <c r="J1094" s="24">
        <f t="shared" ca="1" si="53"/>
        <v>400</v>
      </c>
      <c r="K1094" s="24">
        <f ca="1">IO!$B$5*Model!G1094-$J1094</f>
        <v>3480</v>
      </c>
    </row>
    <row r="1095" spans="1:11" x14ac:dyDescent="0.25">
      <c r="A1095" s="28">
        <v>1094</v>
      </c>
      <c r="B1095" s="26" t="s">
        <v>8</v>
      </c>
      <c r="C1095" s="24">
        <f t="shared" ca="1" si="51"/>
        <v>0.98976216653111782</v>
      </c>
      <c r="D1095" s="24">
        <f ca="1">VLOOKUP(C1095,'Given Data'!$H$33:$I$43,2)</f>
        <v>7</v>
      </c>
      <c r="E1095" s="24">
        <f t="shared" ca="1" si="52"/>
        <v>0.17071736643248214</v>
      </c>
      <c r="F1095" s="24">
        <f ca="1">IF(B1095=IO!$A$21,ROUND(NORMINV(E1095,IO!$B$21,IO!$C$21),0),IF(B1095=IO!$A$22,ROUND(NORMINV(E1095,IO!$B$22,IO!$C$22),0),ROUND(NORMINV(E1095,IO!$B$23,IO!$C$23),0)))</f>
        <v>98</v>
      </c>
      <c r="G1095" s="24">
        <f ca="1">MIN(F1095,IO!$B$4+IO!$B$10)</f>
        <v>98</v>
      </c>
      <c r="H1095" s="24">
        <f ca="1">IF(G1095-D1095&gt;IO!B$4,Model!G1095-Model!D1095-IO!B$4,0)</f>
        <v>0</v>
      </c>
      <c r="I1095" s="24">
        <f>IF($B1095=IO!$A$22,IO!$B$6,IF($B1095=IO!$A$22,IO!$B$6,IF($B1095=IO!$A$22,IO!$B$6,IO!$B$7)))</f>
        <v>25</v>
      </c>
      <c r="J1095" s="24">
        <f t="shared" ca="1" si="53"/>
        <v>400</v>
      </c>
      <c r="K1095" s="24">
        <f ca="1">IO!$B$5*Model!G1095-$J1095</f>
        <v>3520</v>
      </c>
    </row>
    <row r="1096" spans="1:11" x14ac:dyDescent="0.25">
      <c r="A1096" s="28">
        <v>1095</v>
      </c>
      <c r="B1096" s="26" t="s">
        <v>10</v>
      </c>
      <c r="C1096" s="24">
        <f t="shared" ca="1" si="51"/>
        <v>1.624665231677036E-3</v>
      </c>
      <c r="D1096" s="24">
        <f ca="1">VLOOKUP(C1096,'Given Data'!$H$33:$I$43,2)</f>
        <v>0</v>
      </c>
      <c r="E1096" s="24">
        <f t="shared" ca="1" si="52"/>
        <v>0.58315262491505326</v>
      </c>
      <c r="F1096" s="24">
        <f ca="1">IF(B1096=IO!$A$21,ROUND(NORMINV(E1096,IO!$B$21,IO!$C$21),0),IF(B1096=IO!$A$22,ROUND(NORMINV(E1096,IO!$B$22,IO!$C$22),0),ROUND(NORMINV(E1096,IO!$B$23,IO!$C$23),0)))</f>
        <v>106</v>
      </c>
      <c r="G1096" s="24">
        <f ca="1">MIN(F1096,IO!$B$4+IO!$B$10)</f>
        <v>102</v>
      </c>
      <c r="H1096" s="24">
        <f ca="1">IF(G1096-D1096&gt;IO!B$4,Model!G1096-Model!D1096-IO!B$4,0)</f>
        <v>2</v>
      </c>
      <c r="I1096" s="24">
        <f>IF($B1096=IO!$A$22,IO!$B$6,IF($B1096=IO!$A$22,IO!$B$6,IF($B1096=IO!$A$22,IO!$B$6,IO!$B$7)))</f>
        <v>200</v>
      </c>
      <c r="J1096" s="24">
        <f t="shared" ca="1" si="53"/>
        <v>0</v>
      </c>
      <c r="K1096" s="24">
        <f ca="1">IO!$B$5*Model!G1096-$J1096</f>
        <v>4080</v>
      </c>
    </row>
    <row r="1097" spans="1:11" x14ac:dyDescent="0.25">
      <c r="A1097" s="28">
        <v>1096</v>
      </c>
      <c r="B1097" s="26" t="s">
        <v>7</v>
      </c>
      <c r="C1097" s="24">
        <f t="shared" ca="1" si="51"/>
        <v>5.583729427265971E-2</v>
      </c>
      <c r="D1097" s="24">
        <f ca="1">VLOOKUP(C1097,'Given Data'!$H$33:$I$43,2)</f>
        <v>0</v>
      </c>
      <c r="E1097" s="24">
        <f t="shared" ca="1" si="52"/>
        <v>0.75817834916347249</v>
      </c>
      <c r="F1097" s="24">
        <f ca="1">IF(B1097=IO!$A$21,ROUND(NORMINV(E1097,IO!$B$21,IO!$C$21),0),IF(B1097=IO!$A$22,ROUND(NORMINV(E1097,IO!$B$22,IO!$C$22),0),ROUND(NORMINV(E1097,IO!$B$23,IO!$C$23),0)))</f>
        <v>105</v>
      </c>
      <c r="G1097" s="24">
        <f ca="1">MIN(F1097,IO!$B$4+IO!$B$10)</f>
        <v>102</v>
      </c>
      <c r="H1097" s="24">
        <f ca="1">IF(G1097-D1097&gt;IO!B$4,Model!G1097-Model!D1097-IO!B$4,0)</f>
        <v>2</v>
      </c>
      <c r="I1097" s="24">
        <f>IF($B1097=IO!$A$22,IO!$B$6,IF($B1097=IO!$A$22,IO!$B$6,IF($B1097=IO!$A$22,IO!$B$6,IO!$B$7)))</f>
        <v>200</v>
      </c>
      <c r="J1097" s="24">
        <f t="shared" ca="1" si="53"/>
        <v>0</v>
      </c>
      <c r="K1097" s="24">
        <f ca="1">IO!$B$5*Model!G1097-$J1097</f>
        <v>4080</v>
      </c>
    </row>
    <row r="1098" spans="1:11" x14ac:dyDescent="0.25">
      <c r="A1098" s="28">
        <v>1097</v>
      </c>
      <c r="B1098" s="26" t="s">
        <v>8</v>
      </c>
      <c r="C1098" s="24">
        <f t="shared" ca="1" si="51"/>
        <v>0.84803692864247915</v>
      </c>
      <c r="D1098" s="24">
        <f ca="1">VLOOKUP(C1098,'Given Data'!$H$33:$I$43,2)</f>
        <v>4</v>
      </c>
      <c r="E1098" s="24">
        <f t="shared" ca="1" si="52"/>
        <v>0.29098531178348541</v>
      </c>
      <c r="F1098" s="24">
        <f ca="1">IF(B1098=IO!$A$21,ROUND(NORMINV(E1098,IO!$B$21,IO!$C$21),0),IF(B1098=IO!$A$22,ROUND(NORMINV(E1098,IO!$B$22,IO!$C$22),0),ROUND(NORMINV(E1098,IO!$B$23,IO!$C$23),0)))</f>
        <v>100</v>
      </c>
      <c r="G1098" s="24">
        <f ca="1">MIN(F1098,IO!$B$4+IO!$B$10)</f>
        <v>100</v>
      </c>
      <c r="H1098" s="24">
        <f ca="1">IF(G1098-D1098&gt;IO!B$4,Model!G1098-Model!D1098-IO!B$4,0)</f>
        <v>0</v>
      </c>
      <c r="I1098" s="24">
        <f>IF($B1098=IO!$A$22,IO!$B$6,IF($B1098=IO!$A$22,IO!$B$6,IF($B1098=IO!$A$22,IO!$B$6,IO!$B$7)))</f>
        <v>25</v>
      </c>
      <c r="J1098" s="24">
        <f t="shared" ca="1" si="53"/>
        <v>0</v>
      </c>
      <c r="K1098" s="24">
        <f ca="1">IO!$B$5*Model!G1098-$J1098</f>
        <v>4000</v>
      </c>
    </row>
    <row r="1099" spans="1:11" x14ac:dyDescent="0.25">
      <c r="A1099" s="28">
        <v>1098</v>
      </c>
      <c r="B1099" s="26" t="s">
        <v>10</v>
      </c>
      <c r="C1099" s="24">
        <f t="shared" ca="1" si="51"/>
        <v>0.81904807009137448</v>
      </c>
      <c r="D1099" s="24">
        <f ca="1">VLOOKUP(C1099,'Given Data'!$H$33:$I$43,2)</f>
        <v>4</v>
      </c>
      <c r="E1099" s="24">
        <f t="shared" ca="1" si="52"/>
        <v>0.27487077276602467</v>
      </c>
      <c r="F1099" s="24">
        <f ca="1">IF(B1099=IO!$A$21,ROUND(NORMINV(E1099,IO!$B$21,IO!$C$21),0),IF(B1099=IO!$A$22,ROUND(NORMINV(E1099,IO!$B$22,IO!$C$22),0),ROUND(NORMINV(E1099,IO!$B$23,IO!$C$23),0)))</f>
        <v>102</v>
      </c>
      <c r="G1099" s="24">
        <f ca="1">MIN(F1099,IO!$B$4+IO!$B$10)</f>
        <v>102</v>
      </c>
      <c r="H1099" s="24">
        <f ca="1">IF(G1099-D1099&gt;IO!B$4,Model!G1099-Model!D1099-IO!B$4,0)</f>
        <v>0</v>
      </c>
      <c r="I1099" s="24">
        <f>IF($B1099=IO!$A$22,IO!$B$6,IF($B1099=IO!$A$22,IO!$B$6,IF($B1099=IO!$A$22,IO!$B$6,IO!$B$7)))</f>
        <v>200</v>
      </c>
      <c r="J1099" s="24">
        <f t="shared" ca="1" si="53"/>
        <v>0</v>
      </c>
      <c r="K1099" s="24">
        <f ca="1">IO!$B$5*Model!G1099-$J1099</f>
        <v>4080</v>
      </c>
    </row>
    <row r="1100" spans="1:11" x14ac:dyDescent="0.25">
      <c r="A1100" s="28">
        <v>1099</v>
      </c>
      <c r="B1100" s="26" t="s">
        <v>7</v>
      </c>
      <c r="C1100" s="24">
        <f t="shared" ca="1" si="51"/>
        <v>0.6937631316182975</v>
      </c>
      <c r="D1100" s="24">
        <f ca="1">VLOOKUP(C1100,'Given Data'!$H$33:$I$43,2)</f>
        <v>3</v>
      </c>
      <c r="E1100" s="24">
        <f t="shared" ca="1" si="52"/>
        <v>0.14543089372302209</v>
      </c>
      <c r="F1100" s="24">
        <f ca="1">IF(B1100=IO!$A$21,ROUND(NORMINV(E1100,IO!$B$21,IO!$C$21),0),IF(B1100=IO!$A$22,ROUND(NORMINV(E1100,IO!$B$22,IO!$C$22),0),ROUND(NORMINV(E1100,IO!$B$23,IO!$C$23),0)))</f>
        <v>95</v>
      </c>
      <c r="G1100" s="24">
        <f ca="1">MIN(F1100,IO!$B$4+IO!$B$10)</f>
        <v>95</v>
      </c>
      <c r="H1100" s="24">
        <f ca="1">IF(G1100-D1100&gt;IO!B$4,Model!G1100-Model!D1100-IO!B$4,0)</f>
        <v>0</v>
      </c>
      <c r="I1100" s="24">
        <f>IF($B1100=IO!$A$22,IO!$B$6,IF($B1100=IO!$A$22,IO!$B$6,IF($B1100=IO!$A$22,IO!$B$6,IO!$B$7)))</f>
        <v>200</v>
      </c>
      <c r="J1100" s="24">
        <f t="shared" ca="1" si="53"/>
        <v>200</v>
      </c>
      <c r="K1100" s="24">
        <f ca="1">IO!$B$5*Model!G1100-$J1100</f>
        <v>3600</v>
      </c>
    </row>
    <row r="1101" spans="1:11" x14ac:dyDescent="0.25">
      <c r="A1101" s="28">
        <v>1100</v>
      </c>
      <c r="B1101" s="26" t="s">
        <v>8</v>
      </c>
      <c r="C1101" s="24">
        <f t="shared" ca="1" si="51"/>
        <v>0.6776388641463067</v>
      </c>
      <c r="D1101" s="24">
        <f ca="1">VLOOKUP(C1101,'Given Data'!$H$33:$I$43,2)</f>
        <v>3</v>
      </c>
      <c r="E1101" s="24">
        <f t="shared" ca="1" si="52"/>
        <v>0.97120054671026801</v>
      </c>
      <c r="F1101" s="24">
        <f ca="1">IF(B1101=IO!$A$21,ROUND(NORMINV(E1101,IO!$B$21,IO!$C$21),0),IF(B1101=IO!$A$22,ROUND(NORMINV(E1101,IO!$B$22,IO!$C$22),0),ROUND(NORMINV(E1101,IO!$B$23,IO!$C$23),0)))</f>
        <v>112</v>
      </c>
      <c r="G1101" s="24">
        <f ca="1">MIN(F1101,IO!$B$4+IO!$B$10)</f>
        <v>102</v>
      </c>
      <c r="H1101" s="24">
        <f ca="1">IF(G1101-D1101&gt;IO!B$4,Model!G1101-Model!D1101-IO!B$4,0)</f>
        <v>0</v>
      </c>
      <c r="I1101" s="24">
        <f>IF($B1101=IO!$A$22,IO!$B$6,IF($B1101=IO!$A$22,IO!$B$6,IF($B1101=IO!$A$22,IO!$B$6,IO!$B$7)))</f>
        <v>25</v>
      </c>
      <c r="J1101" s="24">
        <f t="shared" ca="1" si="53"/>
        <v>0</v>
      </c>
      <c r="K1101" s="24">
        <f ca="1">IO!$B$5*Model!G1101-$J1101</f>
        <v>4080</v>
      </c>
    </row>
    <row r="1102" spans="1:11" x14ac:dyDescent="0.25">
      <c r="A1102" s="28">
        <v>1101</v>
      </c>
      <c r="B1102" s="26" t="s">
        <v>10</v>
      </c>
      <c r="C1102" s="24">
        <f t="shared" ca="1" si="51"/>
        <v>0.30036393015132112</v>
      </c>
      <c r="D1102" s="24">
        <f ca="1">VLOOKUP(C1102,'Given Data'!$H$33:$I$43,2)</f>
        <v>1</v>
      </c>
      <c r="E1102" s="24">
        <f t="shared" ca="1" si="52"/>
        <v>0.91520473842088568</v>
      </c>
      <c r="F1102" s="24">
        <f ca="1">IF(B1102=IO!$A$21,ROUND(NORMINV(E1102,IO!$B$21,IO!$C$21),0),IF(B1102=IO!$A$22,ROUND(NORMINV(E1102,IO!$B$22,IO!$C$22),0),ROUND(NORMINV(E1102,IO!$B$23,IO!$C$23),0)))</f>
        <v>112</v>
      </c>
      <c r="G1102" s="24">
        <f ca="1">MIN(F1102,IO!$B$4+IO!$B$10)</f>
        <v>102</v>
      </c>
      <c r="H1102" s="24">
        <f ca="1">IF(G1102-D1102&gt;IO!B$4,Model!G1102-Model!D1102-IO!B$4,0)</f>
        <v>1</v>
      </c>
      <c r="I1102" s="24">
        <f>IF($B1102=IO!$A$22,IO!$B$6,IF($B1102=IO!$A$22,IO!$B$6,IF($B1102=IO!$A$22,IO!$B$6,IO!$B$7)))</f>
        <v>200</v>
      </c>
      <c r="J1102" s="24">
        <f t="shared" ca="1" si="53"/>
        <v>25</v>
      </c>
      <c r="K1102" s="24">
        <f ca="1">IO!$B$5*Model!G1102-$J1102</f>
        <v>4055</v>
      </c>
    </row>
    <row r="1103" spans="1:11" x14ac:dyDescent="0.25">
      <c r="A1103" s="28">
        <v>1102</v>
      </c>
      <c r="B1103" s="26" t="s">
        <v>7</v>
      </c>
      <c r="C1103" s="24">
        <f t="shared" ca="1" si="51"/>
        <v>0.46128382749211616</v>
      </c>
      <c r="D1103" s="24">
        <f ca="1">VLOOKUP(C1103,'Given Data'!$H$33:$I$43,2)</f>
        <v>2</v>
      </c>
      <c r="E1103" s="24">
        <f t="shared" ca="1" si="52"/>
        <v>2.617914885902306E-2</v>
      </c>
      <c r="F1103" s="24">
        <f ca="1">IF(B1103=IO!$A$21,ROUND(NORMINV(E1103,IO!$B$21,IO!$C$21),0),IF(B1103=IO!$A$22,ROUND(NORMINV(E1103,IO!$B$22,IO!$C$22),0),ROUND(NORMINV(E1103,IO!$B$23,IO!$C$23),0)))</f>
        <v>89</v>
      </c>
      <c r="G1103" s="24">
        <f ca="1">MIN(F1103,IO!$B$4+IO!$B$10)</f>
        <v>89</v>
      </c>
      <c r="H1103" s="24">
        <f ca="1">IF(G1103-D1103&gt;IO!B$4,Model!G1103-Model!D1103-IO!B$4,0)</f>
        <v>0</v>
      </c>
      <c r="I1103" s="24">
        <f>IF($B1103=IO!$A$22,IO!$B$6,IF($B1103=IO!$A$22,IO!$B$6,IF($B1103=IO!$A$22,IO!$B$6,IO!$B$7)))</f>
        <v>200</v>
      </c>
      <c r="J1103" s="24">
        <f t="shared" ca="1" si="53"/>
        <v>200</v>
      </c>
      <c r="K1103" s="24">
        <f ca="1">IO!$B$5*Model!G1103-$J1103</f>
        <v>3360</v>
      </c>
    </row>
    <row r="1104" spans="1:11" x14ac:dyDescent="0.25">
      <c r="A1104" s="28">
        <v>1103</v>
      </c>
      <c r="B1104" s="26" t="s">
        <v>8</v>
      </c>
      <c r="C1104" s="24">
        <f t="shared" ca="1" si="51"/>
        <v>0.27033843199797825</v>
      </c>
      <c r="D1104" s="24">
        <f ca="1">VLOOKUP(C1104,'Given Data'!$H$33:$I$43,2)</f>
        <v>1</v>
      </c>
      <c r="E1104" s="24">
        <f t="shared" ca="1" si="52"/>
        <v>0.39289391776134264</v>
      </c>
      <c r="F1104" s="24">
        <f ca="1">IF(B1104=IO!$A$21,ROUND(NORMINV(E1104,IO!$B$21,IO!$C$21),0),IF(B1104=IO!$A$22,ROUND(NORMINV(E1104,IO!$B$22,IO!$C$22),0),ROUND(NORMINV(E1104,IO!$B$23,IO!$C$23),0)))</f>
        <v>102</v>
      </c>
      <c r="G1104" s="24">
        <f ca="1">MIN(F1104,IO!$B$4+IO!$B$10)</f>
        <v>102</v>
      </c>
      <c r="H1104" s="24">
        <f ca="1">IF(G1104-D1104&gt;IO!B$4,Model!G1104-Model!D1104-IO!B$4,0)</f>
        <v>1</v>
      </c>
      <c r="I1104" s="24">
        <f>IF($B1104=IO!$A$22,IO!$B$6,IF($B1104=IO!$A$22,IO!$B$6,IF($B1104=IO!$A$22,IO!$B$6,IO!$B$7)))</f>
        <v>25</v>
      </c>
      <c r="J1104" s="24">
        <f t="shared" ca="1" si="53"/>
        <v>0</v>
      </c>
      <c r="K1104" s="24">
        <f ca="1">IO!$B$5*Model!G1104-$J1104</f>
        <v>4080</v>
      </c>
    </row>
    <row r="1105" spans="1:11" x14ac:dyDescent="0.25">
      <c r="A1105" s="28">
        <v>1104</v>
      </c>
      <c r="B1105" s="26" t="s">
        <v>10</v>
      </c>
      <c r="C1105" s="24">
        <f t="shared" ca="1" si="51"/>
        <v>0.18129966716940771</v>
      </c>
      <c r="D1105" s="24">
        <f ca="1">VLOOKUP(C1105,'Given Data'!$H$33:$I$43,2)</f>
        <v>1</v>
      </c>
      <c r="E1105" s="24">
        <f t="shared" ca="1" si="52"/>
        <v>0.43173136144623125</v>
      </c>
      <c r="F1105" s="24">
        <f ca="1">IF(B1105=IO!$A$21,ROUND(NORMINV(E1105,IO!$B$21,IO!$C$21),0),IF(B1105=IO!$A$22,ROUND(NORMINV(E1105,IO!$B$22,IO!$C$22),0),ROUND(NORMINV(E1105,IO!$B$23,IO!$C$23),0)))</f>
        <v>104</v>
      </c>
      <c r="G1105" s="24">
        <f ca="1">MIN(F1105,IO!$B$4+IO!$B$10)</f>
        <v>102</v>
      </c>
      <c r="H1105" s="24">
        <f ca="1">IF(G1105-D1105&gt;IO!B$4,Model!G1105-Model!D1105-IO!B$4,0)</f>
        <v>1</v>
      </c>
      <c r="I1105" s="24">
        <f>IF($B1105=IO!$A$22,IO!$B$6,IF($B1105=IO!$A$22,IO!$B$6,IF($B1105=IO!$A$22,IO!$B$6,IO!$B$7)))</f>
        <v>200</v>
      </c>
      <c r="J1105" s="24">
        <f t="shared" ca="1" si="53"/>
        <v>0</v>
      </c>
      <c r="K1105" s="24">
        <f ca="1">IO!$B$5*Model!G1105-$J1105</f>
        <v>4080</v>
      </c>
    </row>
    <row r="1106" spans="1:11" x14ac:dyDescent="0.25">
      <c r="A1106" s="28">
        <v>1105</v>
      </c>
      <c r="B1106" s="26" t="s">
        <v>7</v>
      </c>
      <c r="C1106" s="24">
        <f t="shared" ca="1" si="51"/>
        <v>0.94280778027861833</v>
      </c>
      <c r="D1106" s="24">
        <f ca="1">VLOOKUP(C1106,'Given Data'!$H$33:$I$43,2)</f>
        <v>6</v>
      </c>
      <c r="E1106" s="24">
        <f t="shared" ca="1" si="52"/>
        <v>0.27070538820893686</v>
      </c>
      <c r="F1106" s="24">
        <f ca="1">IF(B1106=IO!$A$21,ROUND(NORMINV(E1106,IO!$B$21,IO!$C$21),0),IF(B1106=IO!$A$22,ROUND(NORMINV(E1106,IO!$B$22,IO!$C$22),0),ROUND(NORMINV(E1106,IO!$B$23,IO!$C$23),0)))</f>
        <v>97</v>
      </c>
      <c r="G1106" s="24">
        <f ca="1">MIN(F1106,IO!$B$4+IO!$B$10)</f>
        <v>97</v>
      </c>
      <c r="H1106" s="24">
        <f ca="1">IF(G1106-D1106&gt;IO!B$4,Model!G1106-Model!D1106-IO!B$4,0)</f>
        <v>0</v>
      </c>
      <c r="I1106" s="24">
        <f>IF($B1106=IO!$A$22,IO!$B$6,IF($B1106=IO!$A$22,IO!$B$6,IF($B1106=IO!$A$22,IO!$B$6,IO!$B$7)))</f>
        <v>200</v>
      </c>
      <c r="J1106" s="24">
        <f t="shared" ca="1" si="53"/>
        <v>400</v>
      </c>
      <c r="K1106" s="24">
        <f ca="1">IO!$B$5*Model!G1106-$J1106</f>
        <v>3480</v>
      </c>
    </row>
    <row r="1107" spans="1:11" x14ac:dyDescent="0.25">
      <c r="A1107" s="28">
        <v>1106</v>
      </c>
      <c r="B1107" s="26" t="s">
        <v>8</v>
      </c>
      <c r="C1107" s="24">
        <f t="shared" ca="1" si="51"/>
        <v>6.208925925724218E-2</v>
      </c>
      <c r="D1107" s="24">
        <f ca="1">VLOOKUP(C1107,'Given Data'!$H$33:$I$43,2)</f>
        <v>0</v>
      </c>
      <c r="E1107" s="24">
        <f t="shared" ca="1" si="52"/>
        <v>0.27470068027558581</v>
      </c>
      <c r="F1107" s="24">
        <f ca="1">IF(B1107=IO!$A$21,ROUND(NORMINV(E1107,IO!$B$21,IO!$C$21),0),IF(B1107=IO!$A$22,ROUND(NORMINV(E1107,IO!$B$22,IO!$C$22),0),ROUND(NORMINV(E1107,IO!$B$23,IO!$C$23),0)))</f>
        <v>100</v>
      </c>
      <c r="G1107" s="24">
        <f ca="1">MIN(F1107,IO!$B$4+IO!$B$10)</f>
        <v>100</v>
      </c>
      <c r="H1107" s="24">
        <f ca="1">IF(G1107-D1107&gt;IO!B$4,Model!G1107-Model!D1107-IO!B$4,0)</f>
        <v>0</v>
      </c>
      <c r="I1107" s="24">
        <f>IF($B1107=IO!$A$22,IO!$B$6,IF($B1107=IO!$A$22,IO!$B$6,IF($B1107=IO!$A$22,IO!$B$6,IO!$B$7)))</f>
        <v>25</v>
      </c>
      <c r="J1107" s="24">
        <f t="shared" ca="1" si="53"/>
        <v>0</v>
      </c>
      <c r="K1107" s="24">
        <f ca="1">IO!$B$5*Model!G1107-$J1107</f>
        <v>4000</v>
      </c>
    </row>
    <row r="1108" spans="1:11" x14ac:dyDescent="0.25">
      <c r="A1108" s="28">
        <v>1107</v>
      </c>
      <c r="B1108" s="26" t="s">
        <v>10</v>
      </c>
      <c r="C1108" s="24">
        <f t="shared" ca="1" si="51"/>
        <v>8.915875056573086E-2</v>
      </c>
      <c r="D1108" s="24">
        <f ca="1">VLOOKUP(C1108,'Given Data'!$H$33:$I$43,2)</f>
        <v>0</v>
      </c>
      <c r="E1108" s="24">
        <f t="shared" ca="1" si="52"/>
        <v>0.4739900437511172</v>
      </c>
      <c r="F1108" s="24">
        <f ca="1">IF(B1108=IO!$A$21,ROUND(NORMINV(E1108,IO!$B$21,IO!$C$21),0),IF(B1108=IO!$A$22,ROUND(NORMINV(E1108,IO!$B$22,IO!$C$22),0),ROUND(NORMINV(E1108,IO!$B$23,IO!$C$23),0)))</f>
        <v>105</v>
      </c>
      <c r="G1108" s="24">
        <f ca="1">MIN(F1108,IO!$B$4+IO!$B$10)</f>
        <v>102</v>
      </c>
      <c r="H1108" s="24">
        <f ca="1">IF(G1108-D1108&gt;IO!B$4,Model!G1108-Model!D1108-IO!B$4,0)</f>
        <v>2</v>
      </c>
      <c r="I1108" s="24">
        <f>IF($B1108=IO!$A$22,IO!$B$6,IF($B1108=IO!$A$22,IO!$B$6,IF($B1108=IO!$A$22,IO!$B$6,IO!$B$7)))</f>
        <v>200</v>
      </c>
      <c r="J1108" s="24">
        <f t="shared" ca="1" si="53"/>
        <v>0</v>
      </c>
      <c r="K1108" s="24">
        <f ca="1">IO!$B$5*Model!G1108-$J1108</f>
        <v>4080</v>
      </c>
    </row>
    <row r="1109" spans="1:11" x14ac:dyDescent="0.25">
      <c r="A1109" s="28">
        <v>1108</v>
      </c>
      <c r="B1109" s="26" t="s">
        <v>7</v>
      </c>
      <c r="C1109" s="24">
        <f t="shared" ca="1" si="51"/>
        <v>0.31164561581916406</v>
      </c>
      <c r="D1109" s="24">
        <f ca="1">VLOOKUP(C1109,'Given Data'!$H$33:$I$43,2)</f>
        <v>1</v>
      </c>
      <c r="E1109" s="24">
        <f t="shared" ca="1" si="52"/>
        <v>0.46299387612242082</v>
      </c>
      <c r="F1109" s="24">
        <f ca="1">IF(B1109=IO!$A$21,ROUND(NORMINV(E1109,IO!$B$21,IO!$C$21),0),IF(B1109=IO!$A$22,ROUND(NORMINV(E1109,IO!$B$22,IO!$C$22),0),ROUND(NORMINV(E1109,IO!$B$23,IO!$C$23),0)))</f>
        <v>100</v>
      </c>
      <c r="G1109" s="24">
        <f ca="1">MIN(F1109,IO!$B$4+IO!$B$10)</f>
        <v>100</v>
      </c>
      <c r="H1109" s="24">
        <f ca="1">IF(G1109-D1109&gt;IO!B$4,Model!G1109-Model!D1109-IO!B$4,0)</f>
        <v>0</v>
      </c>
      <c r="I1109" s="24">
        <f>IF($B1109=IO!$A$22,IO!$B$6,IF($B1109=IO!$A$22,IO!$B$6,IF($B1109=IO!$A$22,IO!$B$6,IO!$B$7)))</f>
        <v>200</v>
      </c>
      <c r="J1109" s="24">
        <f t="shared" ca="1" si="53"/>
        <v>0</v>
      </c>
      <c r="K1109" s="24">
        <f ca="1">IO!$B$5*Model!G1109-$J1109</f>
        <v>4000</v>
      </c>
    </row>
    <row r="1110" spans="1:11" x14ac:dyDescent="0.25">
      <c r="A1110" s="28">
        <v>1109</v>
      </c>
      <c r="B1110" s="26" t="s">
        <v>8</v>
      </c>
      <c r="C1110" s="24">
        <f t="shared" ca="1" si="51"/>
        <v>0.50254103003407435</v>
      </c>
      <c r="D1110" s="24">
        <f ca="1">VLOOKUP(C1110,'Given Data'!$H$33:$I$43,2)</f>
        <v>2</v>
      </c>
      <c r="E1110" s="24">
        <f t="shared" ca="1" si="52"/>
        <v>7.6901103252959402E-2</v>
      </c>
      <c r="F1110" s="24">
        <f ca="1">IF(B1110=IO!$A$21,ROUND(NORMINV(E1110,IO!$B$21,IO!$C$21),0),IF(B1110=IO!$A$22,ROUND(NORMINV(E1110,IO!$B$22,IO!$C$22),0),ROUND(NORMINV(E1110,IO!$B$23,IO!$C$23),0)))</f>
        <v>96</v>
      </c>
      <c r="G1110" s="24">
        <f ca="1">MIN(F1110,IO!$B$4+IO!$B$10)</f>
        <v>96</v>
      </c>
      <c r="H1110" s="24">
        <f ca="1">IF(G1110-D1110&gt;IO!B$4,Model!G1110-Model!D1110-IO!B$4,0)</f>
        <v>0</v>
      </c>
      <c r="I1110" s="24">
        <f>IF($B1110=IO!$A$22,IO!$B$6,IF($B1110=IO!$A$22,IO!$B$6,IF($B1110=IO!$A$22,IO!$B$6,IO!$B$7)))</f>
        <v>25</v>
      </c>
      <c r="J1110" s="24">
        <f t="shared" ca="1" si="53"/>
        <v>0</v>
      </c>
      <c r="K1110" s="24">
        <f ca="1">IO!$B$5*Model!G1110-$J1110</f>
        <v>3840</v>
      </c>
    </row>
    <row r="1111" spans="1:11" x14ac:dyDescent="0.25">
      <c r="A1111" s="28">
        <v>1110</v>
      </c>
      <c r="B1111" s="26" t="s">
        <v>10</v>
      </c>
      <c r="C1111" s="24">
        <f t="shared" ca="1" si="51"/>
        <v>0.42522089737709545</v>
      </c>
      <c r="D1111" s="24">
        <f ca="1">VLOOKUP(C1111,'Given Data'!$H$33:$I$43,2)</f>
        <v>2</v>
      </c>
      <c r="E1111" s="24">
        <f t="shared" ca="1" si="52"/>
        <v>0.77208039617564506</v>
      </c>
      <c r="F1111" s="24">
        <f ca="1">IF(B1111=IO!$A$21,ROUND(NORMINV(E1111,IO!$B$21,IO!$C$21),0),IF(B1111=IO!$A$22,ROUND(NORMINV(E1111,IO!$B$22,IO!$C$22),0),ROUND(NORMINV(E1111,IO!$B$23,IO!$C$23),0)))</f>
        <v>109</v>
      </c>
      <c r="G1111" s="24">
        <f ca="1">MIN(F1111,IO!$B$4+IO!$B$10)</f>
        <v>102</v>
      </c>
      <c r="H1111" s="24">
        <f ca="1">IF(G1111-D1111&gt;IO!B$4,Model!G1111-Model!D1111-IO!B$4,0)</f>
        <v>0</v>
      </c>
      <c r="I1111" s="24">
        <f>IF($B1111=IO!$A$22,IO!$B$6,IF($B1111=IO!$A$22,IO!$B$6,IF($B1111=IO!$A$22,IO!$B$6,IO!$B$7)))</f>
        <v>200</v>
      </c>
      <c r="J1111" s="24">
        <f t="shared" ca="1" si="53"/>
        <v>0</v>
      </c>
      <c r="K1111" s="24">
        <f ca="1">IO!$B$5*Model!G1111-$J1111</f>
        <v>4080</v>
      </c>
    </row>
    <row r="1112" spans="1:11" x14ac:dyDescent="0.25">
      <c r="A1112" s="28">
        <v>1111</v>
      </c>
      <c r="B1112" s="26" t="s">
        <v>7</v>
      </c>
      <c r="C1112" s="24">
        <f t="shared" ca="1" si="51"/>
        <v>0.1308693802500619</v>
      </c>
      <c r="D1112" s="24">
        <f ca="1">VLOOKUP(C1112,'Given Data'!$H$33:$I$43,2)</f>
        <v>0</v>
      </c>
      <c r="E1112" s="24">
        <f t="shared" ca="1" si="52"/>
        <v>2.5889551452712989E-2</v>
      </c>
      <c r="F1112" s="24">
        <f ca="1">IF(B1112=IO!$A$21,ROUND(NORMINV(E1112,IO!$B$21,IO!$C$21),0),IF(B1112=IO!$A$22,ROUND(NORMINV(E1112,IO!$B$22,IO!$C$22),0),ROUND(NORMINV(E1112,IO!$B$23,IO!$C$23),0)))</f>
        <v>89</v>
      </c>
      <c r="G1112" s="24">
        <f ca="1">MIN(F1112,IO!$B$4+IO!$B$10)</f>
        <v>89</v>
      </c>
      <c r="H1112" s="24">
        <f ca="1">IF(G1112-D1112&gt;IO!B$4,Model!G1112-Model!D1112-IO!B$4,0)</f>
        <v>0</v>
      </c>
      <c r="I1112" s="24">
        <f>IF($B1112=IO!$A$22,IO!$B$6,IF($B1112=IO!$A$22,IO!$B$6,IF($B1112=IO!$A$22,IO!$B$6,IO!$B$7)))</f>
        <v>200</v>
      </c>
      <c r="J1112" s="24">
        <f t="shared" ca="1" si="53"/>
        <v>0</v>
      </c>
      <c r="K1112" s="24">
        <f ca="1">IO!$B$5*Model!G1112-$J1112</f>
        <v>3560</v>
      </c>
    </row>
    <row r="1113" spans="1:11" x14ac:dyDescent="0.25">
      <c r="A1113" s="28">
        <v>1112</v>
      </c>
      <c r="B1113" s="26" t="s">
        <v>8</v>
      </c>
      <c r="C1113" s="24">
        <f t="shared" ca="1" si="51"/>
        <v>0.50006411424644603</v>
      </c>
      <c r="D1113" s="24">
        <f ca="1">VLOOKUP(C1113,'Given Data'!$H$33:$I$43,2)</f>
        <v>2</v>
      </c>
      <c r="E1113" s="24">
        <f t="shared" ca="1" si="52"/>
        <v>0.14460159424761121</v>
      </c>
      <c r="F1113" s="24">
        <f ca="1">IF(B1113=IO!$A$21,ROUND(NORMINV(E1113,IO!$B$21,IO!$C$21),0),IF(B1113=IO!$A$22,ROUND(NORMINV(E1113,IO!$B$22,IO!$C$22),0),ROUND(NORMINV(E1113,IO!$B$23,IO!$C$23),0)))</f>
        <v>98</v>
      </c>
      <c r="G1113" s="24">
        <f ca="1">MIN(F1113,IO!$B$4+IO!$B$10)</f>
        <v>98</v>
      </c>
      <c r="H1113" s="24">
        <f ca="1">IF(G1113-D1113&gt;IO!B$4,Model!G1113-Model!D1113-IO!B$4,0)</f>
        <v>0</v>
      </c>
      <c r="I1113" s="24">
        <f>IF($B1113=IO!$A$22,IO!$B$6,IF($B1113=IO!$A$22,IO!$B$6,IF($B1113=IO!$A$22,IO!$B$6,IO!$B$7)))</f>
        <v>25</v>
      </c>
      <c r="J1113" s="24">
        <f t="shared" ca="1" si="53"/>
        <v>0</v>
      </c>
      <c r="K1113" s="24">
        <f ca="1">IO!$B$5*Model!G1113-$J1113</f>
        <v>3920</v>
      </c>
    </row>
    <row r="1114" spans="1:11" x14ac:dyDescent="0.25">
      <c r="A1114" s="28">
        <v>1113</v>
      </c>
      <c r="B1114" s="26" t="s">
        <v>10</v>
      </c>
      <c r="C1114" s="24">
        <f t="shared" ca="1" si="51"/>
        <v>0.81303837744288521</v>
      </c>
      <c r="D1114" s="24">
        <f ca="1">VLOOKUP(C1114,'Given Data'!$H$33:$I$43,2)</f>
        <v>4</v>
      </c>
      <c r="E1114" s="24">
        <f t="shared" ca="1" si="52"/>
        <v>0.51303873503361164</v>
      </c>
      <c r="F1114" s="24">
        <f ca="1">IF(B1114=IO!$A$21,ROUND(NORMINV(E1114,IO!$B$21,IO!$C$21),0),IF(B1114=IO!$A$22,ROUND(NORMINV(E1114,IO!$B$22,IO!$C$22),0),ROUND(NORMINV(E1114,IO!$B$23,IO!$C$23),0)))</f>
        <v>105</v>
      </c>
      <c r="G1114" s="24">
        <f ca="1">MIN(F1114,IO!$B$4+IO!$B$10)</f>
        <v>102</v>
      </c>
      <c r="H1114" s="24">
        <f ca="1">IF(G1114-D1114&gt;IO!B$4,Model!G1114-Model!D1114-IO!B$4,0)</f>
        <v>0</v>
      </c>
      <c r="I1114" s="24">
        <f>IF($B1114=IO!$A$22,IO!$B$6,IF($B1114=IO!$A$22,IO!$B$6,IF($B1114=IO!$A$22,IO!$B$6,IO!$B$7)))</f>
        <v>200</v>
      </c>
      <c r="J1114" s="24">
        <f t="shared" ca="1" si="53"/>
        <v>0</v>
      </c>
      <c r="K1114" s="24">
        <f ca="1">IO!$B$5*Model!G1114-$J1114</f>
        <v>4080</v>
      </c>
    </row>
    <row r="1115" spans="1:11" x14ac:dyDescent="0.25">
      <c r="A1115" s="28">
        <v>1114</v>
      </c>
      <c r="B1115" s="26" t="s">
        <v>7</v>
      </c>
      <c r="C1115" s="24">
        <f t="shared" ca="1" si="51"/>
        <v>0.63628975940902377</v>
      </c>
      <c r="D1115" s="24">
        <f ca="1">VLOOKUP(C1115,'Given Data'!$H$33:$I$43,2)</f>
        <v>3</v>
      </c>
      <c r="E1115" s="24">
        <f t="shared" ca="1" si="52"/>
        <v>0.34682686063289259</v>
      </c>
      <c r="F1115" s="24">
        <f ca="1">IF(B1115=IO!$A$21,ROUND(NORMINV(E1115,IO!$B$21,IO!$C$21),0),IF(B1115=IO!$A$22,ROUND(NORMINV(E1115,IO!$B$22,IO!$C$22),0),ROUND(NORMINV(E1115,IO!$B$23,IO!$C$23),0)))</f>
        <v>99</v>
      </c>
      <c r="G1115" s="24">
        <f ca="1">MIN(F1115,IO!$B$4+IO!$B$10)</f>
        <v>99</v>
      </c>
      <c r="H1115" s="24">
        <f ca="1">IF(G1115-D1115&gt;IO!B$4,Model!G1115-Model!D1115-IO!B$4,0)</f>
        <v>0</v>
      </c>
      <c r="I1115" s="24">
        <f>IF($B1115=IO!$A$22,IO!$B$6,IF($B1115=IO!$A$22,IO!$B$6,IF($B1115=IO!$A$22,IO!$B$6,IO!$B$7)))</f>
        <v>200</v>
      </c>
      <c r="J1115" s="24">
        <f t="shared" ca="1" si="53"/>
        <v>0</v>
      </c>
      <c r="K1115" s="24">
        <f ca="1">IO!$B$5*Model!G1115-$J1115</f>
        <v>3960</v>
      </c>
    </row>
    <row r="1116" spans="1:11" x14ac:dyDescent="0.25">
      <c r="A1116" s="28">
        <v>1115</v>
      </c>
      <c r="B1116" s="26" t="s">
        <v>8</v>
      </c>
      <c r="C1116" s="24">
        <f t="shared" ca="1" si="51"/>
        <v>0.30527671167169823</v>
      </c>
      <c r="D1116" s="24">
        <f ca="1">VLOOKUP(C1116,'Given Data'!$H$33:$I$43,2)</f>
        <v>1</v>
      </c>
      <c r="E1116" s="24">
        <f t="shared" ca="1" si="52"/>
        <v>0.18749618075124685</v>
      </c>
      <c r="F1116" s="24">
        <f ca="1">IF(B1116=IO!$A$21,ROUND(NORMINV(E1116,IO!$B$21,IO!$C$21),0),IF(B1116=IO!$A$22,ROUND(NORMINV(E1116,IO!$B$22,IO!$C$22),0),ROUND(NORMINV(E1116,IO!$B$23,IO!$C$23),0)))</f>
        <v>99</v>
      </c>
      <c r="G1116" s="24">
        <f ca="1">MIN(F1116,IO!$B$4+IO!$B$10)</f>
        <v>99</v>
      </c>
      <c r="H1116" s="24">
        <f ca="1">IF(G1116-D1116&gt;IO!B$4,Model!G1116-Model!D1116-IO!B$4,0)</f>
        <v>0</v>
      </c>
      <c r="I1116" s="24">
        <f>IF($B1116=IO!$A$22,IO!$B$6,IF($B1116=IO!$A$22,IO!$B$6,IF($B1116=IO!$A$22,IO!$B$6,IO!$B$7)))</f>
        <v>25</v>
      </c>
      <c r="J1116" s="24">
        <f t="shared" ca="1" si="53"/>
        <v>0</v>
      </c>
      <c r="K1116" s="24">
        <f ca="1">IO!$B$5*Model!G1116-$J1116</f>
        <v>3960</v>
      </c>
    </row>
    <row r="1117" spans="1:11" x14ac:dyDescent="0.25">
      <c r="A1117" s="28">
        <v>1116</v>
      </c>
      <c r="B1117" s="26" t="s">
        <v>10</v>
      </c>
      <c r="C1117" s="24">
        <f t="shared" ca="1" si="51"/>
        <v>0.55830998125625875</v>
      </c>
      <c r="D1117" s="24">
        <f ca="1">VLOOKUP(C1117,'Given Data'!$H$33:$I$43,2)</f>
        <v>2</v>
      </c>
      <c r="E1117" s="24">
        <f t="shared" ca="1" si="52"/>
        <v>0.49250857874944609</v>
      </c>
      <c r="F1117" s="24">
        <f ca="1">IF(B1117=IO!$A$21,ROUND(NORMINV(E1117,IO!$B$21,IO!$C$21),0),IF(B1117=IO!$A$22,ROUND(NORMINV(E1117,IO!$B$22,IO!$C$22),0),ROUND(NORMINV(E1117,IO!$B$23,IO!$C$23),0)))</f>
        <v>105</v>
      </c>
      <c r="G1117" s="24">
        <f ca="1">MIN(F1117,IO!$B$4+IO!$B$10)</f>
        <v>102</v>
      </c>
      <c r="H1117" s="24">
        <f ca="1">IF(G1117-D1117&gt;IO!B$4,Model!G1117-Model!D1117-IO!B$4,0)</f>
        <v>0</v>
      </c>
      <c r="I1117" s="24">
        <f>IF($B1117=IO!$A$22,IO!$B$6,IF($B1117=IO!$A$22,IO!$B$6,IF($B1117=IO!$A$22,IO!$B$6,IO!$B$7)))</f>
        <v>200</v>
      </c>
      <c r="J1117" s="24">
        <f t="shared" ca="1" si="53"/>
        <v>0</v>
      </c>
      <c r="K1117" s="24">
        <f ca="1">IO!$B$5*Model!G1117-$J1117</f>
        <v>4080</v>
      </c>
    </row>
    <row r="1118" spans="1:11" x14ac:dyDescent="0.25">
      <c r="A1118" s="28">
        <v>1117</v>
      </c>
      <c r="B1118" s="26" t="s">
        <v>7</v>
      </c>
      <c r="C1118" s="24">
        <f t="shared" ca="1" si="51"/>
        <v>8.8939858087185297E-2</v>
      </c>
      <c r="D1118" s="24">
        <f ca="1">VLOOKUP(C1118,'Given Data'!$H$33:$I$43,2)</f>
        <v>0</v>
      </c>
      <c r="E1118" s="24">
        <f t="shared" ca="1" si="52"/>
        <v>0.27794529842831295</v>
      </c>
      <c r="F1118" s="24">
        <f ca="1">IF(B1118=IO!$A$21,ROUND(NORMINV(E1118,IO!$B$21,IO!$C$21),0),IF(B1118=IO!$A$22,ROUND(NORMINV(E1118,IO!$B$22,IO!$C$22),0),ROUND(NORMINV(E1118,IO!$B$23,IO!$C$23),0)))</f>
        <v>97</v>
      </c>
      <c r="G1118" s="24">
        <f ca="1">MIN(F1118,IO!$B$4+IO!$B$10)</f>
        <v>97</v>
      </c>
      <c r="H1118" s="24">
        <f ca="1">IF(G1118-D1118&gt;IO!B$4,Model!G1118-Model!D1118-IO!B$4,0)</f>
        <v>0</v>
      </c>
      <c r="I1118" s="24">
        <f>IF($B1118=IO!$A$22,IO!$B$6,IF($B1118=IO!$A$22,IO!$B$6,IF($B1118=IO!$A$22,IO!$B$6,IO!$B$7)))</f>
        <v>200</v>
      </c>
      <c r="J1118" s="24">
        <f t="shared" ca="1" si="53"/>
        <v>0</v>
      </c>
      <c r="K1118" s="24">
        <f ca="1">IO!$B$5*Model!G1118-$J1118</f>
        <v>3880</v>
      </c>
    </row>
    <row r="1119" spans="1:11" x14ac:dyDescent="0.25">
      <c r="A1119" s="28">
        <v>1118</v>
      </c>
      <c r="B1119" s="26" t="s">
        <v>8</v>
      </c>
      <c r="C1119" s="24">
        <f t="shared" ca="1" si="51"/>
        <v>0.66202731699416228</v>
      </c>
      <c r="D1119" s="24">
        <f ca="1">VLOOKUP(C1119,'Given Data'!$H$33:$I$43,2)</f>
        <v>3</v>
      </c>
      <c r="E1119" s="24">
        <f t="shared" ca="1" si="52"/>
        <v>0.59058806242945527</v>
      </c>
      <c r="F1119" s="24">
        <f ca="1">IF(B1119=IO!$A$21,ROUND(NORMINV(E1119,IO!$B$21,IO!$C$21),0),IF(B1119=IO!$A$22,ROUND(NORMINV(E1119,IO!$B$22,IO!$C$22),0),ROUND(NORMINV(E1119,IO!$B$23,IO!$C$23),0)))</f>
        <v>104</v>
      </c>
      <c r="G1119" s="24">
        <f ca="1">MIN(F1119,IO!$B$4+IO!$B$10)</f>
        <v>102</v>
      </c>
      <c r="H1119" s="24">
        <f ca="1">IF(G1119-D1119&gt;IO!B$4,Model!G1119-Model!D1119-IO!B$4,0)</f>
        <v>0</v>
      </c>
      <c r="I1119" s="24">
        <f>IF($B1119=IO!$A$22,IO!$B$6,IF($B1119=IO!$A$22,IO!$B$6,IF($B1119=IO!$A$22,IO!$B$6,IO!$B$7)))</f>
        <v>25</v>
      </c>
      <c r="J1119" s="24">
        <f t="shared" ca="1" si="53"/>
        <v>0</v>
      </c>
      <c r="K1119" s="24">
        <f ca="1">IO!$B$5*Model!G1119-$J1119</f>
        <v>4080</v>
      </c>
    </row>
    <row r="1120" spans="1:11" x14ac:dyDescent="0.25">
      <c r="A1120" s="28">
        <v>1119</v>
      </c>
      <c r="B1120" s="26" t="s">
        <v>10</v>
      </c>
      <c r="C1120" s="24">
        <f t="shared" ca="1" si="51"/>
        <v>0.89776569876281809</v>
      </c>
      <c r="D1120" s="24">
        <f ca="1">VLOOKUP(C1120,'Given Data'!$H$33:$I$43,2)</f>
        <v>5</v>
      </c>
      <c r="E1120" s="24">
        <f t="shared" ca="1" si="52"/>
        <v>0.90188860780067015</v>
      </c>
      <c r="F1120" s="24">
        <f ca="1">IF(B1120=IO!$A$21,ROUND(NORMINV(E1120,IO!$B$21,IO!$C$21),0),IF(B1120=IO!$A$22,ROUND(NORMINV(E1120,IO!$B$22,IO!$C$22),0),ROUND(NORMINV(E1120,IO!$B$23,IO!$C$23),0)))</f>
        <v>111</v>
      </c>
      <c r="G1120" s="24">
        <f ca="1">MIN(F1120,IO!$B$4+IO!$B$10)</f>
        <v>102</v>
      </c>
      <c r="H1120" s="24">
        <f ca="1">IF(G1120-D1120&gt;IO!B$4,Model!G1120-Model!D1120-IO!B$4,0)</f>
        <v>0</v>
      </c>
      <c r="I1120" s="24">
        <f>IF($B1120=IO!$A$22,IO!$B$6,IF($B1120=IO!$A$22,IO!$B$6,IF($B1120=IO!$A$22,IO!$B$6,IO!$B$7)))</f>
        <v>200</v>
      </c>
      <c r="J1120" s="24">
        <f t="shared" ca="1" si="53"/>
        <v>0</v>
      </c>
      <c r="K1120" s="24">
        <f ca="1">IO!$B$5*Model!G1120-$J1120</f>
        <v>4080</v>
      </c>
    </row>
    <row r="1121" spans="1:11" x14ac:dyDescent="0.25">
      <c r="A1121" s="28">
        <v>1120</v>
      </c>
      <c r="B1121" s="26" t="s">
        <v>7</v>
      </c>
      <c r="C1121" s="24">
        <f t="shared" ca="1" si="51"/>
        <v>0.92166657633904903</v>
      </c>
      <c r="D1121" s="24">
        <f ca="1">VLOOKUP(C1121,'Given Data'!$H$33:$I$43,2)</f>
        <v>5</v>
      </c>
      <c r="E1121" s="24">
        <f t="shared" ca="1" si="52"/>
        <v>0.6944866548228148</v>
      </c>
      <c r="F1121" s="24">
        <f ca="1">IF(B1121=IO!$A$21,ROUND(NORMINV(E1121,IO!$B$21,IO!$C$21),0),IF(B1121=IO!$A$22,ROUND(NORMINV(E1121,IO!$B$22,IO!$C$22),0),ROUND(NORMINV(E1121,IO!$B$23,IO!$C$23),0)))</f>
        <v>104</v>
      </c>
      <c r="G1121" s="24">
        <f ca="1">MIN(F1121,IO!$B$4+IO!$B$10)</f>
        <v>102</v>
      </c>
      <c r="H1121" s="24">
        <f ca="1">IF(G1121-D1121&gt;IO!B$4,Model!G1121-Model!D1121-IO!B$4,0)</f>
        <v>0</v>
      </c>
      <c r="I1121" s="24">
        <f>IF($B1121=IO!$A$22,IO!$B$6,IF($B1121=IO!$A$22,IO!$B$6,IF($B1121=IO!$A$22,IO!$B$6,IO!$B$7)))</f>
        <v>200</v>
      </c>
      <c r="J1121" s="24">
        <f t="shared" ca="1" si="53"/>
        <v>0</v>
      </c>
      <c r="K1121" s="24">
        <f ca="1">IO!$B$5*Model!G1121-$J1121</f>
        <v>4080</v>
      </c>
    </row>
    <row r="1122" spans="1:11" x14ac:dyDescent="0.25">
      <c r="A1122" s="28">
        <v>1121</v>
      </c>
      <c r="B1122" s="26" t="s">
        <v>8</v>
      </c>
      <c r="C1122" s="24">
        <f t="shared" ca="1" si="51"/>
        <v>0.38174038770665053</v>
      </c>
      <c r="D1122" s="24">
        <f ca="1">VLOOKUP(C1122,'Given Data'!$H$33:$I$43,2)</f>
        <v>2</v>
      </c>
      <c r="E1122" s="24">
        <f t="shared" ca="1" si="52"/>
        <v>0.41479681492250808</v>
      </c>
      <c r="F1122" s="24">
        <f ca="1">IF(B1122=IO!$A$21,ROUND(NORMINV(E1122,IO!$B$21,IO!$C$21),0),IF(B1122=IO!$A$22,ROUND(NORMINV(E1122,IO!$B$22,IO!$C$22),0),ROUND(NORMINV(E1122,IO!$B$23,IO!$C$23),0)))</f>
        <v>102</v>
      </c>
      <c r="G1122" s="24">
        <f ca="1">MIN(F1122,IO!$B$4+IO!$B$10)</f>
        <v>102</v>
      </c>
      <c r="H1122" s="24">
        <f ca="1">IF(G1122-D1122&gt;IO!B$4,Model!G1122-Model!D1122-IO!B$4,0)</f>
        <v>0</v>
      </c>
      <c r="I1122" s="24">
        <f>IF($B1122=IO!$A$22,IO!$B$6,IF($B1122=IO!$A$22,IO!$B$6,IF($B1122=IO!$A$22,IO!$B$6,IO!$B$7)))</f>
        <v>25</v>
      </c>
      <c r="J1122" s="24">
        <f t="shared" ca="1" si="53"/>
        <v>400</v>
      </c>
      <c r="K1122" s="24">
        <f ca="1">IO!$B$5*Model!G1122-$J1122</f>
        <v>3680</v>
      </c>
    </row>
    <row r="1123" spans="1:11" x14ac:dyDescent="0.25">
      <c r="A1123" s="28">
        <v>1122</v>
      </c>
      <c r="B1123" s="26" t="s">
        <v>10</v>
      </c>
      <c r="C1123" s="24">
        <f t="shared" ca="1" si="51"/>
        <v>0.3952015174618706</v>
      </c>
      <c r="D1123" s="24">
        <f ca="1">VLOOKUP(C1123,'Given Data'!$H$33:$I$43,2)</f>
        <v>2</v>
      </c>
      <c r="E1123" s="24">
        <f t="shared" ca="1" si="52"/>
        <v>0.41920652173733575</v>
      </c>
      <c r="F1123" s="24">
        <f ca="1">IF(B1123=IO!$A$21,ROUND(NORMINV(E1123,IO!$B$21,IO!$C$21),0),IF(B1123=IO!$A$22,ROUND(NORMINV(E1123,IO!$B$22,IO!$C$22),0),ROUND(NORMINV(E1123,IO!$B$23,IO!$C$23),0)))</f>
        <v>104</v>
      </c>
      <c r="G1123" s="24">
        <f ca="1">MIN(F1123,IO!$B$4+IO!$B$10)</f>
        <v>102</v>
      </c>
      <c r="H1123" s="24">
        <f ca="1">IF(G1123-D1123&gt;IO!B$4,Model!G1123-Model!D1123-IO!B$4,0)</f>
        <v>0</v>
      </c>
      <c r="I1123" s="24">
        <f>IF($B1123=IO!$A$22,IO!$B$6,IF($B1123=IO!$A$22,IO!$B$6,IF($B1123=IO!$A$22,IO!$B$6,IO!$B$7)))</f>
        <v>200</v>
      </c>
      <c r="J1123" s="24">
        <f t="shared" ca="1" si="53"/>
        <v>25</v>
      </c>
      <c r="K1123" s="24">
        <f ca="1">IO!$B$5*Model!G1123-$J1123</f>
        <v>4055</v>
      </c>
    </row>
    <row r="1124" spans="1:11" x14ac:dyDescent="0.25">
      <c r="A1124" s="28">
        <v>1123</v>
      </c>
      <c r="B1124" s="26" t="s">
        <v>7</v>
      </c>
      <c r="C1124" s="24">
        <f t="shared" ca="1" si="51"/>
        <v>0.15581821958422271</v>
      </c>
      <c r="D1124" s="24">
        <f ca="1">VLOOKUP(C1124,'Given Data'!$H$33:$I$43,2)</f>
        <v>0</v>
      </c>
      <c r="E1124" s="24">
        <f t="shared" ca="1" si="52"/>
        <v>0.74559501053678789</v>
      </c>
      <c r="F1124" s="24">
        <f ca="1">IF(B1124=IO!$A$21,ROUND(NORMINV(E1124,IO!$B$21,IO!$C$21),0),IF(B1124=IO!$A$22,ROUND(NORMINV(E1124,IO!$B$22,IO!$C$22),0),ROUND(NORMINV(E1124,IO!$B$23,IO!$C$23),0)))</f>
        <v>105</v>
      </c>
      <c r="G1124" s="24">
        <f ca="1">MIN(F1124,IO!$B$4+IO!$B$10)</f>
        <v>102</v>
      </c>
      <c r="H1124" s="24">
        <f ca="1">IF(G1124-D1124&gt;IO!B$4,Model!G1124-Model!D1124-IO!B$4,0)</f>
        <v>2</v>
      </c>
      <c r="I1124" s="24">
        <f>IF($B1124=IO!$A$22,IO!$B$6,IF($B1124=IO!$A$22,IO!$B$6,IF($B1124=IO!$A$22,IO!$B$6,IO!$B$7)))</f>
        <v>200</v>
      </c>
      <c r="J1124" s="24">
        <f t="shared" ca="1" si="53"/>
        <v>400</v>
      </c>
      <c r="K1124" s="24">
        <f ca="1">IO!$B$5*Model!G1124-$J1124</f>
        <v>3680</v>
      </c>
    </row>
    <row r="1125" spans="1:11" x14ac:dyDescent="0.25">
      <c r="A1125" s="28">
        <v>1124</v>
      </c>
      <c r="B1125" s="26" t="s">
        <v>8</v>
      </c>
      <c r="C1125" s="24">
        <f t="shared" ca="1" si="51"/>
        <v>0.183175160811749</v>
      </c>
      <c r="D1125" s="24">
        <f ca="1">VLOOKUP(C1125,'Given Data'!$H$33:$I$43,2)</f>
        <v>1</v>
      </c>
      <c r="E1125" s="24">
        <f t="shared" ca="1" si="52"/>
        <v>0.69989446307585323</v>
      </c>
      <c r="F1125" s="24">
        <f ca="1">IF(B1125=IO!$A$21,ROUND(NORMINV(E1125,IO!$B$21,IO!$C$21),0),IF(B1125=IO!$A$22,ROUND(NORMINV(E1125,IO!$B$22,IO!$C$22),0),ROUND(NORMINV(E1125,IO!$B$23,IO!$C$23),0)))</f>
        <v>106</v>
      </c>
      <c r="G1125" s="24">
        <f ca="1">MIN(F1125,IO!$B$4+IO!$B$10)</f>
        <v>102</v>
      </c>
      <c r="H1125" s="24">
        <f ca="1">IF(G1125-D1125&gt;IO!B$4,Model!G1125-Model!D1125-IO!B$4,0)</f>
        <v>1</v>
      </c>
      <c r="I1125" s="24">
        <f>IF($B1125=IO!$A$22,IO!$B$6,IF($B1125=IO!$A$22,IO!$B$6,IF($B1125=IO!$A$22,IO!$B$6,IO!$B$7)))</f>
        <v>25</v>
      </c>
      <c r="J1125" s="24">
        <f t="shared" ca="1" si="53"/>
        <v>400</v>
      </c>
      <c r="K1125" s="24">
        <f ca="1">IO!$B$5*Model!G1125-$J1125</f>
        <v>3680</v>
      </c>
    </row>
    <row r="1126" spans="1:11" x14ac:dyDescent="0.25">
      <c r="A1126" s="28">
        <v>1125</v>
      </c>
      <c r="B1126" s="26" t="s">
        <v>10</v>
      </c>
      <c r="C1126" s="24">
        <f t="shared" ca="1" si="51"/>
        <v>0.12417187391526741</v>
      </c>
      <c r="D1126" s="24">
        <f ca="1">VLOOKUP(C1126,'Given Data'!$H$33:$I$43,2)</f>
        <v>0</v>
      </c>
      <c r="E1126" s="24">
        <f t="shared" ca="1" si="52"/>
        <v>0.76826241281511198</v>
      </c>
      <c r="F1126" s="24">
        <f ca="1">IF(B1126=IO!$A$21,ROUND(NORMINV(E1126,IO!$B$21,IO!$C$21),0),IF(B1126=IO!$A$22,ROUND(NORMINV(E1126,IO!$B$22,IO!$C$22),0),ROUND(NORMINV(E1126,IO!$B$23,IO!$C$23),0)))</f>
        <v>109</v>
      </c>
      <c r="G1126" s="24">
        <f ca="1">MIN(F1126,IO!$B$4+IO!$B$10)</f>
        <v>102</v>
      </c>
      <c r="H1126" s="24">
        <f ca="1">IF(G1126-D1126&gt;IO!B$4,Model!G1126-Model!D1126-IO!B$4,0)</f>
        <v>2</v>
      </c>
      <c r="I1126" s="24">
        <f>IF($B1126=IO!$A$22,IO!$B$6,IF($B1126=IO!$A$22,IO!$B$6,IF($B1126=IO!$A$22,IO!$B$6,IO!$B$7)))</f>
        <v>200</v>
      </c>
      <c r="J1126" s="24">
        <f t="shared" ca="1" si="53"/>
        <v>0</v>
      </c>
      <c r="K1126" s="24">
        <f ca="1">IO!$B$5*Model!G1126-$J1126</f>
        <v>4080</v>
      </c>
    </row>
    <row r="1127" spans="1:11" x14ac:dyDescent="0.25">
      <c r="A1127" s="28">
        <v>1126</v>
      </c>
      <c r="B1127" s="26" t="s">
        <v>7</v>
      </c>
      <c r="C1127" s="24">
        <f t="shared" ca="1" si="51"/>
        <v>0.15071617263946446</v>
      </c>
      <c r="D1127" s="24">
        <f ca="1">VLOOKUP(C1127,'Given Data'!$H$33:$I$43,2)</f>
        <v>0</v>
      </c>
      <c r="E1127" s="24">
        <f t="shared" ca="1" si="52"/>
        <v>0.71527615043432635</v>
      </c>
      <c r="F1127" s="24">
        <f ca="1">IF(B1127=IO!$A$21,ROUND(NORMINV(E1127,IO!$B$21,IO!$C$21),0),IF(B1127=IO!$A$22,ROUND(NORMINV(E1127,IO!$B$22,IO!$C$22),0),ROUND(NORMINV(E1127,IO!$B$23,IO!$C$23),0)))</f>
        <v>104</v>
      </c>
      <c r="G1127" s="24">
        <f ca="1">MIN(F1127,IO!$B$4+IO!$B$10)</f>
        <v>102</v>
      </c>
      <c r="H1127" s="24">
        <f ca="1">IF(G1127-D1127&gt;IO!B$4,Model!G1127-Model!D1127-IO!B$4,0)</f>
        <v>2</v>
      </c>
      <c r="I1127" s="24">
        <f>IF($B1127=IO!$A$22,IO!$B$6,IF($B1127=IO!$A$22,IO!$B$6,IF($B1127=IO!$A$22,IO!$B$6,IO!$B$7)))</f>
        <v>200</v>
      </c>
      <c r="J1127" s="24">
        <f t="shared" ca="1" si="53"/>
        <v>200</v>
      </c>
      <c r="K1127" s="24">
        <f ca="1">IO!$B$5*Model!G1127-$J1127</f>
        <v>3880</v>
      </c>
    </row>
    <row r="1128" spans="1:11" x14ac:dyDescent="0.25">
      <c r="A1128" s="28">
        <v>1127</v>
      </c>
      <c r="B1128" s="26" t="s">
        <v>8</v>
      </c>
      <c r="C1128" s="24">
        <f t="shared" ca="1" si="51"/>
        <v>0.98960708545526965</v>
      </c>
      <c r="D1128" s="24">
        <f ca="1">VLOOKUP(C1128,'Given Data'!$H$33:$I$43,2)</f>
        <v>7</v>
      </c>
      <c r="E1128" s="24">
        <f t="shared" ca="1" si="52"/>
        <v>0.28853455129727124</v>
      </c>
      <c r="F1128" s="24">
        <f ca="1">IF(B1128=IO!$A$21,ROUND(NORMINV(E1128,IO!$B$21,IO!$C$21),0),IF(B1128=IO!$A$22,ROUND(NORMINV(E1128,IO!$B$22,IO!$C$22),0),ROUND(NORMINV(E1128,IO!$B$23,IO!$C$23),0)))</f>
        <v>100</v>
      </c>
      <c r="G1128" s="24">
        <f ca="1">MIN(F1128,IO!$B$4+IO!$B$10)</f>
        <v>100</v>
      </c>
      <c r="H1128" s="24">
        <f ca="1">IF(G1128-D1128&gt;IO!B$4,Model!G1128-Model!D1128-IO!B$4,0)</f>
        <v>0</v>
      </c>
      <c r="I1128" s="24">
        <f>IF($B1128=IO!$A$22,IO!$B$6,IF($B1128=IO!$A$22,IO!$B$6,IF($B1128=IO!$A$22,IO!$B$6,IO!$B$7)))</f>
        <v>25</v>
      </c>
      <c r="J1128" s="24">
        <f t="shared" ca="1" si="53"/>
        <v>0</v>
      </c>
      <c r="K1128" s="24">
        <f ca="1">IO!$B$5*Model!G1128-$J1128</f>
        <v>4000</v>
      </c>
    </row>
    <row r="1129" spans="1:11" x14ac:dyDescent="0.25">
      <c r="A1129" s="28">
        <v>1128</v>
      </c>
      <c r="B1129" s="26" t="s">
        <v>10</v>
      </c>
      <c r="C1129" s="24">
        <f t="shared" ca="1" si="51"/>
        <v>0.28899990940775599</v>
      </c>
      <c r="D1129" s="24">
        <f ca="1">VLOOKUP(C1129,'Given Data'!$H$33:$I$43,2)</f>
        <v>1</v>
      </c>
      <c r="E1129" s="24">
        <f t="shared" ca="1" si="52"/>
        <v>0.66989138502624535</v>
      </c>
      <c r="F1129" s="24">
        <f ca="1">IF(B1129=IO!$A$21,ROUND(NORMINV(E1129,IO!$B$21,IO!$C$21),0),IF(B1129=IO!$A$22,ROUND(NORMINV(E1129,IO!$B$22,IO!$C$22),0),ROUND(NORMINV(E1129,IO!$B$23,IO!$C$23),0)))</f>
        <v>107</v>
      </c>
      <c r="G1129" s="24">
        <f ca="1">MIN(F1129,IO!$B$4+IO!$B$10)</f>
        <v>102</v>
      </c>
      <c r="H1129" s="24">
        <f ca="1">IF(G1129-D1129&gt;IO!B$4,Model!G1129-Model!D1129-IO!B$4,0)</f>
        <v>1</v>
      </c>
      <c r="I1129" s="24">
        <f>IF($B1129=IO!$A$22,IO!$B$6,IF($B1129=IO!$A$22,IO!$B$6,IF($B1129=IO!$A$22,IO!$B$6,IO!$B$7)))</f>
        <v>200</v>
      </c>
      <c r="J1129" s="24">
        <f t="shared" ca="1" si="53"/>
        <v>0</v>
      </c>
      <c r="K1129" s="24">
        <f ca="1">IO!$B$5*Model!G1129-$J1129</f>
        <v>4080</v>
      </c>
    </row>
    <row r="1130" spans="1:11" x14ac:dyDescent="0.25">
      <c r="A1130" s="28">
        <v>1129</v>
      </c>
      <c r="B1130" s="26" t="s">
        <v>7</v>
      </c>
      <c r="C1130" s="24">
        <f t="shared" ca="1" si="51"/>
        <v>0.50267199151106279</v>
      </c>
      <c r="D1130" s="24">
        <f ca="1">VLOOKUP(C1130,'Given Data'!$H$33:$I$43,2)</f>
        <v>2</v>
      </c>
      <c r="E1130" s="24">
        <f t="shared" ca="1" si="52"/>
        <v>0.88540653083576393</v>
      </c>
      <c r="F1130" s="24">
        <f ca="1">IF(B1130=IO!$A$21,ROUND(NORMINV(E1130,IO!$B$21,IO!$C$21),0),IF(B1130=IO!$A$22,ROUND(NORMINV(E1130,IO!$B$22,IO!$C$22),0),ROUND(NORMINV(E1130,IO!$B$23,IO!$C$23),0)))</f>
        <v>108</v>
      </c>
      <c r="G1130" s="24">
        <f ca="1">MIN(F1130,IO!$B$4+IO!$B$10)</f>
        <v>102</v>
      </c>
      <c r="H1130" s="24">
        <f ca="1">IF(G1130-D1130&gt;IO!B$4,Model!G1130-Model!D1130-IO!B$4,0)</f>
        <v>0</v>
      </c>
      <c r="I1130" s="24">
        <f>IF($B1130=IO!$A$22,IO!$B$6,IF($B1130=IO!$A$22,IO!$B$6,IF($B1130=IO!$A$22,IO!$B$6,IO!$B$7)))</f>
        <v>200</v>
      </c>
      <c r="J1130" s="24">
        <f t="shared" ca="1" si="53"/>
        <v>0</v>
      </c>
      <c r="K1130" s="24">
        <f ca="1">IO!$B$5*Model!G1130-$J1130</f>
        <v>4080</v>
      </c>
    </row>
    <row r="1131" spans="1:11" x14ac:dyDescent="0.25">
      <c r="A1131" s="28">
        <v>1130</v>
      </c>
      <c r="B1131" s="26" t="s">
        <v>8</v>
      </c>
      <c r="C1131" s="24">
        <f t="shared" ca="1" si="51"/>
        <v>0.76010134111539029</v>
      </c>
      <c r="D1131" s="24">
        <f ca="1">VLOOKUP(C1131,'Given Data'!$H$33:$I$43,2)</f>
        <v>3</v>
      </c>
      <c r="E1131" s="24">
        <f t="shared" ca="1" si="52"/>
        <v>0.66434088821966519</v>
      </c>
      <c r="F1131" s="24">
        <f ca="1">IF(B1131=IO!$A$21,ROUND(NORMINV(E1131,IO!$B$21,IO!$C$21),0),IF(B1131=IO!$A$22,ROUND(NORMINV(E1131,IO!$B$22,IO!$C$22),0),ROUND(NORMINV(E1131,IO!$B$23,IO!$C$23),0)))</f>
        <v>105</v>
      </c>
      <c r="G1131" s="24">
        <f ca="1">MIN(F1131,IO!$B$4+IO!$B$10)</f>
        <v>102</v>
      </c>
      <c r="H1131" s="24">
        <f ca="1">IF(G1131-D1131&gt;IO!B$4,Model!G1131-Model!D1131-IO!B$4,0)</f>
        <v>0</v>
      </c>
      <c r="I1131" s="24">
        <f>IF($B1131=IO!$A$22,IO!$B$6,IF($B1131=IO!$A$22,IO!$B$6,IF($B1131=IO!$A$22,IO!$B$6,IO!$B$7)))</f>
        <v>25</v>
      </c>
      <c r="J1131" s="24">
        <f t="shared" ca="1" si="53"/>
        <v>0</v>
      </c>
      <c r="K1131" s="24">
        <f ca="1">IO!$B$5*Model!G1131-$J1131</f>
        <v>4080</v>
      </c>
    </row>
    <row r="1132" spans="1:11" x14ac:dyDescent="0.25">
      <c r="A1132" s="28">
        <v>1131</v>
      </c>
      <c r="B1132" s="26" t="s">
        <v>10</v>
      </c>
      <c r="C1132" s="24">
        <f t="shared" ca="1" si="51"/>
        <v>0.94024797181786579</v>
      </c>
      <c r="D1132" s="24">
        <f ca="1">VLOOKUP(C1132,'Given Data'!$H$33:$I$43,2)</f>
        <v>6</v>
      </c>
      <c r="E1132" s="24">
        <f t="shared" ca="1" si="52"/>
        <v>0.17261495730351462</v>
      </c>
      <c r="F1132" s="24">
        <f ca="1">IF(B1132=IO!$A$21,ROUND(NORMINV(E1132,IO!$B$21,IO!$C$21),0),IF(B1132=IO!$A$22,ROUND(NORMINV(E1132,IO!$B$22,IO!$C$22),0),ROUND(NORMINV(E1132,IO!$B$23,IO!$C$23),0)))</f>
        <v>100</v>
      </c>
      <c r="G1132" s="24">
        <f ca="1">MIN(F1132,IO!$B$4+IO!$B$10)</f>
        <v>100</v>
      </c>
      <c r="H1132" s="24">
        <f ca="1">IF(G1132-D1132&gt;IO!B$4,Model!G1132-Model!D1132-IO!B$4,0)</f>
        <v>0</v>
      </c>
      <c r="I1132" s="24">
        <f>IF($B1132=IO!$A$22,IO!$B$6,IF($B1132=IO!$A$22,IO!$B$6,IF($B1132=IO!$A$22,IO!$B$6,IO!$B$7)))</f>
        <v>200</v>
      </c>
      <c r="J1132" s="24">
        <f t="shared" ca="1" si="53"/>
        <v>0</v>
      </c>
      <c r="K1132" s="24">
        <f ca="1">IO!$B$5*Model!G1132-$J1132</f>
        <v>4000</v>
      </c>
    </row>
    <row r="1133" spans="1:11" x14ac:dyDescent="0.25">
      <c r="A1133" s="28">
        <v>1132</v>
      </c>
      <c r="B1133" s="26" t="s">
        <v>7</v>
      </c>
      <c r="C1133" s="24">
        <f t="shared" ca="1" si="51"/>
        <v>0.16974425791041492</v>
      </c>
      <c r="D1133" s="24">
        <f ca="1">VLOOKUP(C1133,'Given Data'!$H$33:$I$43,2)</f>
        <v>1</v>
      </c>
      <c r="E1133" s="24">
        <f t="shared" ca="1" si="52"/>
        <v>4.9319296464325757E-2</v>
      </c>
      <c r="F1133" s="24">
        <f ca="1">IF(B1133=IO!$A$21,ROUND(NORMINV(E1133,IO!$B$21,IO!$C$21),0),IF(B1133=IO!$A$22,ROUND(NORMINV(E1133,IO!$B$22,IO!$C$22),0),ROUND(NORMINV(E1133,IO!$B$23,IO!$C$23),0)))</f>
        <v>91</v>
      </c>
      <c r="G1133" s="24">
        <f ca="1">MIN(F1133,IO!$B$4+IO!$B$10)</f>
        <v>91</v>
      </c>
      <c r="H1133" s="24">
        <f ca="1">IF(G1133-D1133&gt;IO!B$4,Model!G1133-Model!D1133-IO!B$4,0)</f>
        <v>0</v>
      </c>
      <c r="I1133" s="24">
        <f>IF($B1133=IO!$A$22,IO!$B$6,IF($B1133=IO!$A$22,IO!$B$6,IF($B1133=IO!$A$22,IO!$B$6,IO!$B$7)))</f>
        <v>200</v>
      </c>
      <c r="J1133" s="24">
        <f t="shared" ca="1" si="53"/>
        <v>0</v>
      </c>
      <c r="K1133" s="24">
        <f ca="1">IO!$B$5*Model!G1133-$J1133</f>
        <v>3640</v>
      </c>
    </row>
    <row r="1134" spans="1:11" x14ac:dyDescent="0.25">
      <c r="A1134" s="28">
        <v>1133</v>
      </c>
      <c r="B1134" s="26" t="s">
        <v>8</v>
      </c>
      <c r="C1134" s="24">
        <f t="shared" ca="1" si="51"/>
        <v>0.62299607582193151</v>
      </c>
      <c r="D1134" s="24">
        <f ca="1">VLOOKUP(C1134,'Given Data'!$H$33:$I$43,2)</f>
        <v>3</v>
      </c>
      <c r="E1134" s="24">
        <f t="shared" ca="1" si="52"/>
        <v>0.1425685778111907</v>
      </c>
      <c r="F1134" s="24">
        <f ca="1">IF(B1134=IO!$A$21,ROUND(NORMINV(E1134,IO!$B$21,IO!$C$21),0),IF(B1134=IO!$A$22,ROUND(NORMINV(E1134,IO!$B$22,IO!$C$22),0),ROUND(NORMINV(E1134,IO!$B$23,IO!$C$23),0)))</f>
        <v>98</v>
      </c>
      <c r="G1134" s="24">
        <f ca="1">MIN(F1134,IO!$B$4+IO!$B$10)</f>
        <v>98</v>
      </c>
      <c r="H1134" s="24">
        <f ca="1">IF(G1134-D1134&gt;IO!B$4,Model!G1134-Model!D1134-IO!B$4,0)</f>
        <v>0</v>
      </c>
      <c r="I1134" s="24">
        <f>IF($B1134=IO!$A$22,IO!$B$6,IF($B1134=IO!$A$22,IO!$B$6,IF($B1134=IO!$A$22,IO!$B$6,IO!$B$7)))</f>
        <v>25</v>
      </c>
      <c r="J1134" s="24">
        <f t="shared" ca="1" si="53"/>
        <v>0</v>
      </c>
      <c r="K1134" s="24">
        <f ca="1">IO!$B$5*Model!G1134-$J1134</f>
        <v>3920</v>
      </c>
    </row>
    <row r="1135" spans="1:11" x14ac:dyDescent="0.25">
      <c r="A1135" s="28">
        <v>1134</v>
      </c>
      <c r="B1135" s="26" t="s">
        <v>10</v>
      </c>
      <c r="C1135" s="24">
        <f t="shared" ca="1" si="51"/>
        <v>0.37354889411952907</v>
      </c>
      <c r="D1135" s="24">
        <f ca="1">VLOOKUP(C1135,'Given Data'!$H$33:$I$43,2)</f>
        <v>2</v>
      </c>
      <c r="E1135" s="24">
        <f t="shared" ca="1" si="52"/>
        <v>0.30933838887175169</v>
      </c>
      <c r="F1135" s="24">
        <f ca="1">IF(B1135=IO!$A$21,ROUND(NORMINV(E1135,IO!$B$21,IO!$C$21),0),IF(B1135=IO!$A$22,ROUND(NORMINV(E1135,IO!$B$22,IO!$C$22),0),ROUND(NORMINV(E1135,IO!$B$23,IO!$C$23),0)))</f>
        <v>103</v>
      </c>
      <c r="G1135" s="24">
        <f ca="1">MIN(F1135,IO!$B$4+IO!$B$10)</f>
        <v>102</v>
      </c>
      <c r="H1135" s="24">
        <f ca="1">IF(G1135-D1135&gt;IO!B$4,Model!G1135-Model!D1135-IO!B$4,0)</f>
        <v>0</v>
      </c>
      <c r="I1135" s="24">
        <f>IF($B1135=IO!$A$22,IO!$B$6,IF($B1135=IO!$A$22,IO!$B$6,IF($B1135=IO!$A$22,IO!$B$6,IO!$B$7)))</f>
        <v>200</v>
      </c>
      <c r="J1135" s="24">
        <f t="shared" ca="1" si="53"/>
        <v>25</v>
      </c>
      <c r="K1135" s="24">
        <f ca="1">IO!$B$5*Model!G1135-$J1135</f>
        <v>4055</v>
      </c>
    </row>
    <row r="1136" spans="1:11" x14ac:dyDescent="0.25">
      <c r="A1136" s="28">
        <v>1135</v>
      </c>
      <c r="B1136" s="26" t="s">
        <v>7</v>
      </c>
      <c r="C1136" s="24">
        <f t="shared" ca="1" si="51"/>
        <v>0.80482461330238397</v>
      </c>
      <c r="D1136" s="24">
        <f ca="1">VLOOKUP(C1136,'Given Data'!$H$33:$I$43,2)</f>
        <v>4</v>
      </c>
      <c r="E1136" s="24">
        <f t="shared" ca="1" si="52"/>
        <v>8.9829948355903633E-2</v>
      </c>
      <c r="F1136" s="24">
        <f ca="1">IF(B1136=IO!$A$21,ROUND(NORMINV(E1136,IO!$B$21,IO!$C$21),0),IF(B1136=IO!$A$22,ROUND(NORMINV(E1136,IO!$B$22,IO!$C$22),0),ROUND(NORMINV(E1136,IO!$B$23,IO!$C$23),0)))</f>
        <v>93</v>
      </c>
      <c r="G1136" s="24">
        <f ca="1">MIN(F1136,IO!$B$4+IO!$B$10)</f>
        <v>93</v>
      </c>
      <c r="H1136" s="24">
        <f ca="1">IF(G1136-D1136&gt;IO!B$4,Model!G1136-Model!D1136-IO!B$4,0)</f>
        <v>0</v>
      </c>
      <c r="I1136" s="24">
        <f>IF($B1136=IO!$A$22,IO!$B$6,IF($B1136=IO!$A$22,IO!$B$6,IF($B1136=IO!$A$22,IO!$B$6,IO!$B$7)))</f>
        <v>200</v>
      </c>
      <c r="J1136" s="24">
        <f t="shared" ca="1" si="53"/>
        <v>0</v>
      </c>
      <c r="K1136" s="24">
        <f ca="1">IO!$B$5*Model!G1136-$J1136</f>
        <v>3720</v>
      </c>
    </row>
    <row r="1137" spans="1:11" x14ac:dyDescent="0.25">
      <c r="A1137" s="28">
        <v>1136</v>
      </c>
      <c r="B1137" s="26" t="s">
        <v>8</v>
      </c>
      <c r="C1137" s="24">
        <f t="shared" ca="1" si="51"/>
        <v>0.17630331617180406</v>
      </c>
      <c r="D1137" s="24">
        <f ca="1">VLOOKUP(C1137,'Given Data'!$H$33:$I$43,2)</f>
        <v>1</v>
      </c>
      <c r="E1137" s="24">
        <f t="shared" ca="1" si="52"/>
        <v>0.92943313129411942</v>
      </c>
      <c r="F1137" s="24">
        <f ca="1">IF(B1137=IO!$A$21,ROUND(NORMINV(E1137,IO!$B$21,IO!$C$21),0),IF(B1137=IO!$A$22,ROUND(NORMINV(E1137,IO!$B$22,IO!$C$22),0),ROUND(NORMINV(E1137,IO!$B$23,IO!$C$23),0)))</f>
        <v>110</v>
      </c>
      <c r="G1137" s="24">
        <f ca="1">MIN(F1137,IO!$B$4+IO!$B$10)</f>
        <v>102</v>
      </c>
      <c r="H1137" s="24">
        <f ca="1">IF(G1137-D1137&gt;IO!B$4,Model!G1137-Model!D1137-IO!B$4,0)</f>
        <v>1</v>
      </c>
      <c r="I1137" s="24">
        <f>IF($B1137=IO!$A$22,IO!$B$6,IF($B1137=IO!$A$22,IO!$B$6,IF($B1137=IO!$A$22,IO!$B$6,IO!$B$7)))</f>
        <v>25</v>
      </c>
      <c r="J1137" s="24">
        <f t="shared" ca="1" si="53"/>
        <v>0</v>
      </c>
      <c r="K1137" s="24">
        <f ca="1">IO!$B$5*Model!G1137-$J1137</f>
        <v>4080</v>
      </c>
    </row>
    <row r="1138" spans="1:11" x14ac:dyDescent="0.25">
      <c r="A1138" s="28">
        <v>1137</v>
      </c>
      <c r="B1138" s="26" t="s">
        <v>10</v>
      </c>
      <c r="C1138" s="24">
        <f t="shared" ca="1" si="51"/>
        <v>0.52506232946788101</v>
      </c>
      <c r="D1138" s="24">
        <f ca="1">VLOOKUP(C1138,'Given Data'!$H$33:$I$43,2)</f>
        <v>2</v>
      </c>
      <c r="E1138" s="24">
        <f t="shared" ca="1" si="52"/>
        <v>6.705237284924781E-2</v>
      </c>
      <c r="F1138" s="24">
        <f ca="1">IF(B1138=IO!$A$21,ROUND(NORMINV(E1138,IO!$B$21,IO!$C$21),0),IF(B1138=IO!$A$22,ROUND(NORMINV(E1138,IO!$B$22,IO!$C$22),0),ROUND(NORMINV(E1138,IO!$B$23,IO!$C$23),0)))</f>
        <v>98</v>
      </c>
      <c r="G1138" s="24">
        <f ca="1">MIN(F1138,IO!$B$4+IO!$B$10)</f>
        <v>98</v>
      </c>
      <c r="H1138" s="24">
        <f ca="1">IF(G1138-D1138&gt;IO!B$4,Model!G1138-Model!D1138-IO!B$4,0)</f>
        <v>0</v>
      </c>
      <c r="I1138" s="24">
        <f>IF($B1138=IO!$A$22,IO!$B$6,IF($B1138=IO!$A$22,IO!$B$6,IF($B1138=IO!$A$22,IO!$B$6,IO!$B$7)))</f>
        <v>200</v>
      </c>
      <c r="J1138" s="24">
        <f t="shared" ca="1" si="53"/>
        <v>0</v>
      </c>
      <c r="K1138" s="24">
        <f ca="1">IO!$B$5*Model!G1138-$J1138</f>
        <v>3920</v>
      </c>
    </row>
    <row r="1139" spans="1:11" x14ac:dyDescent="0.25">
      <c r="A1139" s="28">
        <v>1138</v>
      </c>
      <c r="B1139" s="26" t="s">
        <v>7</v>
      </c>
      <c r="C1139" s="24">
        <f t="shared" ca="1" si="51"/>
        <v>0.25603611550405381</v>
      </c>
      <c r="D1139" s="24">
        <f ca="1">VLOOKUP(C1139,'Given Data'!$H$33:$I$43,2)</f>
        <v>1</v>
      </c>
      <c r="E1139" s="24">
        <f t="shared" ca="1" si="52"/>
        <v>7.6806166858431224E-2</v>
      </c>
      <c r="F1139" s="24">
        <f ca="1">IF(B1139=IO!$A$21,ROUND(NORMINV(E1139,IO!$B$21,IO!$C$21),0),IF(B1139=IO!$A$22,ROUND(NORMINV(E1139,IO!$B$22,IO!$C$22),0),ROUND(NORMINV(E1139,IO!$B$23,IO!$C$23),0)))</f>
        <v>92</v>
      </c>
      <c r="G1139" s="24">
        <f ca="1">MIN(F1139,IO!$B$4+IO!$B$10)</f>
        <v>92</v>
      </c>
      <c r="H1139" s="24">
        <f ca="1">IF(G1139-D1139&gt;IO!B$4,Model!G1139-Model!D1139-IO!B$4,0)</f>
        <v>0</v>
      </c>
      <c r="I1139" s="24">
        <f>IF($B1139=IO!$A$22,IO!$B$6,IF($B1139=IO!$A$22,IO!$B$6,IF($B1139=IO!$A$22,IO!$B$6,IO!$B$7)))</f>
        <v>200</v>
      </c>
      <c r="J1139" s="24">
        <f t="shared" ca="1" si="53"/>
        <v>0</v>
      </c>
      <c r="K1139" s="24">
        <f ca="1">IO!$B$5*Model!G1139-$J1139</f>
        <v>3680</v>
      </c>
    </row>
    <row r="1140" spans="1:11" x14ac:dyDescent="0.25">
      <c r="A1140" s="28">
        <v>1139</v>
      </c>
      <c r="B1140" s="26" t="s">
        <v>8</v>
      </c>
      <c r="C1140" s="24">
        <f t="shared" ca="1" si="51"/>
        <v>0.46166583503459524</v>
      </c>
      <c r="D1140" s="24">
        <f ca="1">VLOOKUP(C1140,'Given Data'!$H$33:$I$43,2)</f>
        <v>2</v>
      </c>
      <c r="E1140" s="24">
        <f t="shared" ca="1" si="52"/>
        <v>0.17455003092782939</v>
      </c>
      <c r="F1140" s="24">
        <f ca="1">IF(B1140=IO!$A$21,ROUND(NORMINV(E1140,IO!$B$21,IO!$C$21),0),IF(B1140=IO!$A$22,ROUND(NORMINV(E1140,IO!$B$22,IO!$C$22),0),ROUND(NORMINV(E1140,IO!$B$23,IO!$C$23),0)))</f>
        <v>98</v>
      </c>
      <c r="G1140" s="24">
        <f ca="1">MIN(F1140,IO!$B$4+IO!$B$10)</f>
        <v>98</v>
      </c>
      <c r="H1140" s="24">
        <f ca="1">IF(G1140-D1140&gt;IO!B$4,Model!G1140-Model!D1140-IO!B$4,0)</f>
        <v>0</v>
      </c>
      <c r="I1140" s="24">
        <f>IF($B1140=IO!$A$22,IO!$B$6,IF($B1140=IO!$A$22,IO!$B$6,IF($B1140=IO!$A$22,IO!$B$6,IO!$B$7)))</f>
        <v>25</v>
      </c>
      <c r="J1140" s="24">
        <f t="shared" ca="1" si="53"/>
        <v>0</v>
      </c>
      <c r="K1140" s="24">
        <f ca="1">IO!$B$5*Model!G1140-$J1140</f>
        <v>3920</v>
      </c>
    </row>
    <row r="1141" spans="1:11" x14ac:dyDescent="0.25">
      <c r="A1141" s="28">
        <v>1140</v>
      </c>
      <c r="B1141" s="26" t="s">
        <v>10</v>
      </c>
      <c r="C1141" s="24">
        <f t="shared" ca="1" si="51"/>
        <v>0.95910611953766012</v>
      </c>
      <c r="D1141" s="24">
        <f ca="1">VLOOKUP(C1141,'Given Data'!$H$33:$I$43,2)</f>
        <v>6</v>
      </c>
      <c r="E1141" s="24">
        <f t="shared" ca="1" si="52"/>
        <v>0.20171698073600131</v>
      </c>
      <c r="F1141" s="24">
        <f ca="1">IF(B1141=IO!$A$21,ROUND(NORMINV(E1141,IO!$B$21,IO!$C$21),0),IF(B1141=IO!$A$22,ROUND(NORMINV(E1141,IO!$B$22,IO!$C$22),0),ROUND(NORMINV(E1141,IO!$B$23,IO!$C$23),0)))</f>
        <v>101</v>
      </c>
      <c r="G1141" s="24">
        <f ca="1">MIN(F1141,IO!$B$4+IO!$B$10)</f>
        <v>101</v>
      </c>
      <c r="H1141" s="24">
        <f ca="1">IF(G1141-D1141&gt;IO!B$4,Model!G1141-Model!D1141-IO!B$4,0)</f>
        <v>0</v>
      </c>
      <c r="I1141" s="24">
        <f>IF($B1141=IO!$A$22,IO!$B$6,IF($B1141=IO!$A$22,IO!$B$6,IF($B1141=IO!$A$22,IO!$B$6,IO!$B$7)))</f>
        <v>200</v>
      </c>
      <c r="J1141" s="24">
        <f t="shared" ca="1" si="53"/>
        <v>0</v>
      </c>
      <c r="K1141" s="24">
        <f ca="1">IO!$B$5*Model!G1141-$J1141</f>
        <v>4040</v>
      </c>
    </row>
    <row r="1142" spans="1:11" x14ac:dyDescent="0.25">
      <c r="A1142" s="28">
        <v>1141</v>
      </c>
      <c r="B1142" s="26" t="s">
        <v>7</v>
      </c>
      <c r="C1142" s="24">
        <f t="shared" ca="1" si="51"/>
        <v>0.55251643544413254</v>
      </c>
      <c r="D1142" s="24">
        <f ca="1">VLOOKUP(C1142,'Given Data'!$H$33:$I$43,2)</f>
        <v>2</v>
      </c>
      <c r="E1142" s="24">
        <f t="shared" ca="1" si="52"/>
        <v>0.95618817452187377</v>
      </c>
      <c r="F1142" s="24">
        <f ca="1">IF(B1142=IO!$A$21,ROUND(NORMINV(E1142,IO!$B$21,IO!$C$21),0),IF(B1142=IO!$A$22,ROUND(NORMINV(E1142,IO!$B$22,IO!$C$22),0),ROUND(NORMINV(E1142,IO!$B$23,IO!$C$23),0)))</f>
        <v>111</v>
      </c>
      <c r="G1142" s="24">
        <f ca="1">MIN(F1142,IO!$B$4+IO!$B$10)</f>
        <v>102</v>
      </c>
      <c r="H1142" s="24">
        <f ca="1">IF(G1142-D1142&gt;IO!B$4,Model!G1142-Model!D1142-IO!B$4,0)</f>
        <v>0</v>
      </c>
      <c r="I1142" s="24">
        <f>IF($B1142=IO!$A$22,IO!$B$6,IF($B1142=IO!$A$22,IO!$B$6,IF($B1142=IO!$A$22,IO!$B$6,IO!$B$7)))</f>
        <v>200</v>
      </c>
      <c r="J1142" s="24">
        <f t="shared" ca="1" si="53"/>
        <v>0</v>
      </c>
      <c r="K1142" s="24">
        <f ca="1">IO!$B$5*Model!G1142-$J1142</f>
        <v>4080</v>
      </c>
    </row>
    <row r="1143" spans="1:11" x14ac:dyDescent="0.25">
      <c r="A1143" s="28">
        <v>1142</v>
      </c>
      <c r="B1143" s="26" t="s">
        <v>8</v>
      </c>
      <c r="C1143" s="24">
        <f t="shared" ca="1" si="51"/>
        <v>0.64052275676673498</v>
      </c>
      <c r="D1143" s="24">
        <f ca="1">VLOOKUP(C1143,'Given Data'!$H$33:$I$43,2)</f>
        <v>3</v>
      </c>
      <c r="E1143" s="24">
        <f t="shared" ca="1" si="52"/>
        <v>0.3423402815401525</v>
      </c>
      <c r="F1143" s="24">
        <f ca="1">IF(B1143=IO!$A$21,ROUND(NORMINV(E1143,IO!$B$21,IO!$C$21),0),IF(B1143=IO!$A$22,ROUND(NORMINV(E1143,IO!$B$22,IO!$C$22),0),ROUND(NORMINV(E1143,IO!$B$23,IO!$C$23),0)))</f>
        <v>101</v>
      </c>
      <c r="G1143" s="24">
        <f ca="1">MIN(F1143,IO!$B$4+IO!$B$10)</f>
        <v>101</v>
      </c>
      <c r="H1143" s="24">
        <f ca="1">IF(G1143-D1143&gt;IO!B$4,Model!G1143-Model!D1143-IO!B$4,0)</f>
        <v>0</v>
      </c>
      <c r="I1143" s="24">
        <f>IF($B1143=IO!$A$22,IO!$B$6,IF($B1143=IO!$A$22,IO!$B$6,IF($B1143=IO!$A$22,IO!$B$6,IO!$B$7)))</f>
        <v>25</v>
      </c>
      <c r="J1143" s="24">
        <f t="shared" ca="1" si="53"/>
        <v>0</v>
      </c>
      <c r="K1143" s="24">
        <f ca="1">IO!$B$5*Model!G1143-$J1143</f>
        <v>4040</v>
      </c>
    </row>
    <row r="1144" spans="1:11" x14ac:dyDescent="0.25">
      <c r="A1144" s="28">
        <v>1143</v>
      </c>
      <c r="B1144" s="26" t="s">
        <v>10</v>
      </c>
      <c r="C1144" s="24">
        <f t="shared" ca="1" si="51"/>
        <v>0.13539139392545452</v>
      </c>
      <c r="D1144" s="24">
        <f ca="1">VLOOKUP(C1144,'Given Data'!$H$33:$I$43,2)</f>
        <v>0</v>
      </c>
      <c r="E1144" s="24">
        <f t="shared" ca="1" si="52"/>
        <v>4.2698953784606641E-2</v>
      </c>
      <c r="F1144" s="24">
        <f ca="1">IF(B1144=IO!$A$21,ROUND(NORMINV(E1144,IO!$B$21,IO!$C$21),0),IF(B1144=IO!$A$22,ROUND(NORMINV(E1144,IO!$B$22,IO!$C$22),0),ROUND(NORMINV(E1144,IO!$B$23,IO!$C$23),0)))</f>
        <v>96</v>
      </c>
      <c r="G1144" s="24">
        <f ca="1">MIN(F1144,IO!$B$4+IO!$B$10)</f>
        <v>96</v>
      </c>
      <c r="H1144" s="24">
        <f ca="1">IF(G1144-D1144&gt;IO!B$4,Model!G1144-Model!D1144-IO!B$4,0)</f>
        <v>0</v>
      </c>
      <c r="I1144" s="24">
        <f>IF($B1144=IO!$A$22,IO!$B$6,IF($B1144=IO!$A$22,IO!$B$6,IF($B1144=IO!$A$22,IO!$B$6,IO!$B$7)))</f>
        <v>200</v>
      </c>
      <c r="J1144" s="24">
        <f t="shared" ca="1" si="53"/>
        <v>25</v>
      </c>
      <c r="K1144" s="24">
        <f ca="1">IO!$B$5*Model!G1144-$J1144</f>
        <v>3815</v>
      </c>
    </row>
    <row r="1145" spans="1:11" x14ac:dyDescent="0.25">
      <c r="A1145" s="28">
        <v>1144</v>
      </c>
      <c r="B1145" s="26" t="s">
        <v>7</v>
      </c>
      <c r="C1145" s="24">
        <f t="shared" ca="1" si="51"/>
        <v>0.51055509250496556</v>
      </c>
      <c r="D1145" s="24">
        <f ca="1">VLOOKUP(C1145,'Given Data'!$H$33:$I$43,2)</f>
        <v>2</v>
      </c>
      <c r="E1145" s="24">
        <f t="shared" ca="1" si="52"/>
        <v>0.28106103493011358</v>
      </c>
      <c r="F1145" s="24">
        <f ca="1">IF(B1145=IO!$A$21,ROUND(NORMINV(E1145,IO!$B$21,IO!$C$21),0),IF(B1145=IO!$A$22,ROUND(NORMINV(E1145,IO!$B$22,IO!$C$22),0),ROUND(NORMINV(E1145,IO!$B$23,IO!$C$23),0)))</f>
        <v>98</v>
      </c>
      <c r="G1145" s="24">
        <f ca="1">MIN(F1145,IO!$B$4+IO!$B$10)</f>
        <v>98</v>
      </c>
      <c r="H1145" s="24">
        <f ca="1">IF(G1145-D1145&gt;IO!B$4,Model!G1145-Model!D1145-IO!B$4,0)</f>
        <v>0</v>
      </c>
      <c r="I1145" s="24">
        <f>IF($B1145=IO!$A$22,IO!$B$6,IF($B1145=IO!$A$22,IO!$B$6,IF($B1145=IO!$A$22,IO!$B$6,IO!$B$7)))</f>
        <v>200</v>
      </c>
      <c r="J1145" s="24">
        <f t="shared" ca="1" si="53"/>
        <v>200</v>
      </c>
      <c r="K1145" s="24">
        <f ca="1">IO!$B$5*Model!G1145-$J1145</f>
        <v>3720</v>
      </c>
    </row>
    <row r="1146" spans="1:11" x14ac:dyDescent="0.25">
      <c r="A1146" s="28">
        <v>1145</v>
      </c>
      <c r="B1146" s="26" t="s">
        <v>8</v>
      </c>
      <c r="C1146" s="24">
        <f t="shared" ca="1" si="51"/>
        <v>0.17125878533620853</v>
      </c>
      <c r="D1146" s="24">
        <f ca="1">VLOOKUP(C1146,'Given Data'!$H$33:$I$43,2)</f>
        <v>1</v>
      </c>
      <c r="E1146" s="24">
        <f t="shared" ca="1" si="52"/>
        <v>0.7590385779242258</v>
      </c>
      <c r="F1146" s="24">
        <f ca="1">IF(B1146=IO!$A$21,ROUND(NORMINV(E1146,IO!$B$21,IO!$C$21),0),IF(B1146=IO!$A$22,ROUND(NORMINV(E1146,IO!$B$22,IO!$C$22),0),ROUND(NORMINV(E1146,IO!$B$23,IO!$C$23),0)))</f>
        <v>107</v>
      </c>
      <c r="G1146" s="24">
        <f ca="1">MIN(F1146,IO!$B$4+IO!$B$10)</f>
        <v>102</v>
      </c>
      <c r="H1146" s="24">
        <f ca="1">IF(G1146-D1146&gt;IO!B$4,Model!G1146-Model!D1146-IO!B$4,0)</f>
        <v>1</v>
      </c>
      <c r="I1146" s="24">
        <f>IF($B1146=IO!$A$22,IO!$B$6,IF($B1146=IO!$A$22,IO!$B$6,IF($B1146=IO!$A$22,IO!$B$6,IO!$B$7)))</f>
        <v>25</v>
      </c>
      <c r="J1146" s="24">
        <f t="shared" ca="1" si="53"/>
        <v>0</v>
      </c>
      <c r="K1146" s="24">
        <f ca="1">IO!$B$5*Model!G1146-$J1146</f>
        <v>4080</v>
      </c>
    </row>
    <row r="1147" spans="1:11" x14ac:dyDescent="0.25">
      <c r="A1147" s="28">
        <v>1146</v>
      </c>
      <c r="B1147" s="26" t="s">
        <v>10</v>
      </c>
      <c r="C1147" s="24">
        <f t="shared" ca="1" si="51"/>
        <v>0.24134812856977117</v>
      </c>
      <c r="D1147" s="24">
        <f ca="1">VLOOKUP(C1147,'Given Data'!$H$33:$I$43,2)</f>
        <v>1</v>
      </c>
      <c r="E1147" s="24">
        <f t="shared" ca="1" si="52"/>
        <v>0.76779462290065725</v>
      </c>
      <c r="F1147" s="24">
        <f ca="1">IF(B1147=IO!$A$21,ROUND(NORMINV(E1147,IO!$B$21,IO!$C$21),0),IF(B1147=IO!$A$22,ROUND(NORMINV(E1147,IO!$B$22,IO!$C$22),0),ROUND(NORMINV(E1147,IO!$B$23,IO!$C$23),0)))</f>
        <v>109</v>
      </c>
      <c r="G1147" s="24">
        <f ca="1">MIN(F1147,IO!$B$4+IO!$B$10)</f>
        <v>102</v>
      </c>
      <c r="H1147" s="24">
        <f ca="1">IF(G1147-D1147&gt;IO!B$4,Model!G1147-Model!D1147-IO!B$4,0)</f>
        <v>1</v>
      </c>
      <c r="I1147" s="24">
        <f>IF($B1147=IO!$A$22,IO!$B$6,IF($B1147=IO!$A$22,IO!$B$6,IF($B1147=IO!$A$22,IO!$B$6,IO!$B$7)))</f>
        <v>200</v>
      </c>
      <c r="J1147" s="24">
        <f t="shared" ca="1" si="53"/>
        <v>25</v>
      </c>
      <c r="K1147" s="24">
        <f ca="1">IO!$B$5*Model!G1147-$J1147</f>
        <v>4055</v>
      </c>
    </row>
    <row r="1148" spans="1:11" x14ac:dyDescent="0.25">
      <c r="A1148" s="28">
        <v>1147</v>
      </c>
      <c r="B1148" s="26" t="s">
        <v>7</v>
      </c>
      <c r="C1148" s="24">
        <f t="shared" ca="1" si="51"/>
        <v>0.65624697363485984</v>
      </c>
      <c r="D1148" s="24">
        <f ca="1">VLOOKUP(C1148,'Given Data'!$H$33:$I$43,2)</f>
        <v>3</v>
      </c>
      <c r="E1148" s="24">
        <f t="shared" ca="1" si="52"/>
        <v>2.1444175068889071E-2</v>
      </c>
      <c r="F1148" s="24">
        <f ca="1">IF(B1148=IO!$A$21,ROUND(NORMINV(E1148,IO!$B$21,IO!$C$21),0),IF(B1148=IO!$A$22,ROUND(NORMINV(E1148,IO!$B$22,IO!$C$22),0),ROUND(NORMINV(E1148,IO!$B$23,IO!$C$23),0)))</f>
        <v>89</v>
      </c>
      <c r="G1148" s="24">
        <f ca="1">MIN(F1148,IO!$B$4+IO!$B$10)</f>
        <v>89</v>
      </c>
      <c r="H1148" s="24">
        <f ca="1">IF(G1148-D1148&gt;IO!B$4,Model!G1148-Model!D1148-IO!B$4,0)</f>
        <v>0</v>
      </c>
      <c r="I1148" s="24">
        <f>IF($B1148=IO!$A$22,IO!$B$6,IF($B1148=IO!$A$22,IO!$B$6,IF($B1148=IO!$A$22,IO!$B$6,IO!$B$7)))</f>
        <v>200</v>
      </c>
      <c r="J1148" s="24">
        <f t="shared" ca="1" si="53"/>
        <v>0</v>
      </c>
      <c r="K1148" s="24">
        <f ca="1">IO!$B$5*Model!G1148-$J1148</f>
        <v>3560</v>
      </c>
    </row>
    <row r="1149" spans="1:11" x14ac:dyDescent="0.25">
      <c r="A1149" s="28">
        <v>1148</v>
      </c>
      <c r="B1149" s="26" t="s">
        <v>8</v>
      </c>
      <c r="C1149" s="24">
        <f t="shared" ca="1" si="51"/>
        <v>0.16638871074743999</v>
      </c>
      <c r="D1149" s="24">
        <f ca="1">VLOOKUP(C1149,'Given Data'!$H$33:$I$43,2)</f>
        <v>1</v>
      </c>
      <c r="E1149" s="24">
        <f t="shared" ca="1" si="52"/>
        <v>0.83441157051532866</v>
      </c>
      <c r="F1149" s="24">
        <f ca="1">IF(B1149=IO!$A$21,ROUND(NORMINV(E1149,IO!$B$21,IO!$C$21),0),IF(B1149=IO!$A$22,ROUND(NORMINV(E1149,IO!$B$22,IO!$C$22),0),ROUND(NORMINV(E1149,IO!$B$23,IO!$C$23),0)))</f>
        <v>108</v>
      </c>
      <c r="G1149" s="24">
        <f ca="1">MIN(F1149,IO!$B$4+IO!$B$10)</f>
        <v>102</v>
      </c>
      <c r="H1149" s="24">
        <f ca="1">IF(G1149-D1149&gt;IO!B$4,Model!G1149-Model!D1149-IO!B$4,0)</f>
        <v>1</v>
      </c>
      <c r="I1149" s="24">
        <f>IF($B1149=IO!$A$22,IO!$B$6,IF($B1149=IO!$A$22,IO!$B$6,IF($B1149=IO!$A$22,IO!$B$6,IO!$B$7)))</f>
        <v>25</v>
      </c>
      <c r="J1149" s="24">
        <f t="shared" ca="1" si="53"/>
        <v>0</v>
      </c>
      <c r="K1149" s="24">
        <f ca="1">IO!$B$5*Model!G1149-$J1149</f>
        <v>4080</v>
      </c>
    </row>
    <row r="1150" spans="1:11" x14ac:dyDescent="0.25">
      <c r="A1150" s="28">
        <v>1149</v>
      </c>
      <c r="B1150" s="26" t="s">
        <v>10</v>
      </c>
      <c r="C1150" s="24">
        <f t="shared" ca="1" si="51"/>
        <v>0.77853718015790063</v>
      </c>
      <c r="D1150" s="24">
        <f ca="1">VLOOKUP(C1150,'Given Data'!$H$33:$I$43,2)</f>
        <v>3</v>
      </c>
      <c r="E1150" s="24">
        <f t="shared" ca="1" si="52"/>
        <v>0.54671091774103608</v>
      </c>
      <c r="F1150" s="24">
        <f ca="1">IF(B1150=IO!$A$21,ROUND(NORMINV(E1150,IO!$B$21,IO!$C$21),0),IF(B1150=IO!$A$22,ROUND(NORMINV(E1150,IO!$B$22,IO!$C$22),0),ROUND(NORMINV(E1150,IO!$B$23,IO!$C$23),0)))</f>
        <v>106</v>
      </c>
      <c r="G1150" s="24">
        <f ca="1">MIN(F1150,IO!$B$4+IO!$B$10)</f>
        <v>102</v>
      </c>
      <c r="H1150" s="24">
        <f ca="1">IF(G1150-D1150&gt;IO!B$4,Model!G1150-Model!D1150-IO!B$4,0)</f>
        <v>0</v>
      </c>
      <c r="I1150" s="24">
        <f>IF($B1150=IO!$A$22,IO!$B$6,IF($B1150=IO!$A$22,IO!$B$6,IF($B1150=IO!$A$22,IO!$B$6,IO!$B$7)))</f>
        <v>200</v>
      </c>
      <c r="J1150" s="24">
        <f t="shared" ca="1" si="53"/>
        <v>0</v>
      </c>
      <c r="K1150" s="24">
        <f ca="1">IO!$B$5*Model!G1150-$J1150</f>
        <v>4080</v>
      </c>
    </row>
    <row r="1151" spans="1:11" x14ac:dyDescent="0.25">
      <c r="A1151" s="28">
        <v>1150</v>
      </c>
      <c r="B1151" s="26" t="s">
        <v>7</v>
      </c>
      <c r="C1151" s="24">
        <f t="shared" ca="1" si="51"/>
        <v>0.99387119840308802</v>
      </c>
      <c r="D1151" s="24">
        <f ca="1">VLOOKUP(C1151,'Given Data'!$H$33:$I$43,2)</f>
        <v>7</v>
      </c>
      <c r="E1151" s="24">
        <f t="shared" ca="1" si="52"/>
        <v>0.96925496549527523</v>
      </c>
      <c r="F1151" s="24">
        <f ca="1">IF(B1151=IO!$A$21,ROUND(NORMINV(E1151,IO!$B$21,IO!$C$21),0),IF(B1151=IO!$A$22,ROUND(NORMINV(E1151,IO!$B$22,IO!$C$22),0),ROUND(NORMINV(E1151,IO!$B$23,IO!$C$23),0)))</f>
        <v>112</v>
      </c>
      <c r="G1151" s="24">
        <f ca="1">MIN(F1151,IO!$B$4+IO!$B$10)</f>
        <v>102</v>
      </c>
      <c r="H1151" s="24">
        <f ca="1">IF(G1151-D1151&gt;IO!B$4,Model!G1151-Model!D1151-IO!B$4,0)</f>
        <v>0</v>
      </c>
      <c r="I1151" s="24">
        <f>IF($B1151=IO!$A$22,IO!$B$6,IF($B1151=IO!$A$22,IO!$B$6,IF($B1151=IO!$A$22,IO!$B$6,IO!$B$7)))</f>
        <v>200</v>
      </c>
      <c r="J1151" s="24">
        <f t="shared" ca="1" si="53"/>
        <v>0</v>
      </c>
      <c r="K1151" s="24">
        <f ca="1">IO!$B$5*Model!G1151-$J1151</f>
        <v>4080</v>
      </c>
    </row>
    <row r="1152" spans="1:11" x14ac:dyDescent="0.25">
      <c r="A1152" s="28">
        <v>1151</v>
      </c>
      <c r="B1152" s="26" t="s">
        <v>8</v>
      </c>
      <c r="C1152" s="24">
        <f t="shared" ca="1" si="51"/>
        <v>0.81585254830886589</v>
      </c>
      <c r="D1152" s="24">
        <f ca="1">VLOOKUP(C1152,'Given Data'!$H$33:$I$43,2)</f>
        <v>4</v>
      </c>
      <c r="E1152" s="24">
        <f t="shared" ca="1" si="52"/>
        <v>8.5804539698492999E-3</v>
      </c>
      <c r="F1152" s="24">
        <f ca="1">IF(B1152=IO!$A$21,ROUND(NORMINV(E1152,IO!$B$21,IO!$C$21),0),IF(B1152=IO!$A$22,ROUND(NORMINV(E1152,IO!$B$22,IO!$C$22),0),ROUND(NORMINV(E1152,IO!$B$23,IO!$C$23),0)))</f>
        <v>91</v>
      </c>
      <c r="G1152" s="24">
        <f ca="1">MIN(F1152,IO!$B$4+IO!$B$10)</f>
        <v>91</v>
      </c>
      <c r="H1152" s="24">
        <f ca="1">IF(G1152-D1152&gt;IO!B$4,Model!G1152-Model!D1152-IO!B$4,0)</f>
        <v>0</v>
      </c>
      <c r="I1152" s="24">
        <f>IF($B1152=IO!$A$22,IO!$B$6,IF($B1152=IO!$A$22,IO!$B$6,IF($B1152=IO!$A$22,IO!$B$6,IO!$B$7)))</f>
        <v>25</v>
      </c>
      <c r="J1152" s="24">
        <f t="shared" ca="1" si="53"/>
        <v>0</v>
      </c>
      <c r="K1152" s="24">
        <f ca="1">IO!$B$5*Model!G1152-$J1152</f>
        <v>3640</v>
      </c>
    </row>
    <row r="1153" spans="1:11" x14ac:dyDescent="0.25">
      <c r="A1153" s="28">
        <v>1152</v>
      </c>
      <c r="B1153" s="26" t="s">
        <v>10</v>
      </c>
      <c r="C1153" s="24">
        <f t="shared" ca="1" si="51"/>
        <v>0.7536924487744715</v>
      </c>
      <c r="D1153" s="24">
        <f ca="1">VLOOKUP(C1153,'Given Data'!$H$33:$I$43,2)</f>
        <v>3</v>
      </c>
      <c r="E1153" s="24">
        <f t="shared" ca="1" si="52"/>
        <v>0.52589969393343372</v>
      </c>
      <c r="F1153" s="24">
        <f ca="1">IF(B1153=IO!$A$21,ROUND(NORMINV(E1153,IO!$B$21,IO!$C$21),0),IF(B1153=IO!$A$22,ROUND(NORMINV(E1153,IO!$B$22,IO!$C$22),0),ROUND(NORMINV(E1153,IO!$B$23,IO!$C$23),0)))</f>
        <v>105</v>
      </c>
      <c r="G1153" s="24">
        <f ca="1">MIN(F1153,IO!$B$4+IO!$B$10)</f>
        <v>102</v>
      </c>
      <c r="H1153" s="24">
        <f ca="1">IF(G1153-D1153&gt;IO!B$4,Model!G1153-Model!D1153-IO!B$4,0)</f>
        <v>0</v>
      </c>
      <c r="I1153" s="24">
        <f>IF($B1153=IO!$A$22,IO!$B$6,IF($B1153=IO!$A$22,IO!$B$6,IF($B1153=IO!$A$22,IO!$B$6,IO!$B$7)))</f>
        <v>200</v>
      </c>
      <c r="J1153" s="24">
        <f t="shared" ca="1" si="53"/>
        <v>0</v>
      </c>
      <c r="K1153" s="24">
        <f ca="1">IO!$B$5*Model!G1153-$J1153</f>
        <v>4080</v>
      </c>
    </row>
    <row r="1154" spans="1:11" x14ac:dyDescent="0.25">
      <c r="A1154" s="28">
        <v>1153</v>
      </c>
      <c r="B1154" s="26" t="s">
        <v>7</v>
      </c>
      <c r="C1154" s="24">
        <f t="shared" ca="1" si="51"/>
        <v>0.99891238429774265</v>
      </c>
      <c r="D1154" s="24">
        <f ca="1">VLOOKUP(C1154,'Given Data'!$H$33:$I$43,2)</f>
        <v>9</v>
      </c>
      <c r="E1154" s="24">
        <f t="shared" ca="1" si="52"/>
        <v>0.3637535273482525</v>
      </c>
      <c r="F1154" s="24">
        <f ca="1">IF(B1154=IO!$A$21,ROUND(NORMINV(E1154,IO!$B$21,IO!$C$21),0),IF(B1154=IO!$A$22,ROUND(NORMINV(E1154,IO!$B$22,IO!$C$22),0),ROUND(NORMINV(E1154,IO!$B$23,IO!$C$23),0)))</f>
        <v>99</v>
      </c>
      <c r="G1154" s="24">
        <f ca="1">MIN(F1154,IO!$B$4+IO!$B$10)</f>
        <v>99</v>
      </c>
      <c r="H1154" s="24">
        <f ca="1">IF(G1154-D1154&gt;IO!B$4,Model!G1154-Model!D1154-IO!B$4,0)</f>
        <v>0</v>
      </c>
      <c r="I1154" s="24">
        <f>IF($B1154=IO!$A$22,IO!$B$6,IF($B1154=IO!$A$22,IO!$B$6,IF($B1154=IO!$A$22,IO!$B$6,IO!$B$7)))</f>
        <v>200</v>
      </c>
      <c r="J1154" s="24">
        <f t="shared" ca="1" si="53"/>
        <v>0</v>
      </c>
      <c r="K1154" s="24">
        <f ca="1">IO!$B$5*Model!G1154-$J1154</f>
        <v>3960</v>
      </c>
    </row>
    <row r="1155" spans="1:11" x14ac:dyDescent="0.25">
      <c r="A1155" s="28">
        <v>1154</v>
      </c>
      <c r="B1155" s="26" t="s">
        <v>8</v>
      </c>
      <c r="C1155" s="24">
        <f t="shared" ref="C1155:C1218" ca="1" si="54">RAND()</f>
        <v>0.80694675328456056</v>
      </c>
      <c r="D1155" s="24">
        <f ca="1">VLOOKUP(C1155,'Given Data'!$H$33:$I$43,2)</f>
        <v>4</v>
      </c>
      <c r="E1155" s="24">
        <f t="shared" ref="E1155:E1218" ca="1" si="55">RAND()</f>
        <v>0.77770874960491843</v>
      </c>
      <c r="F1155" s="24">
        <f ca="1">IF(B1155=IO!$A$21,ROUND(NORMINV(E1155,IO!$B$21,IO!$C$21),0),IF(B1155=IO!$A$22,ROUND(NORMINV(E1155,IO!$B$22,IO!$C$22),0),ROUND(NORMINV(E1155,IO!$B$23,IO!$C$23),0)))</f>
        <v>107</v>
      </c>
      <c r="G1155" s="24">
        <f ca="1">MIN(F1155,IO!$B$4+IO!$B$10)</f>
        <v>102</v>
      </c>
      <c r="H1155" s="24">
        <f ca="1">IF(G1155-D1155&gt;IO!B$4,Model!G1155-Model!D1155-IO!B$4,0)</f>
        <v>0</v>
      </c>
      <c r="I1155" s="24">
        <f>IF($B1155=IO!$A$22,IO!$B$6,IF($B1155=IO!$A$22,IO!$B$6,IF($B1155=IO!$A$22,IO!$B$6,IO!$B$7)))</f>
        <v>25</v>
      </c>
      <c r="J1155" s="24">
        <f t="shared" ref="J1155:J1218" ca="1" si="56">IF($H1157=0,0,$I1157*$H1157)</f>
        <v>0</v>
      </c>
      <c r="K1155" s="24">
        <f ca="1">IO!$B$5*Model!G1155-$J1155</f>
        <v>4080</v>
      </c>
    </row>
    <row r="1156" spans="1:11" x14ac:dyDescent="0.25">
      <c r="A1156" s="28">
        <v>1155</v>
      </c>
      <c r="B1156" s="26" t="s">
        <v>10</v>
      </c>
      <c r="C1156" s="24">
        <f t="shared" ca="1" si="54"/>
        <v>0.21603651842178773</v>
      </c>
      <c r="D1156" s="24">
        <f ca="1">VLOOKUP(C1156,'Given Data'!$H$33:$I$43,2)</f>
        <v>1</v>
      </c>
      <c r="E1156" s="24">
        <f t="shared" ca="1" si="55"/>
        <v>0.22548422912678889</v>
      </c>
      <c r="F1156" s="24">
        <f ca="1">IF(B1156=IO!$A$21,ROUND(NORMINV(E1156,IO!$B$21,IO!$C$21),0),IF(B1156=IO!$A$22,ROUND(NORMINV(E1156,IO!$B$22,IO!$C$22),0),ROUND(NORMINV(E1156,IO!$B$23,IO!$C$23),0)))</f>
        <v>101</v>
      </c>
      <c r="G1156" s="24">
        <f ca="1">MIN(F1156,IO!$B$4+IO!$B$10)</f>
        <v>101</v>
      </c>
      <c r="H1156" s="24">
        <f ca="1">IF(G1156-D1156&gt;IO!B$4,Model!G1156-Model!D1156-IO!B$4,0)</f>
        <v>0</v>
      </c>
      <c r="I1156" s="24">
        <f>IF($B1156=IO!$A$22,IO!$B$6,IF($B1156=IO!$A$22,IO!$B$6,IF($B1156=IO!$A$22,IO!$B$6,IO!$B$7)))</f>
        <v>200</v>
      </c>
      <c r="J1156" s="24">
        <f t="shared" ca="1" si="56"/>
        <v>0</v>
      </c>
      <c r="K1156" s="24">
        <f ca="1">IO!$B$5*Model!G1156-$J1156</f>
        <v>4040</v>
      </c>
    </row>
    <row r="1157" spans="1:11" x14ac:dyDescent="0.25">
      <c r="A1157" s="28">
        <v>1156</v>
      </c>
      <c r="B1157" s="26" t="s">
        <v>7</v>
      </c>
      <c r="C1157" s="24">
        <f t="shared" ca="1" si="54"/>
        <v>0.7014891647719681</v>
      </c>
      <c r="D1157" s="24">
        <f ca="1">VLOOKUP(C1157,'Given Data'!$H$33:$I$43,2)</f>
        <v>3</v>
      </c>
      <c r="E1157" s="24">
        <f t="shared" ca="1" si="55"/>
        <v>0.36218655716479276</v>
      </c>
      <c r="F1157" s="24">
        <f ca="1">IF(B1157=IO!$A$21,ROUND(NORMINV(E1157,IO!$B$21,IO!$C$21),0),IF(B1157=IO!$A$22,ROUND(NORMINV(E1157,IO!$B$22,IO!$C$22),0),ROUND(NORMINV(E1157,IO!$B$23,IO!$C$23),0)))</f>
        <v>99</v>
      </c>
      <c r="G1157" s="24">
        <f ca="1">MIN(F1157,IO!$B$4+IO!$B$10)</f>
        <v>99</v>
      </c>
      <c r="H1157" s="24">
        <f ca="1">IF(G1157-D1157&gt;IO!B$4,Model!G1157-Model!D1157-IO!B$4,0)</f>
        <v>0</v>
      </c>
      <c r="I1157" s="24">
        <f>IF($B1157=IO!$A$22,IO!$B$6,IF($B1157=IO!$A$22,IO!$B$6,IF($B1157=IO!$A$22,IO!$B$6,IO!$B$7)))</f>
        <v>200</v>
      </c>
      <c r="J1157" s="24">
        <f t="shared" ca="1" si="56"/>
        <v>0</v>
      </c>
      <c r="K1157" s="24">
        <f ca="1">IO!$B$5*Model!G1157-$J1157</f>
        <v>3960</v>
      </c>
    </row>
    <row r="1158" spans="1:11" x14ac:dyDescent="0.25">
      <c r="A1158" s="28">
        <v>1157</v>
      </c>
      <c r="B1158" s="26" t="s">
        <v>8</v>
      </c>
      <c r="C1158" s="24">
        <f t="shared" ca="1" si="54"/>
        <v>0.73651234088716988</v>
      </c>
      <c r="D1158" s="24">
        <f ca="1">VLOOKUP(C1158,'Given Data'!$H$33:$I$43,2)</f>
        <v>3</v>
      </c>
      <c r="E1158" s="24">
        <f t="shared" ca="1" si="55"/>
        <v>2.0476213235051111E-2</v>
      </c>
      <c r="F1158" s="24">
        <f ca="1">IF(B1158=IO!$A$21,ROUND(NORMINV(E1158,IO!$B$21,IO!$C$21),0),IF(B1158=IO!$A$22,ROUND(NORMINV(E1158,IO!$B$22,IO!$C$22),0),ROUND(NORMINV(E1158,IO!$B$23,IO!$C$23),0)))</f>
        <v>93</v>
      </c>
      <c r="G1158" s="24">
        <f ca="1">MIN(F1158,IO!$B$4+IO!$B$10)</f>
        <v>93</v>
      </c>
      <c r="H1158" s="24">
        <f ca="1">IF(G1158-D1158&gt;IO!B$4,Model!G1158-Model!D1158-IO!B$4,0)</f>
        <v>0</v>
      </c>
      <c r="I1158" s="24">
        <f>IF($B1158=IO!$A$22,IO!$B$6,IF($B1158=IO!$A$22,IO!$B$6,IF($B1158=IO!$A$22,IO!$B$6,IO!$B$7)))</f>
        <v>25</v>
      </c>
      <c r="J1158" s="24">
        <f t="shared" ca="1" si="56"/>
        <v>0</v>
      </c>
      <c r="K1158" s="24">
        <f ca="1">IO!$B$5*Model!G1158-$J1158</f>
        <v>3720</v>
      </c>
    </row>
    <row r="1159" spans="1:11" x14ac:dyDescent="0.25">
      <c r="A1159" s="28">
        <v>1158</v>
      </c>
      <c r="B1159" s="26" t="s">
        <v>10</v>
      </c>
      <c r="C1159" s="24">
        <f t="shared" ca="1" si="54"/>
        <v>0.75361604025478746</v>
      </c>
      <c r="D1159" s="24">
        <f ca="1">VLOOKUP(C1159,'Given Data'!$H$33:$I$43,2)</f>
        <v>3</v>
      </c>
      <c r="E1159" s="24">
        <f t="shared" ca="1" si="55"/>
        <v>0.76243114631115139</v>
      </c>
      <c r="F1159" s="24">
        <f ca="1">IF(B1159=IO!$A$21,ROUND(NORMINV(E1159,IO!$B$21,IO!$C$21),0),IF(B1159=IO!$A$22,ROUND(NORMINV(E1159,IO!$B$22,IO!$C$22),0),ROUND(NORMINV(E1159,IO!$B$23,IO!$C$23),0)))</f>
        <v>109</v>
      </c>
      <c r="G1159" s="24">
        <f ca="1">MIN(F1159,IO!$B$4+IO!$B$10)</f>
        <v>102</v>
      </c>
      <c r="H1159" s="24">
        <f ca="1">IF(G1159-D1159&gt;IO!B$4,Model!G1159-Model!D1159-IO!B$4,0)</f>
        <v>0</v>
      </c>
      <c r="I1159" s="24">
        <f>IF($B1159=IO!$A$22,IO!$B$6,IF($B1159=IO!$A$22,IO!$B$6,IF($B1159=IO!$A$22,IO!$B$6,IO!$B$7)))</f>
        <v>200</v>
      </c>
      <c r="J1159" s="24">
        <f t="shared" ca="1" si="56"/>
        <v>0</v>
      </c>
      <c r="K1159" s="24">
        <f ca="1">IO!$B$5*Model!G1159-$J1159</f>
        <v>4080</v>
      </c>
    </row>
    <row r="1160" spans="1:11" x14ac:dyDescent="0.25">
      <c r="A1160" s="28">
        <v>1159</v>
      </c>
      <c r="B1160" s="26" t="s">
        <v>7</v>
      </c>
      <c r="C1160" s="24">
        <f t="shared" ca="1" si="54"/>
        <v>0.39571140578904818</v>
      </c>
      <c r="D1160" s="24">
        <f ca="1">VLOOKUP(C1160,'Given Data'!$H$33:$I$43,2)</f>
        <v>2</v>
      </c>
      <c r="E1160" s="24">
        <f t="shared" ca="1" si="55"/>
        <v>0.55143128787951823</v>
      </c>
      <c r="F1160" s="24">
        <f ca="1">IF(B1160=IO!$A$21,ROUND(NORMINV(E1160,IO!$B$21,IO!$C$21),0),IF(B1160=IO!$A$22,ROUND(NORMINV(E1160,IO!$B$22,IO!$C$22),0),ROUND(NORMINV(E1160,IO!$B$23,IO!$C$23),0)))</f>
        <v>102</v>
      </c>
      <c r="G1160" s="24">
        <f ca="1">MIN(F1160,IO!$B$4+IO!$B$10)</f>
        <v>102</v>
      </c>
      <c r="H1160" s="24">
        <f ca="1">IF(G1160-D1160&gt;IO!B$4,Model!G1160-Model!D1160-IO!B$4,0)</f>
        <v>0</v>
      </c>
      <c r="I1160" s="24">
        <f>IF($B1160=IO!$A$22,IO!$B$6,IF($B1160=IO!$A$22,IO!$B$6,IF($B1160=IO!$A$22,IO!$B$6,IO!$B$7)))</f>
        <v>200</v>
      </c>
      <c r="J1160" s="24">
        <f t="shared" ca="1" si="56"/>
        <v>0</v>
      </c>
      <c r="K1160" s="24">
        <f ca="1">IO!$B$5*Model!G1160-$J1160</f>
        <v>4080</v>
      </c>
    </row>
    <row r="1161" spans="1:11" x14ac:dyDescent="0.25">
      <c r="A1161" s="28">
        <v>1160</v>
      </c>
      <c r="B1161" s="26" t="s">
        <v>8</v>
      </c>
      <c r="C1161" s="24">
        <f t="shared" ca="1" si="54"/>
        <v>0.58859679935540188</v>
      </c>
      <c r="D1161" s="24">
        <f ca="1">VLOOKUP(C1161,'Given Data'!$H$33:$I$43,2)</f>
        <v>2</v>
      </c>
      <c r="E1161" s="24">
        <f t="shared" ca="1" si="55"/>
        <v>0.98716400364419998</v>
      </c>
      <c r="F1161" s="24">
        <f ca="1">IF(B1161=IO!$A$21,ROUND(NORMINV(E1161,IO!$B$21,IO!$C$21),0),IF(B1161=IO!$A$22,ROUND(NORMINV(E1161,IO!$B$22,IO!$C$22),0),ROUND(NORMINV(E1161,IO!$B$23,IO!$C$23),0)))</f>
        <v>114</v>
      </c>
      <c r="G1161" s="24">
        <f ca="1">MIN(F1161,IO!$B$4+IO!$B$10)</f>
        <v>102</v>
      </c>
      <c r="H1161" s="24">
        <f ca="1">IF(G1161-D1161&gt;IO!B$4,Model!G1161-Model!D1161-IO!B$4,0)</f>
        <v>0</v>
      </c>
      <c r="I1161" s="24">
        <f>IF($B1161=IO!$A$22,IO!$B$6,IF($B1161=IO!$A$22,IO!$B$6,IF($B1161=IO!$A$22,IO!$B$6,IO!$B$7)))</f>
        <v>25</v>
      </c>
      <c r="J1161" s="24">
        <f t="shared" ca="1" si="56"/>
        <v>200</v>
      </c>
      <c r="K1161" s="24">
        <f ca="1">IO!$B$5*Model!G1161-$J1161</f>
        <v>3880</v>
      </c>
    </row>
    <row r="1162" spans="1:11" x14ac:dyDescent="0.25">
      <c r="A1162" s="28">
        <v>1161</v>
      </c>
      <c r="B1162" s="26" t="s">
        <v>10</v>
      </c>
      <c r="C1162" s="24">
        <f t="shared" ca="1" si="54"/>
        <v>0.10013656030837415</v>
      </c>
      <c r="D1162" s="24">
        <f ca="1">VLOOKUP(C1162,'Given Data'!$H$33:$I$43,2)</f>
        <v>0</v>
      </c>
      <c r="E1162" s="24">
        <f t="shared" ca="1" si="55"/>
        <v>0.12534961977439696</v>
      </c>
      <c r="F1162" s="24">
        <f ca="1">IF(B1162=IO!$A$21,ROUND(NORMINV(E1162,IO!$B$21,IO!$C$21),0),IF(B1162=IO!$A$22,ROUND(NORMINV(E1162,IO!$B$22,IO!$C$22),0),ROUND(NORMINV(E1162,IO!$B$23,IO!$C$23),0)))</f>
        <v>99</v>
      </c>
      <c r="G1162" s="24">
        <f ca="1">MIN(F1162,IO!$B$4+IO!$B$10)</f>
        <v>99</v>
      </c>
      <c r="H1162" s="24">
        <f ca="1">IF(G1162-D1162&gt;IO!B$4,Model!G1162-Model!D1162-IO!B$4,0)</f>
        <v>0</v>
      </c>
      <c r="I1162" s="24">
        <f>IF($B1162=IO!$A$22,IO!$B$6,IF($B1162=IO!$A$22,IO!$B$6,IF($B1162=IO!$A$22,IO!$B$6,IO!$B$7)))</f>
        <v>200</v>
      </c>
      <c r="J1162" s="24">
        <f t="shared" ca="1" si="56"/>
        <v>25</v>
      </c>
      <c r="K1162" s="24">
        <f ca="1">IO!$B$5*Model!G1162-$J1162</f>
        <v>3935</v>
      </c>
    </row>
    <row r="1163" spans="1:11" x14ac:dyDescent="0.25">
      <c r="A1163" s="28">
        <v>1162</v>
      </c>
      <c r="B1163" s="26" t="s">
        <v>7</v>
      </c>
      <c r="C1163" s="24">
        <f t="shared" ca="1" si="54"/>
        <v>0.19348277513245893</v>
      </c>
      <c r="D1163" s="24">
        <f ca="1">VLOOKUP(C1163,'Given Data'!$H$33:$I$43,2)</f>
        <v>1</v>
      </c>
      <c r="E1163" s="24">
        <f t="shared" ca="1" si="55"/>
        <v>0.70671600056554018</v>
      </c>
      <c r="F1163" s="24">
        <f ca="1">IF(B1163=IO!$A$21,ROUND(NORMINV(E1163,IO!$B$21,IO!$C$21),0),IF(B1163=IO!$A$22,ROUND(NORMINV(E1163,IO!$B$22,IO!$C$22),0),ROUND(NORMINV(E1163,IO!$B$23,IO!$C$23),0)))</f>
        <v>104</v>
      </c>
      <c r="G1163" s="24">
        <f ca="1">MIN(F1163,IO!$B$4+IO!$B$10)</f>
        <v>102</v>
      </c>
      <c r="H1163" s="24">
        <f ca="1">IF(G1163-D1163&gt;IO!B$4,Model!G1163-Model!D1163-IO!B$4,0)</f>
        <v>1</v>
      </c>
      <c r="I1163" s="24">
        <f>IF($B1163=IO!$A$22,IO!$B$6,IF($B1163=IO!$A$22,IO!$B$6,IF($B1163=IO!$A$22,IO!$B$6,IO!$B$7)))</f>
        <v>200</v>
      </c>
      <c r="J1163" s="24">
        <f t="shared" ca="1" si="56"/>
        <v>0</v>
      </c>
      <c r="K1163" s="24">
        <f ca="1">IO!$B$5*Model!G1163-$J1163</f>
        <v>4080</v>
      </c>
    </row>
    <row r="1164" spans="1:11" x14ac:dyDescent="0.25">
      <c r="A1164" s="28">
        <v>1163</v>
      </c>
      <c r="B1164" s="26" t="s">
        <v>8</v>
      </c>
      <c r="C1164" s="24">
        <f t="shared" ca="1" si="54"/>
        <v>0.36684249804655322</v>
      </c>
      <c r="D1164" s="24">
        <f ca="1">VLOOKUP(C1164,'Given Data'!$H$33:$I$43,2)</f>
        <v>1</v>
      </c>
      <c r="E1164" s="24">
        <f t="shared" ca="1" si="55"/>
        <v>0.72509189318315326</v>
      </c>
      <c r="F1164" s="24">
        <f ca="1">IF(B1164=IO!$A$21,ROUND(NORMINV(E1164,IO!$B$21,IO!$C$21),0),IF(B1164=IO!$A$22,ROUND(NORMINV(E1164,IO!$B$22,IO!$C$22),0),ROUND(NORMINV(E1164,IO!$B$23,IO!$C$23),0)))</f>
        <v>106</v>
      </c>
      <c r="G1164" s="24">
        <f ca="1">MIN(F1164,IO!$B$4+IO!$B$10)</f>
        <v>102</v>
      </c>
      <c r="H1164" s="24">
        <f ca="1">IF(G1164-D1164&gt;IO!B$4,Model!G1164-Model!D1164-IO!B$4,0)</f>
        <v>1</v>
      </c>
      <c r="I1164" s="24">
        <f>IF($B1164=IO!$A$22,IO!$B$6,IF($B1164=IO!$A$22,IO!$B$6,IF($B1164=IO!$A$22,IO!$B$6,IO!$B$7)))</f>
        <v>25</v>
      </c>
      <c r="J1164" s="24">
        <f t="shared" ca="1" si="56"/>
        <v>0</v>
      </c>
      <c r="K1164" s="24">
        <f ca="1">IO!$B$5*Model!G1164-$J1164</f>
        <v>4080</v>
      </c>
    </row>
    <row r="1165" spans="1:11" x14ac:dyDescent="0.25">
      <c r="A1165" s="28">
        <v>1164</v>
      </c>
      <c r="B1165" s="26" t="s">
        <v>10</v>
      </c>
      <c r="C1165" s="24">
        <f t="shared" ca="1" si="54"/>
        <v>0.70497196520229544</v>
      </c>
      <c r="D1165" s="24">
        <f ca="1">VLOOKUP(C1165,'Given Data'!$H$33:$I$43,2)</f>
        <v>3</v>
      </c>
      <c r="E1165" s="24">
        <f t="shared" ca="1" si="55"/>
        <v>0.4234537639581587</v>
      </c>
      <c r="F1165" s="24">
        <f ca="1">IF(B1165=IO!$A$21,ROUND(NORMINV(E1165,IO!$B$21,IO!$C$21),0),IF(B1165=IO!$A$22,ROUND(NORMINV(E1165,IO!$B$22,IO!$C$22),0),ROUND(NORMINV(E1165,IO!$B$23,IO!$C$23),0)))</f>
        <v>104</v>
      </c>
      <c r="G1165" s="24">
        <f ca="1">MIN(F1165,IO!$B$4+IO!$B$10)</f>
        <v>102</v>
      </c>
      <c r="H1165" s="24">
        <f ca="1">IF(G1165-D1165&gt;IO!B$4,Model!G1165-Model!D1165-IO!B$4,0)</f>
        <v>0</v>
      </c>
      <c r="I1165" s="24">
        <f>IF($B1165=IO!$A$22,IO!$B$6,IF($B1165=IO!$A$22,IO!$B$6,IF($B1165=IO!$A$22,IO!$B$6,IO!$B$7)))</f>
        <v>200</v>
      </c>
      <c r="J1165" s="24">
        <f t="shared" ca="1" si="56"/>
        <v>0</v>
      </c>
      <c r="K1165" s="24">
        <f ca="1">IO!$B$5*Model!G1165-$J1165</f>
        <v>4080</v>
      </c>
    </row>
    <row r="1166" spans="1:11" x14ac:dyDescent="0.25">
      <c r="A1166" s="28">
        <v>1165</v>
      </c>
      <c r="B1166" s="26" t="s">
        <v>7</v>
      </c>
      <c r="C1166" s="24">
        <f t="shared" ca="1" si="54"/>
        <v>0.88643971770684915</v>
      </c>
      <c r="D1166" s="24">
        <f ca="1">VLOOKUP(C1166,'Given Data'!$H$33:$I$43,2)</f>
        <v>5</v>
      </c>
      <c r="E1166" s="24">
        <f t="shared" ca="1" si="55"/>
        <v>0.74824456769524239</v>
      </c>
      <c r="F1166" s="24">
        <f ca="1">IF(B1166=IO!$A$21,ROUND(NORMINV(E1166,IO!$B$21,IO!$C$21),0),IF(B1166=IO!$A$22,ROUND(NORMINV(E1166,IO!$B$22,IO!$C$22),0),ROUND(NORMINV(E1166,IO!$B$23,IO!$C$23),0)))</f>
        <v>105</v>
      </c>
      <c r="G1166" s="24">
        <f ca="1">MIN(F1166,IO!$B$4+IO!$B$10)</f>
        <v>102</v>
      </c>
      <c r="H1166" s="24">
        <f ca="1">IF(G1166-D1166&gt;IO!B$4,Model!G1166-Model!D1166-IO!B$4,0)</f>
        <v>0</v>
      </c>
      <c r="I1166" s="24">
        <f>IF($B1166=IO!$A$22,IO!$B$6,IF($B1166=IO!$A$22,IO!$B$6,IF($B1166=IO!$A$22,IO!$B$6,IO!$B$7)))</f>
        <v>200</v>
      </c>
      <c r="J1166" s="24">
        <f t="shared" ca="1" si="56"/>
        <v>0</v>
      </c>
      <c r="K1166" s="24">
        <f ca="1">IO!$B$5*Model!G1166-$J1166</f>
        <v>4080</v>
      </c>
    </row>
    <row r="1167" spans="1:11" x14ac:dyDescent="0.25">
      <c r="A1167" s="28">
        <v>1166</v>
      </c>
      <c r="B1167" s="26" t="s">
        <v>8</v>
      </c>
      <c r="C1167" s="24">
        <f t="shared" ca="1" si="54"/>
        <v>0.97707463588194798</v>
      </c>
      <c r="D1167" s="24">
        <f ca="1">VLOOKUP(C1167,'Given Data'!$H$33:$I$43,2)</f>
        <v>7</v>
      </c>
      <c r="E1167" s="24">
        <f t="shared" ca="1" si="55"/>
        <v>0.53537378996835328</v>
      </c>
      <c r="F1167" s="24">
        <f ca="1">IF(B1167=IO!$A$21,ROUND(NORMINV(E1167,IO!$B$21,IO!$C$21),0),IF(B1167=IO!$A$22,ROUND(NORMINV(E1167,IO!$B$22,IO!$C$22),0),ROUND(NORMINV(E1167,IO!$B$23,IO!$C$23),0)))</f>
        <v>103</v>
      </c>
      <c r="G1167" s="24">
        <f ca="1">MIN(F1167,IO!$B$4+IO!$B$10)</f>
        <v>102</v>
      </c>
      <c r="H1167" s="24">
        <f ca="1">IF(G1167-D1167&gt;IO!B$4,Model!G1167-Model!D1167-IO!B$4,0)</f>
        <v>0</v>
      </c>
      <c r="I1167" s="24">
        <f>IF($B1167=IO!$A$22,IO!$B$6,IF($B1167=IO!$A$22,IO!$B$6,IF($B1167=IO!$A$22,IO!$B$6,IO!$B$7)))</f>
        <v>25</v>
      </c>
      <c r="J1167" s="24">
        <f t="shared" ca="1" si="56"/>
        <v>0</v>
      </c>
      <c r="K1167" s="24">
        <f ca="1">IO!$B$5*Model!G1167-$J1167</f>
        <v>4080</v>
      </c>
    </row>
    <row r="1168" spans="1:11" x14ac:dyDescent="0.25">
      <c r="A1168" s="28">
        <v>1167</v>
      </c>
      <c r="B1168" s="26" t="s">
        <v>10</v>
      </c>
      <c r="C1168" s="24">
        <f t="shared" ca="1" si="54"/>
        <v>0.48869440526773777</v>
      </c>
      <c r="D1168" s="24">
        <f ca="1">VLOOKUP(C1168,'Given Data'!$H$33:$I$43,2)</f>
        <v>2</v>
      </c>
      <c r="E1168" s="24">
        <f t="shared" ca="1" si="55"/>
        <v>0.71992269774581741</v>
      </c>
      <c r="F1168" s="24">
        <f ca="1">IF(B1168=IO!$A$21,ROUND(NORMINV(E1168,IO!$B$21,IO!$C$21),0),IF(B1168=IO!$A$22,ROUND(NORMINV(E1168,IO!$B$22,IO!$C$22),0),ROUND(NORMINV(E1168,IO!$B$23,IO!$C$23),0)))</f>
        <v>108</v>
      </c>
      <c r="G1168" s="24">
        <f ca="1">MIN(F1168,IO!$B$4+IO!$B$10)</f>
        <v>102</v>
      </c>
      <c r="H1168" s="24">
        <f ca="1">IF(G1168-D1168&gt;IO!B$4,Model!G1168-Model!D1168-IO!B$4,0)</f>
        <v>0</v>
      </c>
      <c r="I1168" s="24">
        <f>IF($B1168=IO!$A$22,IO!$B$6,IF($B1168=IO!$A$22,IO!$B$6,IF($B1168=IO!$A$22,IO!$B$6,IO!$B$7)))</f>
        <v>200</v>
      </c>
      <c r="J1168" s="24">
        <f t="shared" ca="1" si="56"/>
        <v>50</v>
      </c>
      <c r="K1168" s="24">
        <f ca="1">IO!$B$5*Model!G1168-$J1168</f>
        <v>4030</v>
      </c>
    </row>
    <row r="1169" spans="1:11" x14ac:dyDescent="0.25">
      <c r="A1169" s="28">
        <v>1168</v>
      </c>
      <c r="B1169" s="26" t="s">
        <v>7</v>
      </c>
      <c r="C1169" s="24">
        <f t="shared" ca="1" si="54"/>
        <v>0.45282837746155424</v>
      </c>
      <c r="D1169" s="24">
        <f ca="1">VLOOKUP(C1169,'Given Data'!$H$33:$I$43,2)</f>
        <v>2</v>
      </c>
      <c r="E1169" s="24">
        <f t="shared" ca="1" si="55"/>
        <v>0.15390407512969762</v>
      </c>
      <c r="F1169" s="24">
        <f ca="1">IF(B1169=IO!$A$21,ROUND(NORMINV(E1169,IO!$B$21,IO!$C$21),0),IF(B1169=IO!$A$22,ROUND(NORMINV(E1169,IO!$B$22,IO!$C$22),0),ROUND(NORMINV(E1169,IO!$B$23,IO!$C$23),0)))</f>
        <v>95</v>
      </c>
      <c r="G1169" s="24">
        <f ca="1">MIN(F1169,IO!$B$4+IO!$B$10)</f>
        <v>95</v>
      </c>
      <c r="H1169" s="24">
        <f ca="1">IF(G1169-D1169&gt;IO!B$4,Model!G1169-Model!D1169-IO!B$4,0)</f>
        <v>0</v>
      </c>
      <c r="I1169" s="24">
        <f>IF($B1169=IO!$A$22,IO!$B$6,IF($B1169=IO!$A$22,IO!$B$6,IF($B1169=IO!$A$22,IO!$B$6,IO!$B$7)))</f>
        <v>200</v>
      </c>
      <c r="J1169" s="24">
        <f t="shared" ca="1" si="56"/>
        <v>0</v>
      </c>
      <c r="K1169" s="24">
        <f ca="1">IO!$B$5*Model!G1169-$J1169</f>
        <v>3800</v>
      </c>
    </row>
    <row r="1170" spans="1:11" x14ac:dyDescent="0.25">
      <c r="A1170" s="28">
        <v>1169</v>
      </c>
      <c r="B1170" s="26" t="s">
        <v>8</v>
      </c>
      <c r="C1170" s="24">
        <f t="shared" ca="1" si="54"/>
        <v>3.6902738546568448E-2</v>
      </c>
      <c r="D1170" s="24">
        <f ca="1">VLOOKUP(C1170,'Given Data'!$H$33:$I$43,2)</f>
        <v>0</v>
      </c>
      <c r="E1170" s="24">
        <f t="shared" ca="1" si="55"/>
        <v>0.54158956450670503</v>
      </c>
      <c r="F1170" s="24">
        <f ca="1">IF(B1170=IO!$A$21,ROUND(NORMINV(E1170,IO!$B$21,IO!$C$21),0),IF(B1170=IO!$A$22,ROUND(NORMINV(E1170,IO!$B$22,IO!$C$22),0),ROUND(NORMINV(E1170,IO!$B$23,IO!$C$23),0)))</f>
        <v>104</v>
      </c>
      <c r="G1170" s="24">
        <f ca="1">MIN(F1170,IO!$B$4+IO!$B$10)</f>
        <v>102</v>
      </c>
      <c r="H1170" s="24">
        <f ca="1">IF(G1170-D1170&gt;IO!B$4,Model!G1170-Model!D1170-IO!B$4,0)</f>
        <v>2</v>
      </c>
      <c r="I1170" s="24">
        <f>IF($B1170=IO!$A$22,IO!$B$6,IF($B1170=IO!$A$22,IO!$B$6,IF($B1170=IO!$A$22,IO!$B$6,IO!$B$7)))</f>
        <v>25</v>
      </c>
      <c r="J1170" s="24">
        <f t="shared" ca="1" si="56"/>
        <v>0</v>
      </c>
      <c r="K1170" s="24">
        <f ca="1">IO!$B$5*Model!G1170-$J1170</f>
        <v>4080</v>
      </c>
    </row>
    <row r="1171" spans="1:11" x14ac:dyDescent="0.25">
      <c r="A1171" s="28">
        <v>1170</v>
      </c>
      <c r="B1171" s="26" t="s">
        <v>10</v>
      </c>
      <c r="C1171" s="24">
        <f t="shared" ca="1" si="54"/>
        <v>0.52028903273843996</v>
      </c>
      <c r="D1171" s="24">
        <f ca="1">VLOOKUP(C1171,'Given Data'!$H$33:$I$43,2)</f>
        <v>2</v>
      </c>
      <c r="E1171" s="24">
        <f t="shared" ca="1" si="55"/>
        <v>0.98906409042064236</v>
      </c>
      <c r="F1171" s="24">
        <f ca="1">IF(B1171=IO!$A$21,ROUND(NORMINV(E1171,IO!$B$21,IO!$C$21),0),IF(B1171=IO!$A$22,ROUND(NORMINV(E1171,IO!$B$22,IO!$C$22),0),ROUND(NORMINV(E1171,IO!$B$23,IO!$C$23),0)))</f>
        <v>116</v>
      </c>
      <c r="G1171" s="24">
        <f ca="1">MIN(F1171,IO!$B$4+IO!$B$10)</f>
        <v>102</v>
      </c>
      <c r="H1171" s="24">
        <f ca="1">IF(G1171-D1171&gt;IO!B$4,Model!G1171-Model!D1171-IO!B$4,0)</f>
        <v>0</v>
      </c>
      <c r="I1171" s="24">
        <f>IF($B1171=IO!$A$22,IO!$B$6,IF($B1171=IO!$A$22,IO!$B$6,IF($B1171=IO!$A$22,IO!$B$6,IO!$B$7)))</f>
        <v>200</v>
      </c>
      <c r="J1171" s="24">
        <f t="shared" ca="1" si="56"/>
        <v>0</v>
      </c>
      <c r="K1171" s="24">
        <f ca="1">IO!$B$5*Model!G1171-$J1171</f>
        <v>4080</v>
      </c>
    </row>
    <row r="1172" spans="1:11" x14ac:dyDescent="0.25">
      <c r="A1172" s="28">
        <v>1171</v>
      </c>
      <c r="B1172" s="26" t="s">
        <v>7</v>
      </c>
      <c r="C1172" s="24">
        <f t="shared" ca="1" si="54"/>
        <v>0.8998714815389256</v>
      </c>
      <c r="D1172" s="24">
        <f ca="1">VLOOKUP(C1172,'Given Data'!$H$33:$I$43,2)</f>
        <v>5</v>
      </c>
      <c r="E1172" s="24">
        <f t="shared" ca="1" si="55"/>
        <v>0.86176444376369599</v>
      </c>
      <c r="F1172" s="24">
        <f ca="1">IF(B1172=IO!$A$21,ROUND(NORMINV(E1172,IO!$B$21,IO!$C$21),0),IF(B1172=IO!$A$22,ROUND(NORMINV(E1172,IO!$B$22,IO!$C$22),0),ROUND(NORMINV(E1172,IO!$B$23,IO!$C$23),0)))</f>
        <v>108</v>
      </c>
      <c r="G1172" s="24">
        <f ca="1">MIN(F1172,IO!$B$4+IO!$B$10)</f>
        <v>102</v>
      </c>
      <c r="H1172" s="24">
        <f ca="1">IF(G1172-D1172&gt;IO!B$4,Model!G1172-Model!D1172-IO!B$4,0)</f>
        <v>0</v>
      </c>
      <c r="I1172" s="24">
        <f>IF($B1172=IO!$A$22,IO!$B$6,IF($B1172=IO!$A$22,IO!$B$6,IF($B1172=IO!$A$22,IO!$B$6,IO!$B$7)))</f>
        <v>200</v>
      </c>
      <c r="J1172" s="24">
        <f t="shared" ca="1" si="56"/>
        <v>0</v>
      </c>
      <c r="K1172" s="24">
        <f ca="1">IO!$B$5*Model!G1172-$J1172</f>
        <v>4080</v>
      </c>
    </row>
    <row r="1173" spans="1:11" x14ac:dyDescent="0.25">
      <c r="A1173" s="28">
        <v>1172</v>
      </c>
      <c r="B1173" s="26" t="s">
        <v>8</v>
      </c>
      <c r="C1173" s="24">
        <f t="shared" ca="1" si="54"/>
        <v>0.61238286781754891</v>
      </c>
      <c r="D1173" s="24">
        <f ca="1">VLOOKUP(C1173,'Given Data'!$H$33:$I$43,2)</f>
        <v>3</v>
      </c>
      <c r="E1173" s="24">
        <f t="shared" ca="1" si="55"/>
        <v>0.75617286367167957</v>
      </c>
      <c r="F1173" s="24">
        <f ca="1">IF(B1173=IO!$A$21,ROUND(NORMINV(E1173,IO!$B$21,IO!$C$21),0),IF(B1173=IO!$A$22,ROUND(NORMINV(E1173,IO!$B$22,IO!$C$22),0),ROUND(NORMINV(E1173,IO!$B$23,IO!$C$23),0)))</f>
        <v>106</v>
      </c>
      <c r="G1173" s="24">
        <f ca="1">MIN(F1173,IO!$B$4+IO!$B$10)</f>
        <v>102</v>
      </c>
      <c r="H1173" s="24">
        <f ca="1">IF(G1173-D1173&gt;IO!B$4,Model!G1173-Model!D1173-IO!B$4,0)</f>
        <v>0</v>
      </c>
      <c r="I1173" s="24">
        <f>IF($B1173=IO!$A$22,IO!$B$6,IF($B1173=IO!$A$22,IO!$B$6,IF($B1173=IO!$A$22,IO!$B$6,IO!$B$7)))</f>
        <v>25</v>
      </c>
      <c r="J1173" s="24">
        <f t="shared" ca="1" si="56"/>
        <v>0</v>
      </c>
      <c r="K1173" s="24">
        <f ca="1">IO!$B$5*Model!G1173-$J1173</f>
        <v>4080</v>
      </c>
    </row>
    <row r="1174" spans="1:11" x14ac:dyDescent="0.25">
      <c r="A1174" s="28">
        <v>1173</v>
      </c>
      <c r="B1174" s="26" t="s">
        <v>10</v>
      </c>
      <c r="C1174" s="24">
        <f t="shared" ca="1" si="54"/>
        <v>0.68988392857516212</v>
      </c>
      <c r="D1174" s="24">
        <f ca="1">VLOOKUP(C1174,'Given Data'!$H$33:$I$43,2)</f>
        <v>3</v>
      </c>
      <c r="E1174" s="24">
        <f t="shared" ca="1" si="55"/>
        <v>0.97062101741616325</v>
      </c>
      <c r="F1174" s="24">
        <f ca="1">IF(B1174=IO!$A$21,ROUND(NORMINV(E1174,IO!$B$21,IO!$C$21),0),IF(B1174=IO!$A$22,ROUND(NORMINV(E1174,IO!$B$22,IO!$C$22),0),ROUND(NORMINV(E1174,IO!$B$23,IO!$C$23),0)))</f>
        <v>114</v>
      </c>
      <c r="G1174" s="24">
        <f ca="1">MIN(F1174,IO!$B$4+IO!$B$10)</f>
        <v>102</v>
      </c>
      <c r="H1174" s="24">
        <f ca="1">IF(G1174-D1174&gt;IO!B$4,Model!G1174-Model!D1174-IO!B$4,0)</f>
        <v>0</v>
      </c>
      <c r="I1174" s="24">
        <f>IF($B1174=IO!$A$22,IO!$B$6,IF($B1174=IO!$A$22,IO!$B$6,IF($B1174=IO!$A$22,IO!$B$6,IO!$B$7)))</f>
        <v>200</v>
      </c>
      <c r="J1174" s="24">
        <f t="shared" ca="1" si="56"/>
        <v>25</v>
      </c>
      <c r="K1174" s="24">
        <f ca="1">IO!$B$5*Model!G1174-$J1174</f>
        <v>4055</v>
      </c>
    </row>
    <row r="1175" spans="1:11" x14ac:dyDescent="0.25">
      <c r="A1175" s="28">
        <v>1174</v>
      </c>
      <c r="B1175" s="26" t="s">
        <v>7</v>
      </c>
      <c r="C1175" s="24">
        <f t="shared" ca="1" si="54"/>
        <v>0.58061612003712215</v>
      </c>
      <c r="D1175" s="24">
        <f ca="1">VLOOKUP(C1175,'Given Data'!$H$33:$I$43,2)</f>
        <v>2</v>
      </c>
      <c r="E1175" s="24">
        <f t="shared" ca="1" si="55"/>
        <v>0.24437251317072928</v>
      </c>
      <c r="F1175" s="24">
        <f ca="1">IF(B1175=IO!$A$21,ROUND(NORMINV(E1175,IO!$B$21,IO!$C$21),0),IF(B1175=IO!$A$22,ROUND(NORMINV(E1175,IO!$B$22,IO!$C$22),0),ROUND(NORMINV(E1175,IO!$B$23,IO!$C$23),0)))</f>
        <v>97</v>
      </c>
      <c r="G1175" s="24">
        <f ca="1">MIN(F1175,IO!$B$4+IO!$B$10)</f>
        <v>97</v>
      </c>
      <c r="H1175" s="24">
        <f ca="1">IF(G1175-D1175&gt;IO!B$4,Model!G1175-Model!D1175-IO!B$4,0)</f>
        <v>0</v>
      </c>
      <c r="I1175" s="24">
        <f>IF($B1175=IO!$A$22,IO!$B$6,IF($B1175=IO!$A$22,IO!$B$6,IF($B1175=IO!$A$22,IO!$B$6,IO!$B$7)))</f>
        <v>200</v>
      </c>
      <c r="J1175" s="24">
        <f t="shared" ca="1" si="56"/>
        <v>200</v>
      </c>
      <c r="K1175" s="24">
        <f ca="1">IO!$B$5*Model!G1175-$J1175</f>
        <v>3680</v>
      </c>
    </row>
    <row r="1176" spans="1:11" x14ac:dyDescent="0.25">
      <c r="A1176" s="28">
        <v>1175</v>
      </c>
      <c r="B1176" s="26" t="s">
        <v>8</v>
      </c>
      <c r="C1176" s="24">
        <f t="shared" ca="1" si="54"/>
        <v>0.23772846744704179</v>
      </c>
      <c r="D1176" s="24">
        <f ca="1">VLOOKUP(C1176,'Given Data'!$H$33:$I$43,2)</f>
        <v>1</v>
      </c>
      <c r="E1176" s="24">
        <f t="shared" ca="1" si="55"/>
        <v>0.74452683415841403</v>
      </c>
      <c r="F1176" s="24">
        <f ca="1">IF(B1176=IO!$A$21,ROUND(NORMINV(E1176,IO!$B$21,IO!$C$21),0),IF(B1176=IO!$A$22,ROUND(NORMINV(E1176,IO!$B$22,IO!$C$22),0),ROUND(NORMINV(E1176,IO!$B$23,IO!$C$23),0)))</f>
        <v>106</v>
      </c>
      <c r="G1176" s="24">
        <f ca="1">MIN(F1176,IO!$B$4+IO!$B$10)</f>
        <v>102</v>
      </c>
      <c r="H1176" s="24">
        <f ca="1">IF(G1176-D1176&gt;IO!B$4,Model!G1176-Model!D1176-IO!B$4,0)</f>
        <v>1</v>
      </c>
      <c r="I1176" s="24">
        <f>IF($B1176=IO!$A$22,IO!$B$6,IF($B1176=IO!$A$22,IO!$B$6,IF($B1176=IO!$A$22,IO!$B$6,IO!$B$7)))</f>
        <v>25</v>
      </c>
      <c r="J1176" s="24">
        <f t="shared" ca="1" si="56"/>
        <v>0</v>
      </c>
      <c r="K1176" s="24">
        <f ca="1">IO!$B$5*Model!G1176-$J1176</f>
        <v>4080</v>
      </c>
    </row>
    <row r="1177" spans="1:11" x14ac:dyDescent="0.25">
      <c r="A1177" s="28">
        <v>1176</v>
      </c>
      <c r="B1177" s="26" t="s">
        <v>10</v>
      </c>
      <c r="C1177" s="24">
        <f t="shared" ca="1" si="54"/>
        <v>0.3304556009451749</v>
      </c>
      <c r="D1177" s="24">
        <f ca="1">VLOOKUP(C1177,'Given Data'!$H$33:$I$43,2)</f>
        <v>1</v>
      </c>
      <c r="E1177" s="24">
        <f t="shared" ca="1" si="55"/>
        <v>0.64543168053628419</v>
      </c>
      <c r="F1177" s="24">
        <f ca="1">IF(B1177=IO!$A$21,ROUND(NORMINV(E1177,IO!$B$21,IO!$C$21),0),IF(B1177=IO!$A$22,ROUND(NORMINV(E1177,IO!$B$22,IO!$C$22),0),ROUND(NORMINV(E1177,IO!$B$23,IO!$C$23),0)))</f>
        <v>107</v>
      </c>
      <c r="G1177" s="24">
        <f ca="1">MIN(F1177,IO!$B$4+IO!$B$10)</f>
        <v>102</v>
      </c>
      <c r="H1177" s="24">
        <f ca="1">IF(G1177-D1177&gt;IO!B$4,Model!G1177-Model!D1177-IO!B$4,0)</f>
        <v>1</v>
      </c>
      <c r="I1177" s="24">
        <f>IF($B1177=IO!$A$22,IO!$B$6,IF($B1177=IO!$A$22,IO!$B$6,IF($B1177=IO!$A$22,IO!$B$6,IO!$B$7)))</f>
        <v>200</v>
      </c>
      <c r="J1177" s="24">
        <f t="shared" ca="1" si="56"/>
        <v>0</v>
      </c>
      <c r="K1177" s="24">
        <f ca="1">IO!$B$5*Model!G1177-$J1177</f>
        <v>4080</v>
      </c>
    </row>
    <row r="1178" spans="1:11" x14ac:dyDescent="0.25">
      <c r="A1178" s="28">
        <v>1177</v>
      </c>
      <c r="B1178" s="26" t="s">
        <v>7</v>
      </c>
      <c r="C1178" s="24">
        <f t="shared" ca="1" si="54"/>
        <v>0.63335376077826833</v>
      </c>
      <c r="D1178" s="24">
        <f ca="1">VLOOKUP(C1178,'Given Data'!$H$33:$I$43,2)</f>
        <v>3</v>
      </c>
      <c r="E1178" s="24">
        <f t="shared" ca="1" si="55"/>
        <v>5.7002056469400708E-2</v>
      </c>
      <c r="F1178" s="24">
        <f ca="1">IF(B1178=IO!$A$21,ROUND(NORMINV(E1178,IO!$B$21,IO!$C$21),0),IF(B1178=IO!$A$22,ROUND(NORMINV(E1178,IO!$B$22,IO!$C$22),0),ROUND(NORMINV(E1178,IO!$B$23,IO!$C$23),0)))</f>
        <v>92</v>
      </c>
      <c r="G1178" s="24">
        <f ca="1">MIN(F1178,IO!$B$4+IO!$B$10)</f>
        <v>92</v>
      </c>
      <c r="H1178" s="24">
        <f ca="1">IF(G1178-D1178&gt;IO!B$4,Model!G1178-Model!D1178-IO!B$4,0)</f>
        <v>0</v>
      </c>
      <c r="I1178" s="24">
        <f>IF($B1178=IO!$A$22,IO!$B$6,IF($B1178=IO!$A$22,IO!$B$6,IF($B1178=IO!$A$22,IO!$B$6,IO!$B$7)))</f>
        <v>200</v>
      </c>
      <c r="J1178" s="24">
        <f t="shared" ca="1" si="56"/>
        <v>0</v>
      </c>
      <c r="K1178" s="24">
        <f ca="1">IO!$B$5*Model!G1178-$J1178</f>
        <v>3680</v>
      </c>
    </row>
    <row r="1179" spans="1:11" x14ac:dyDescent="0.25">
      <c r="A1179" s="28">
        <v>1178</v>
      </c>
      <c r="B1179" s="26" t="s">
        <v>8</v>
      </c>
      <c r="C1179" s="24">
        <f t="shared" ca="1" si="54"/>
        <v>0.63398810167906361</v>
      </c>
      <c r="D1179" s="24">
        <f ca="1">VLOOKUP(C1179,'Given Data'!$H$33:$I$43,2)</f>
        <v>3</v>
      </c>
      <c r="E1179" s="24">
        <f t="shared" ca="1" si="55"/>
        <v>7.1161860420042578E-2</v>
      </c>
      <c r="F1179" s="24">
        <f ca="1">IF(B1179=IO!$A$21,ROUND(NORMINV(E1179,IO!$B$21,IO!$C$21),0),IF(B1179=IO!$A$22,ROUND(NORMINV(E1179,IO!$B$22,IO!$C$22),0),ROUND(NORMINV(E1179,IO!$B$23,IO!$C$23),0)))</f>
        <v>96</v>
      </c>
      <c r="G1179" s="24">
        <f ca="1">MIN(F1179,IO!$B$4+IO!$B$10)</f>
        <v>96</v>
      </c>
      <c r="H1179" s="24">
        <f ca="1">IF(G1179-D1179&gt;IO!B$4,Model!G1179-Model!D1179-IO!B$4,0)</f>
        <v>0</v>
      </c>
      <c r="I1179" s="24">
        <f>IF($B1179=IO!$A$22,IO!$B$6,IF($B1179=IO!$A$22,IO!$B$6,IF($B1179=IO!$A$22,IO!$B$6,IO!$B$7)))</f>
        <v>25</v>
      </c>
      <c r="J1179" s="24">
        <f t="shared" ca="1" si="56"/>
        <v>0</v>
      </c>
      <c r="K1179" s="24">
        <f ca="1">IO!$B$5*Model!G1179-$J1179</f>
        <v>3840</v>
      </c>
    </row>
    <row r="1180" spans="1:11" x14ac:dyDescent="0.25">
      <c r="A1180" s="28">
        <v>1179</v>
      </c>
      <c r="B1180" s="26" t="s">
        <v>10</v>
      </c>
      <c r="C1180" s="24">
        <f t="shared" ca="1" si="54"/>
        <v>0.70882996535898346</v>
      </c>
      <c r="D1180" s="24">
        <f ca="1">VLOOKUP(C1180,'Given Data'!$H$33:$I$43,2)</f>
        <v>3</v>
      </c>
      <c r="E1180" s="24">
        <f t="shared" ca="1" si="55"/>
        <v>0.35676567073053156</v>
      </c>
      <c r="F1180" s="24">
        <f ca="1">IF(B1180=IO!$A$21,ROUND(NORMINV(E1180,IO!$B$21,IO!$C$21),0),IF(B1180=IO!$A$22,ROUND(NORMINV(E1180,IO!$B$22,IO!$C$22),0),ROUND(NORMINV(E1180,IO!$B$23,IO!$C$23),0)))</f>
        <v>103</v>
      </c>
      <c r="G1180" s="24">
        <f ca="1">MIN(F1180,IO!$B$4+IO!$B$10)</f>
        <v>102</v>
      </c>
      <c r="H1180" s="24">
        <f ca="1">IF(G1180-D1180&gt;IO!B$4,Model!G1180-Model!D1180-IO!B$4,0)</f>
        <v>0</v>
      </c>
      <c r="I1180" s="24">
        <f>IF($B1180=IO!$A$22,IO!$B$6,IF($B1180=IO!$A$22,IO!$B$6,IF($B1180=IO!$A$22,IO!$B$6,IO!$B$7)))</f>
        <v>200</v>
      </c>
      <c r="J1180" s="24">
        <f t="shared" ca="1" si="56"/>
        <v>0</v>
      </c>
      <c r="K1180" s="24">
        <f ca="1">IO!$B$5*Model!G1180-$J1180</f>
        <v>4080</v>
      </c>
    </row>
    <row r="1181" spans="1:11" x14ac:dyDescent="0.25">
      <c r="A1181" s="28">
        <v>1180</v>
      </c>
      <c r="B1181" s="26" t="s">
        <v>7</v>
      </c>
      <c r="C1181" s="24">
        <f t="shared" ca="1" si="54"/>
        <v>0.57449903828738746</v>
      </c>
      <c r="D1181" s="24">
        <f ca="1">VLOOKUP(C1181,'Given Data'!$H$33:$I$43,2)</f>
        <v>2</v>
      </c>
      <c r="E1181" s="24">
        <f t="shared" ca="1" si="55"/>
        <v>0.95649356059705548</v>
      </c>
      <c r="F1181" s="24">
        <f ca="1">IF(B1181=IO!$A$21,ROUND(NORMINV(E1181,IO!$B$21,IO!$C$21),0),IF(B1181=IO!$A$22,ROUND(NORMINV(E1181,IO!$B$22,IO!$C$22),0),ROUND(NORMINV(E1181,IO!$B$23,IO!$C$23),0)))</f>
        <v>111</v>
      </c>
      <c r="G1181" s="24">
        <f ca="1">MIN(F1181,IO!$B$4+IO!$B$10)</f>
        <v>102</v>
      </c>
      <c r="H1181" s="24">
        <f ca="1">IF(G1181-D1181&gt;IO!B$4,Model!G1181-Model!D1181-IO!B$4,0)</f>
        <v>0</v>
      </c>
      <c r="I1181" s="24">
        <f>IF($B1181=IO!$A$22,IO!$B$6,IF($B1181=IO!$A$22,IO!$B$6,IF($B1181=IO!$A$22,IO!$B$6,IO!$B$7)))</f>
        <v>200</v>
      </c>
      <c r="J1181" s="24">
        <f t="shared" ca="1" si="56"/>
        <v>0</v>
      </c>
      <c r="K1181" s="24">
        <f ca="1">IO!$B$5*Model!G1181-$J1181</f>
        <v>4080</v>
      </c>
    </row>
    <row r="1182" spans="1:11" x14ac:dyDescent="0.25">
      <c r="A1182" s="28">
        <v>1181</v>
      </c>
      <c r="B1182" s="26" t="s">
        <v>8</v>
      </c>
      <c r="C1182" s="24">
        <f t="shared" ca="1" si="54"/>
        <v>9.7861510166034837E-2</v>
      </c>
      <c r="D1182" s="24">
        <f ca="1">VLOOKUP(C1182,'Given Data'!$H$33:$I$43,2)</f>
        <v>0</v>
      </c>
      <c r="E1182" s="24">
        <f t="shared" ca="1" si="55"/>
        <v>7.3312774547878101E-2</v>
      </c>
      <c r="F1182" s="24">
        <f ca="1">IF(B1182=IO!$A$21,ROUND(NORMINV(E1182,IO!$B$21,IO!$C$21),0),IF(B1182=IO!$A$22,ROUND(NORMINV(E1182,IO!$B$22,IO!$C$22),0),ROUND(NORMINV(E1182,IO!$B$23,IO!$C$23),0)))</f>
        <v>96</v>
      </c>
      <c r="G1182" s="24">
        <f ca="1">MIN(F1182,IO!$B$4+IO!$B$10)</f>
        <v>96</v>
      </c>
      <c r="H1182" s="24">
        <f ca="1">IF(G1182-D1182&gt;IO!B$4,Model!G1182-Model!D1182-IO!B$4,0)</f>
        <v>0</v>
      </c>
      <c r="I1182" s="24">
        <f>IF($B1182=IO!$A$22,IO!$B$6,IF($B1182=IO!$A$22,IO!$B$6,IF($B1182=IO!$A$22,IO!$B$6,IO!$B$7)))</f>
        <v>25</v>
      </c>
      <c r="J1182" s="24">
        <f t="shared" ca="1" si="56"/>
        <v>200</v>
      </c>
      <c r="K1182" s="24">
        <f ca="1">IO!$B$5*Model!G1182-$J1182</f>
        <v>3640</v>
      </c>
    </row>
    <row r="1183" spans="1:11" x14ac:dyDescent="0.25">
      <c r="A1183" s="28">
        <v>1182</v>
      </c>
      <c r="B1183" s="26" t="s">
        <v>10</v>
      </c>
      <c r="C1183" s="24">
        <f t="shared" ca="1" si="54"/>
        <v>0.32968729157563892</v>
      </c>
      <c r="D1183" s="24">
        <f ca="1">VLOOKUP(C1183,'Given Data'!$H$33:$I$43,2)</f>
        <v>1</v>
      </c>
      <c r="E1183" s="24">
        <f t="shared" ca="1" si="55"/>
        <v>0.17252840827916971</v>
      </c>
      <c r="F1183" s="24">
        <f ca="1">IF(B1183=IO!$A$21,ROUND(NORMINV(E1183,IO!$B$21,IO!$C$21),0),IF(B1183=IO!$A$22,ROUND(NORMINV(E1183,IO!$B$22,IO!$C$22),0),ROUND(NORMINV(E1183,IO!$B$23,IO!$C$23),0)))</f>
        <v>100</v>
      </c>
      <c r="G1183" s="24">
        <f ca="1">MIN(F1183,IO!$B$4+IO!$B$10)</f>
        <v>100</v>
      </c>
      <c r="H1183" s="24">
        <f ca="1">IF(G1183-D1183&gt;IO!B$4,Model!G1183-Model!D1183-IO!B$4,0)</f>
        <v>0</v>
      </c>
      <c r="I1183" s="24">
        <f>IF($B1183=IO!$A$22,IO!$B$6,IF($B1183=IO!$A$22,IO!$B$6,IF($B1183=IO!$A$22,IO!$B$6,IO!$B$7)))</f>
        <v>200</v>
      </c>
      <c r="J1183" s="24">
        <f t="shared" ca="1" si="56"/>
        <v>0</v>
      </c>
      <c r="K1183" s="24">
        <f ca="1">IO!$B$5*Model!G1183-$J1183</f>
        <v>4000</v>
      </c>
    </row>
    <row r="1184" spans="1:11" x14ac:dyDescent="0.25">
      <c r="A1184" s="28">
        <v>1183</v>
      </c>
      <c r="B1184" s="26" t="s">
        <v>7</v>
      </c>
      <c r="C1184" s="24">
        <f t="shared" ca="1" si="54"/>
        <v>0.25990230253329849</v>
      </c>
      <c r="D1184" s="24">
        <f ca="1">VLOOKUP(C1184,'Given Data'!$H$33:$I$43,2)</f>
        <v>1</v>
      </c>
      <c r="E1184" s="24">
        <f t="shared" ca="1" si="55"/>
        <v>0.92847134052465508</v>
      </c>
      <c r="F1184" s="24">
        <f ca="1">IF(B1184=IO!$A$21,ROUND(NORMINV(E1184,IO!$B$21,IO!$C$21),0),IF(B1184=IO!$A$22,ROUND(NORMINV(E1184,IO!$B$22,IO!$C$22),0),ROUND(NORMINV(E1184,IO!$B$23,IO!$C$23),0)))</f>
        <v>110</v>
      </c>
      <c r="G1184" s="24">
        <f ca="1">MIN(F1184,IO!$B$4+IO!$B$10)</f>
        <v>102</v>
      </c>
      <c r="H1184" s="24">
        <f ca="1">IF(G1184-D1184&gt;IO!B$4,Model!G1184-Model!D1184-IO!B$4,0)</f>
        <v>1</v>
      </c>
      <c r="I1184" s="24">
        <f>IF($B1184=IO!$A$22,IO!$B$6,IF($B1184=IO!$A$22,IO!$B$6,IF($B1184=IO!$A$22,IO!$B$6,IO!$B$7)))</f>
        <v>200</v>
      </c>
      <c r="J1184" s="24">
        <f t="shared" ca="1" si="56"/>
        <v>0</v>
      </c>
      <c r="K1184" s="24">
        <f ca="1">IO!$B$5*Model!G1184-$J1184</f>
        <v>4080</v>
      </c>
    </row>
    <row r="1185" spans="1:11" x14ac:dyDescent="0.25">
      <c r="A1185" s="28">
        <v>1184</v>
      </c>
      <c r="B1185" s="26" t="s">
        <v>8</v>
      </c>
      <c r="C1185" s="24">
        <f t="shared" ca="1" si="54"/>
        <v>0.87374000483257208</v>
      </c>
      <c r="D1185" s="24">
        <f ca="1">VLOOKUP(C1185,'Given Data'!$H$33:$I$43,2)</f>
        <v>4</v>
      </c>
      <c r="E1185" s="24">
        <f t="shared" ca="1" si="55"/>
        <v>0.87633321054695368</v>
      </c>
      <c r="F1185" s="24">
        <f ca="1">IF(B1185=IO!$A$21,ROUND(NORMINV(E1185,IO!$B$21,IO!$C$21),0),IF(B1185=IO!$A$22,ROUND(NORMINV(E1185,IO!$B$22,IO!$C$22),0),ROUND(NORMINV(E1185,IO!$B$23,IO!$C$23),0)))</f>
        <v>109</v>
      </c>
      <c r="G1185" s="24">
        <f ca="1">MIN(F1185,IO!$B$4+IO!$B$10)</f>
        <v>102</v>
      </c>
      <c r="H1185" s="24">
        <f ca="1">IF(G1185-D1185&gt;IO!B$4,Model!G1185-Model!D1185-IO!B$4,0)</f>
        <v>0</v>
      </c>
      <c r="I1185" s="24">
        <f>IF($B1185=IO!$A$22,IO!$B$6,IF($B1185=IO!$A$22,IO!$B$6,IF($B1185=IO!$A$22,IO!$B$6,IO!$B$7)))</f>
        <v>25</v>
      </c>
      <c r="J1185" s="24">
        <f t="shared" ca="1" si="56"/>
        <v>0</v>
      </c>
      <c r="K1185" s="24">
        <f ca="1">IO!$B$5*Model!G1185-$J1185</f>
        <v>4080</v>
      </c>
    </row>
    <row r="1186" spans="1:11" x14ac:dyDescent="0.25">
      <c r="A1186" s="28">
        <v>1185</v>
      </c>
      <c r="B1186" s="26" t="s">
        <v>10</v>
      </c>
      <c r="C1186" s="24">
        <f t="shared" ca="1" si="54"/>
        <v>0.78812749553403061</v>
      </c>
      <c r="D1186" s="24">
        <f ca="1">VLOOKUP(C1186,'Given Data'!$H$33:$I$43,2)</f>
        <v>4</v>
      </c>
      <c r="E1186" s="24">
        <f t="shared" ca="1" si="55"/>
        <v>0.76380720738689001</v>
      </c>
      <c r="F1186" s="24">
        <f ca="1">IF(B1186=IO!$A$21,ROUND(NORMINV(E1186,IO!$B$21,IO!$C$21),0),IF(B1186=IO!$A$22,ROUND(NORMINV(E1186,IO!$B$22,IO!$C$22),0),ROUND(NORMINV(E1186,IO!$B$23,IO!$C$23),0)))</f>
        <v>109</v>
      </c>
      <c r="G1186" s="24">
        <f ca="1">MIN(F1186,IO!$B$4+IO!$B$10)</f>
        <v>102</v>
      </c>
      <c r="H1186" s="24">
        <f ca="1">IF(G1186-D1186&gt;IO!B$4,Model!G1186-Model!D1186-IO!B$4,0)</f>
        <v>0</v>
      </c>
      <c r="I1186" s="24">
        <f>IF($B1186=IO!$A$22,IO!$B$6,IF($B1186=IO!$A$22,IO!$B$6,IF($B1186=IO!$A$22,IO!$B$6,IO!$B$7)))</f>
        <v>200</v>
      </c>
      <c r="J1186" s="24">
        <f t="shared" ca="1" si="56"/>
        <v>0</v>
      </c>
      <c r="K1186" s="24">
        <f ca="1">IO!$B$5*Model!G1186-$J1186</f>
        <v>4080</v>
      </c>
    </row>
    <row r="1187" spans="1:11" x14ac:dyDescent="0.25">
      <c r="A1187" s="28">
        <v>1186</v>
      </c>
      <c r="B1187" s="26" t="s">
        <v>7</v>
      </c>
      <c r="C1187" s="24">
        <f t="shared" ca="1" si="54"/>
        <v>0.45910777718153173</v>
      </c>
      <c r="D1187" s="24">
        <f ca="1">VLOOKUP(C1187,'Given Data'!$H$33:$I$43,2)</f>
        <v>2</v>
      </c>
      <c r="E1187" s="24">
        <f t="shared" ca="1" si="55"/>
        <v>0.68415832089221318</v>
      </c>
      <c r="F1187" s="24">
        <f ca="1">IF(B1187=IO!$A$21,ROUND(NORMINV(E1187,IO!$B$21,IO!$C$21),0),IF(B1187=IO!$A$22,ROUND(NORMINV(E1187,IO!$B$22,IO!$C$22),0),ROUND(NORMINV(E1187,IO!$B$23,IO!$C$23),0)))</f>
        <v>104</v>
      </c>
      <c r="G1187" s="24">
        <f ca="1">MIN(F1187,IO!$B$4+IO!$B$10)</f>
        <v>102</v>
      </c>
      <c r="H1187" s="24">
        <f ca="1">IF(G1187-D1187&gt;IO!B$4,Model!G1187-Model!D1187-IO!B$4,0)</f>
        <v>0</v>
      </c>
      <c r="I1187" s="24">
        <f>IF($B1187=IO!$A$22,IO!$B$6,IF($B1187=IO!$A$22,IO!$B$6,IF($B1187=IO!$A$22,IO!$B$6,IO!$B$7)))</f>
        <v>200</v>
      </c>
      <c r="J1187" s="24">
        <f t="shared" ca="1" si="56"/>
        <v>200</v>
      </c>
      <c r="K1187" s="24">
        <f ca="1">IO!$B$5*Model!G1187-$J1187</f>
        <v>3880</v>
      </c>
    </row>
    <row r="1188" spans="1:11" x14ac:dyDescent="0.25">
      <c r="A1188" s="28">
        <v>1187</v>
      </c>
      <c r="B1188" s="26" t="s">
        <v>8</v>
      </c>
      <c r="C1188" s="24">
        <f t="shared" ca="1" si="54"/>
        <v>0.66467245018770227</v>
      </c>
      <c r="D1188" s="24">
        <f ca="1">VLOOKUP(C1188,'Given Data'!$H$33:$I$43,2)</f>
        <v>3</v>
      </c>
      <c r="E1188" s="24">
        <f t="shared" ca="1" si="55"/>
        <v>0.4400660264420706</v>
      </c>
      <c r="F1188" s="24">
        <f ca="1">IF(B1188=IO!$A$21,ROUND(NORMINV(E1188,IO!$B$21,IO!$C$21),0),IF(B1188=IO!$A$22,ROUND(NORMINV(E1188,IO!$B$22,IO!$C$22),0),ROUND(NORMINV(E1188,IO!$B$23,IO!$C$23),0)))</f>
        <v>102</v>
      </c>
      <c r="G1188" s="24">
        <f ca="1">MIN(F1188,IO!$B$4+IO!$B$10)</f>
        <v>102</v>
      </c>
      <c r="H1188" s="24">
        <f ca="1">IF(G1188-D1188&gt;IO!B$4,Model!G1188-Model!D1188-IO!B$4,0)</f>
        <v>0</v>
      </c>
      <c r="I1188" s="24">
        <f>IF($B1188=IO!$A$22,IO!$B$6,IF($B1188=IO!$A$22,IO!$B$6,IF($B1188=IO!$A$22,IO!$B$6,IO!$B$7)))</f>
        <v>25</v>
      </c>
      <c r="J1188" s="24">
        <f t="shared" ca="1" si="56"/>
        <v>0</v>
      </c>
      <c r="K1188" s="24">
        <f ca="1">IO!$B$5*Model!G1188-$J1188</f>
        <v>4080</v>
      </c>
    </row>
    <row r="1189" spans="1:11" x14ac:dyDescent="0.25">
      <c r="A1189" s="28">
        <v>1188</v>
      </c>
      <c r="B1189" s="26" t="s">
        <v>10</v>
      </c>
      <c r="C1189" s="24">
        <f t="shared" ca="1" si="54"/>
        <v>0.19448341924098989</v>
      </c>
      <c r="D1189" s="24">
        <f ca="1">VLOOKUP(C1189,'Given Data'!$H$33:$I$43,2)</f>
        <v>1</v>
      </c>
      <c r="E1189" s="24">
        <f t="shared" ca="1" si="55"/>
        <v>0.56316737392939109</v>
      </c>
      <c r="F1189" s="24">
        <f ca="1">IF(B1189=IO!$A$21,ROUND(NORMINV(E1189,IO!$B$21,IO!$C$21),0),IF(B1189=IO!$A$22,ROUND(NORMINV(E1189,IO!$B$22,IO!$C$22),0),ROUND(NORMINV(E1189,IO!$B$23,IO!$C$23),0)))</f>
        <v>106</v>
      </c>
      <c r="G1189" s="24">
        <f ca="1">MIN(F1189,IO!$B$4+IO!$B$10)</f>
        <v>102</v>
      </c>
      <c r="H1189" s="24">
        <f ca="1">IF(G1189-D1189&gt;IO!B$4,Model!G1189-Model!D1189-IO!B$4,0)</f>
        <v>1</v>
      </c>
      <c r="I1189" s="24">
        <f>IF($B1189=IO!$A$22,IO!$B$6,IF($B1189=IO!$A$22,IO!$B$6,IF($B1189=IO!$A$22,IO!$B$6,IO!$B$7)))</f>
        <v>200</v>
      </c>
      <c r="J1189" s="24">
        <f t="shared" ca="1" si="56"/>
        <v>0</v>
      </c>
      <c r="K1189" s="24">
        <f ca="1">IO!$B$5*Model!G1189-$J1189</f>
        <v>4080</v>
      </c>
    </row>
    <row r="1190" spans="1:11" x14ac:dyDescent="0.25">
      <c r="A1190" s="28">
        <v>1189</v>
      </c>
      <c r="B1190" s="26" t="s">
        <v>7</v>
      </c>
      <c r="C1190" s="24">
        <f t="shared" ca="1" si="54"/>
        <v>0.66155763227112441</v>
      </c>
      <c r="D1190" s="24">
        <f ca="1">VLOOKUP(C1190,'Given Data'!$H$33:$I$43,2)</f>
        <v>3</v>
      </c>
      <c r="E1190" s="24">
        <f t="shared" ca="1" si="55"/>
        <v>0.83881040706734267</v>
      </c>
      <c r="F1190" s="24">
        <f ca="1">IF(B1190=IO!$A$21,ROUND(NORMINV(E1190,IO!$B$21,IO!$C$21),0),IF(B1190=IO!$A$22,ROUND(NORMINV(E1190,IO!$B$22,IO!$C$22),0),ROUND(NORMINV(E1190,IO!$B$23,IO!$C$23),0)))</f>
        <v>107</v>
      </c>
      <c r="G1190" s="24">
        <f ca="1">MIN(F1190,IO!$B$4+IO!$B$10)</f>
        <v>102</v>
      </c>
      <c r="H1190" s="24">
        <f ca="1">IF(G1190-D1190&gt;IO!B$4,Model!G1190-Model!D1190-IO!B$4,0)</f>
        <v>0</v>
      </c>
      <c r="I1190" s="24">
        <f>IF($B1190=IO!$A$22,IO!$B$6,IF($B1190=IO!$A$22,IO!$B$6,IF($B1190=IO!$A$22,IO!$B$6,IO!$B$7)))</f>
        <v>200</v>
      </c>
      <c r="J1190" s="24">
        <f t="shared" ca="1" si="56"/>
        <v>0</v>
      </c>
      <c r="K1190" s="24">
        <f ca="1">IO!$B$5*Model!G1190-$J1190</f>
        <v>4080</v>
      </c>
    </row>
    <row r="1191" spans="1:11" x14ac:dyDescent="0.25">
      <c r="A1191" s="28">
        <v>1190</v>
      </c>
      <c r="B1191" s="26" t="s">
        <v>8</v>
      </c>
      <c r="C1191" s="24">
        <f t="shared" ca="1" si="54"/>
        <v>0.74015907453012864</v>
      </c>
      <c r="D1191" s="24">
        <f ca="1">VLOOKUP(C1191,'Given Data'!$H$33:$I$43,2)</f>
        <v>3</v>
      </c>
      <c r="E1191" s="24">
        <f t="shared" ca="1" si="55"/>
        <v>0.10422975054304862</v>
      </c>
      <c r="F1191" s="24">
        <f ca="1">IF(B1191=IO!$A$21,ROUND(NORMINV(E1191,IO!$B$21,IO!$C$21),0),IF(B1191=IO!$A$22,ROUND(NORMINV(E1191,IO!$B$22,IO!$C$22),0),ROUND(NORMINV(E1191,IO!$B$23,IO!$C$23),0)))</f>
        <v>97</v>
      </c>
      <c r="G1191" s="24">
        <f ca="1">MIN(F1191,IO!$B$4+IO!$B$10)</f>
        <v>97</v>
      </c>
      <c r="H1191" s="24">
        <f ca="1">IF(G1191-D1191&gt;IO!B$4,Model!G1191-Model!D1191-IO!B$4,0)</f>
        <v>0</v>
      </c>
      <c r="I1191" s="24">
        <f>IF($B1191=IO!$A$22,IO!$B$6,IF($B1191=IO!$A$22,IO!$B$6,IF($B1191=IO!$A$22,IO!$B$6,IO!$B$7)))</f>
        <v>25</v>
      </c>
      <c r="J1191" s="24">
        <f t="shared" ca="1" si="56"/>
        <v>200</v>
      </c>
      <c r="K1191" s="24">
        <f ca="1">IO!$B$5*Model!G1191-$J1191</f>
        <v>3680</v>
      </c>
    </row>
    <row r="1192" spans="1:11" x14ac:dyDescent="0.25">
      <c r="A1192" s="28">
        <v>1191</v>
      </c>
      <c r="B1192" s="26" t="s">
        <v>10</v>
      </c>
      <c r="C1192" s="24">
        <f t="shared" ca="1" si="54"/>
        <v>0.97846177218343622</v>
      </c>
      <c r="D1192" s="24">
        <f ca="1">VLOOKUP(C1192,'Given Data'!$H$33:$I$43,2)</f>
        <v>7</v>
      </c>
      <c r="E1192" s="24">
        <f t="shared" ca="1" si="55"/>
        <v>0.3276879554157287</v>
      </c>
      <c r="F1192" s="24">
        <f ca="1">IF(B1192=IO!$A$21,ROUND(NORMINV(E1192,IO!$B$21,IO!$C$21),0),IF(B1192=IO!$A$22,ROUND(NORMINV(E1192,IO!$B$22,IO!$C$22),0),ROUND(NORMINV(E1192,IO!$B$23,IO!$C$23),0)))</f>
        <v>103</v>
      </c>
      <c r="G1192" s="24">
        <f ca="1">MIN(F1192,IO!$B$4+IO!$B$10)</f>
        <v>102</v>
      </c>
      <c r="H1192" s="24">
        <f ca="1">IF(G1192-D1192&gt;IO!B$4,Model!G1192-Model!D1192-IO!B$4,0)</f>
        <v>0</v>
      </c>
      <c r="I1192" s="24">
        <f>IF($B1192=IO!$A$22,IO!$B$6,IF($B1192=IO!$A$22,IO!$B$6,IF($B1192=IO!$A$22,IO!$B$6,IO!$B$7)))</f>
        <v>200</v>
      </c>
      <c r="J1192" s="24">
        <f t="shared" ca="1" si="56"/>
        <v>0</v>
      </c>
      <c r="K1192" s="24">
        <f ca="1">IO!$B$5*Model!G1192-$J1192</f>
        <v>4080</v>
      </c>
    </row>
    <row r="1193" spans="1:11" x14ac:dyDescent="0.25">
      <c r="A1193" s="28">
        <v>1192</v>
      </c>
      <c r="B1193" s="26" t="s">
        <v>7</v>
      </c>
      <c r="C1193" s="24">
        <f t="shared" ca="1" si="54"/>
        <v>0.16484371090760985</v>
      </c>
      <c r="D1193" s="24">
        <f ca="1">VLOOKUP(C1193,'Given Data'!$H$33:$I$43,2)</f>
        <v>1</v>
      </c>
      <c r="E1193" s="24">
        <f t="shared" ca="1" si="55"/>
        <v>0.81545217299780892</v>
      </c>
      <c r="F1193" s="24">
        <f ca="1">IF(B1193=IO!$A$21,ROUND(NORMINV(E1193,IO!$B$21,IO!$C$21),0),IF(B1193=IO!$A$22,ROUND(NORMINV(E1193,IO!$B$22,IO!$C$22),0),ROUND(NORMINV(E1193,IO!$B$23,IO!$C$23),0)))</f>
        <v>106</v>
      </c>
      <c r="G1193" s="24">
        <f ca="1">MIN(F1193,IO!$B$4+IO!$B$10)</f>
        <v>102</v>
      </c>
      <c r="H1193" s="24">
        <f ca="1">IF(G1193-D1193&gt;IO!B$4,Model!G1193-Model!D1193-IO!B$4,0)</f>
        <v>1</v>
      </c>
      <c r="I1193" s="24">
        <f>IF($B1193=IO!$A$22,IO!$B$6,IF($B1193=IO!$A$22,IO!$B$6,IF($B1193=IO!$A$22,IO!$B$6,IO!$B$7)))</f>
        <v>200</v>
      </c>
      <c r="J1193" s="24">
        <f t="shared" ca="1" si="56"/>
        <v>0</v>
      </c>
      <c r="K1193" s="24">
        <f ca="1">IO!$B$5*Model!G1193-$J1193</f>
        <v>4080</v>
      </c>
    </row>
    <row r="1194" spans="1:11" x14ac:dyDescent="0.25">
      <c r="A1194" s="28">
        <v>1193</v>
      </c>
      <c r="B1194" s="26" t="s">
        <v>8</v>
      </c>
      <c r="C1194" s="24">
        <f t="shared" ca="1" si="54"/>
        <v>0.11118299637420426</v>
      </c>
      <c r="D1194" s="24">
        <f ca="1">VLOOKUP(C1194,'Given Data'!$H$33:$I$43,2)</f>
        <v>0</v>
      </c>
      <c r="E1194" s="24">
        <f t="shared" ca="1" si="55"/>
        <v>4.0709803060837269E-2</v>
      </c>
      <c r="F1194" s="24">
        <f ca="1">IF(B1194=IO!$A$21,ROUND(NORMINV(E1194,IO!$B$21,IO!$C$21),0),IF(B1194=IO!$A$22,ROUND(NORMINV(E1194,IO!$B$22,IO!$C$22),0),ROUND(NORMINV(E1194,IO!$B$23,IO!$C$23),0)))</f>
        <v>94</v>
      </c>
      <c r="G1194" s="24">
        <f ca="1">MIN(F1194,IO!$B$4+IO!$B$10)</f>
        <v>94</v>
      </c>
      <c r="H1194" s="24">
        <f ca="1">IF(G1194-D1194&gt;IO!B$4,Model!G1194-Model!D1194-IO!B$4,0)</f>
        <v>0</v>
      </c>
      <c r="I1194" s="24">
        <f>IF($B1194=IO!$A$22,IO!$B$6,IF($B1194=IO!$A$22,IO!$B$6,IF($B1194=IO!$A$22,IO!$B$6,IO!$B$7)))</f>
        <v>25</v>
      </c>
      <c r="J1194" s="24">
        <f t="shared" ca="1" si="56"/>
        <v>0</v>
      </c>
      <c r="K1194" s="24">
        <f ca="1">IO!$B$5*Model!G1194-$J1194</f>
        <v>3760</v>
      </c>
    </row>
    <row r="1195" spans="1:11" x14ac:dyDescent="0.25">
      <c r="A1195" s="28">
        <v>1194</v>
      </c>
      <c r="B1195" s="26" t="s">
        <v>10</v>
      </c>
      <c r="C1195" s="24">
        <f t="shared" ca="1" si="54"/>
        <v>0.56296299462759603</v>
      </c>
      <c r="D1195" s="24">
        <f ca="1">VLOOKUP(C1195,'Given Data'!$H$33:$I$43,2)</f>
        <v>2</v>
      </c>
      <c r="E1195" s="24">
        <f t="shared" ca="1" si="55"/>
        <v>0.30569432736489843</v>
      </c>
      <c r="F1195" s="24">
        <f ca="1">IF(B1195=IO!$A$21,ROUND(NORMINV(E1195,IO!$B$21,IO!$C$21),0),IF(B1195=IO!$A$22,ROUND(NORMINV(E1195,IO!$B$22,IO!$C$22),0),ROUND(NORMINV(E1195,IO!$B$23,IO!$C$23),0)))</f>
        <v>102</v>
      </c>
      <c r="G1195" s="24">
        <f ca="1">MIN(F1195,IO!$B$4+IO!$B$10)</f>
        <v>102</v>
      </c>
      <c r="H1195" s="24">
        <f ca="1">IF(G1195-D1195&gt;IO!B$4,Model!G1195-Model!D1195-IO!B$4,0)</f>
        <v>0</v>
      </c>
      <c r="I1195" s="24">
        <f>IF($B1195=IO!$A$22,IO!$B$6,IF($B1195=IO!$A$22,IO!$B$6,IF($B1195=IO!$A$22,IO!$B$6,IO!$B$7)))</f>
        <v>200</v>
      </c>
      <c r="J1195" s="24">
        <f t="shared" ca="1" si="56"/>
        <v>25</v>
      </c>
      <c r="K1195" s="24">
        <f ca="1">IO!$B$5*Model!G1195-$J1195</f>
        <v>4055</v>
      </c>
    </row>
    <row r="1196" spans="1:11" x14ac:dyDescent="0.25">
      <c r="A1196" s="28">
        <v>1195</v>
      </c>
      <c r="B1196" s="26" t="s">
        <v>7</v>
      </c>
      <c r="C1196" s="24">
        <f t="shared" ca="1" si="54"/>
        <v>0.77402955818126118</v>
      </c>
      <c r="D1196" s="24">
        <f ca="1">VLOOKUP(C1196,'Given Data'!$H$33:$I$43,2)</f>
        <v>3</v>
      </c>
      <c r="E1196" s="24">
        <f t="shared" ca="1" si="55"/>
        <v>0.3731349117838858</v>
      </c>
      <c r="F1196" s="24">
        <f ca="1">IF(B1196=IO!$A$21,ROUND(NORMINV(E1196,IO!$B$21,IO!$C$21),0),IF(B1196=IO!$A$22,ROUND(NORMINV(E1196,IO!$B$22,IO!$C$22),0),ROUND(NORMINV(E1196,IO!$B$23,IO!$C$23),0)))</f>
        <v>99</v>
      </c>
      <c r="G1196" s="24">
        <f ca="1">MIN(F1196,IO!$B$4+IO!$B$10)</f>
        <v>99</v>
      </c>
      <c r="H1196" s="24">
        <f ca="1">IF(G1196-D1196&gt;IO!B$4,Model!G1196-Model!D1196-IO!B$4,0)</f>
        <v>0</v>
      </c>
      <c r="I1196" s="24">
        <f>IF($B1196=IO!$A$22,IO!$B$6,IF($B1196=IO!$A$22,IO!$B$6,IF($B1196=IO!$A$22,IO!$B$6,IO!$B$7)))</f>
        <v>200</v>
      </c>
      <c r="J1196" s="24">
        <f t="shared" ca="1" si="56"/>
        <v>0</v>
      </c>
      <c r="K1196" s="24">
        <f ca="1">IO!$B$5*Model!G1196-$J1196</f>
        <v>3960</v>
      </c>
    </row>
    <row r="1197" spans="1:11" x14ac:dyDescent="0.25">
      <c r="A1197" s="28">
        <v>1196</v>
      </c>
      <c r="B1197" s="26" t="s">
        <v>8</v>
      </c>
      <c r="C1197" s="24">
        <f t="shared" ca="1" si="54"/>
        <v>0.21672715714363944</v>
      </c>
      <c r="D1197" s="24">
        <f ca="1">VLOOKUP(C1197,'Given Data'!$H$33:$I$43,2)</f>
        <v>1</v>
      </c>
      <c r="E1197" s="24">
        <f t="shared" ca="1" si="55"/>
        <v>0.9857750056968082</v>
      </c>
      <c r="F1197" s="24">
        <f ca="1">IF(B1197=IO!$A$21,ROUND(NORMINV(E1197,IO!$B$21,IO!$C$21),0),IF(B1197=IO!$A$22,ROUND(NORMINV(E1197,IO!$B$22,IO!$C$22),0),ROUND(NORMINV(E1197,IO!$B$23,IO!$C$23),0)))</f>
        <v>114</v>
      </c>
      <c r="G1197" s="24">
        <f ca="1">MIN(F1197,IO!$B$4+IO!$B$10)</f>
        <v>102</v>
      </c>
      <c r="H1197" s="24">
        <f ca="1">IF(G1197-D1197&gt;IO!B$4,Model!G1197-Model!D1197-IO!B$4,0)</f>
        <v>1</v>
      </c>
      <c r="I1197" s="24">
        <f>IF($B1197=IO!$A$22,IO!$B$6,IF($B1197=IO!$A$22,IO!$B$6,IF($B1197=IO!$A$22,IO!$B$6,IO!$B$7)))</f>
        <v>25</v>
      </c>
      <c r="J1197" s="24">
        <f t="shared" ca="1" si="56"/>
        <v>0</v>
      </c>
      <c r="K1197" s="24">
        <f ca="1">IO!$B$5*Model!G1197-$J1197</f>
        <v>4080</v>
      </c>
    </row>
    <row r="1198" spans="1:11" x14ac:dyDescent="0.25">
      <c r="A1198" s="28">
        <v>1197</v>
      </c>
      <c r="B1198" s="26" t="s">
        <v>10</v>
      </c>
      <c r="C1198" s="24">
        <f t="shared" ca="1" si="54"/>
        <v>0.70604242073354651</v>
      </c>
      <c r="D1198" s="24">
        <f ca="1">VLOOKUP(C1198,'Given Data'!$H$33:$I$43,2)</f>
        <v>3</v>
      </c>
      <c r="E1198" s="24">
        <f t="shared" ca="1" si="55"/>
        <v>0.69697829551420798</v>
      </c>
      <c r="F1198" s="24">
        <f ca="1">IF(B1198=IO!$A$21,ROUND(NORMINV(E1198,IO!$B$21,IO!$C$21),0),IF(B1198=IO!$A$22,ROUND(NORMINV(E1198,IO!$B$22,IO!$C$22),0),ROUND(NORMINV(E1198,IO!$B$23,IO!$C$23),0)))</f>
        <v>108</v>
      </c>
      <c r="G1198" s="24">
        <f ca="1">MIN(F1198,IO!$B$4+IO!$B$10)</f>
        <v>102</v>
      </c>
      <c r="H1198" s="24">
        <f ca="1">IF(G1198-D1198&gt;IO!B$4,Model!G1198-Model!D1198-IO!B$4,0)</f>
        <v>0</v>
      </c>
      <c r="I1198" s="24">
        <f>IF($B1198=IO!$A$22,IO!$B$6,IF($B1198=IO!$A$22,IO!$B$6,IF($B1198=IO!$A$22,IO!$B$6,IO!$B$7)))</f>
        <v>200</v>
      </c>
      <c r="J1198" s="24">
        <f t="shared" ca="1" si="56"/>
        <v>0</v>
      </c>
      <c r="K1198" s="24">
        <f ca="1">IO!$B$5*Model!G1198-$J1198</f>
        <v>4080</v>
      </c>
    </row>
    <row r="1199" spans="1:11" x14ac:dyDescent="0.25">
      <c r="A1199" s="28">
        <v>1198</v>
      </c>
      <c r="B1199" s="26" t="s">
        <v>7</v>
      </c>
      <c r="C1199" s="24">
        <f t="shared" ca="1" si="54"/>
        <v>0.71711685506122491</v>
      </c>
      <c r="D1199" s="24">
        <f ca="1">VLOOKUP(C1199,'Given Data'!$H$33:$I$43,2)</f>
        <v>3</v>
      </c>
      <c r="E1199" s="24">
        <f t="shared" ca="1" si="55"/>
        <v>0.8589963632855071</v>
      </c>
      <c r="F1199" s="24">
        <f ca="1">IF(B1199=IO!$A$21,ROUND(NORMINV(E1199,IO!$B$21,IO!$C$21),0),IF(B1199=IO!$A$22,ROUND(NORMINV(E1199,IO!$B$22,IO!$C$22),0),ROUND(NORMINV(E1199,IO!$B$23,IO!$C$23),0)))</f>
        <v>107</v>
      </c>
      <c r="G1199" s="24">
        <f ca="1">MIN(F1199,IO!$B$4+IO!$B$10)</f>
        <v>102</v>
      </c>
      <c r="H1199" s="24">
        <f ca="1">IF(G1199-D1199&gt;IO!B$4,Model!G1199-Model!D1199-IO!B$4,0)</f>
        <v>0</v>
      </c>
      <c r="I1199" s="24">
        <f>IF($B1199=IO!$A$22,IO!$B$6,IF($B1199=IO!$A$22,IO!$B$6,IF($B1199=IO!$A$22,IO!$B$6,IO!$B$7)))</f>
        <v>200</v>
      </c>
      <c r="J1199" s="24">
        <f t="shared" ca="1" si="56"/>
        <v>0</v>
      </c>
      <c r="K1199" s="24">
        <f ca="1">IO!$B$5*Model!G1199-$J1199</f>
        <v>4080</v>
      </c>
    </row>
    <row r="1200" spans="1:11" x14ac:dyDescent="0.25">
      <c r="A1200" s="28">
        <v>1199</v>
      </c>
      <c r="B1200" s="26" t="s">
        <v>8</v>
      </c>
      <c r="C1200" s="24">
        <f t="shared" ca="1" si="54"/>
        <v>0.77115837053884007</v>
      </c>
      <c r="D1200" s="24">
        <f ca="1">VLOOKUP(C1200,'Given Data'!$H$33:$I$43,2)</f>
        <v>3</v>
      </c>
      <c r="E1200" s="24">
        <f t="shared" ca="1" si="55"/>
        <v>0.48622470727441292</v>
      </c>
      <c r="F1200" s="24">
        <f ca="1">IF(B1200=IO!$A$21,ROUND(NORMINV(E1200,IO!$B$21,IO!$C$21),0),IF(B1200=IO!$A$22,ROUND(NORMINV(E1200,IO!$B$22,IO!$C$22),0),ROUND(NORMINV(E1200,IO!$B$23,IO!$C$23),0)))</f>
        <v>103</v>
      </c>
      <c r="G1200" s="24">
        <f ca="1">MIN(F1200,IO!$B$4+IO!$B$10)</f>
        <v>102</v>
      </c>
      <c r="H1200" s="24">
        <f ca="1">IF(G1200-D1200&gt;IO!B$4,Model!G1200-Model!D1200-IO!B$4,0)</f>
        <v>0</v>
      </c>
      <c r="I1200" s="24">
        <f>IF($B1200=IO!$A$22,IO!$B$6,IF($B1200=IO!$A$22,IO!$B$6,IF($B1200=IO!$A$22,IO!$B$6,IO!$B$7)))</f>
        <v>25</v>
      </c>
      <c r="J1200" s="24">
        <f t="shared" ca="1" si="56"/>
        <v>0</v>
      </c>
      <c r="K1200" s="24">
        <f ca="1">IO!$B$5*Model!G1200-$J1200</f>
        <v>4080</v>
      </c>
    </row>
    <row r="1201" spans="1:11" x14ac:dyDescent="0.25">
      <c r="A1201" s="28">
        <v>1200</v>
      </c>
      <c r="B1201" s="26" t="s">
        <v>10</v>
      </c>
      <c r="C1201" s="24">
        <f t="shared" ca="1" si="54"/>
        <v>0.62206183952215999</v>
      </c>
      <c r="D1201" s="24">
        <f ca="1">VLOOKUP(C1201,'Given Data'!$H$33:$I$43,2)</f>
        <v>3</v>
      </c>
      <c r="E1201" s="24">
        <f t="shared" ca="1" si="55"/>
        <v>0.40864341054633935</v>
      </c>
      <c r="F1201" s="24">
        <f ca="1">IF(B1201=IO!$A$21,ROUND(NORMINV(E1201,IO!$B$21,IO!$C$21),0),IF(B1201=IO!$A$22,ROUND(NORMINV(E1201,IO!$B$22,IO!$C$22),0),ROUND(NORMINV(E1201,IO!$B$23,IO!$C$23),0)))</f>
        <v>104</v>
      </c>
      <c r="G1201" s="24">
        <f ca="1">MIN(F1201,IO!$B$4+IO!$B$10)</f>
        <v>102</v>
      </c>
      <c r="H1201" s="24">
        <f ca="1">IF(G1201-D1201&gt;IO!B$4,Model!G1201-Model!D1201-IO!B$4,0)</f>
        <v>0</v>
      </c>
      <c r="I1201" s="24">
        <f>IF($B1201=IO!$A$22,IO!$B$6,IF($B1201=IO!$A$22,IO!$B$6,IF($B1201=IO!$A$22,IO!$B$6,IO!$B$7)))</f>
        <v>200</v>
      </c>
      <c r="J1201" s="24">
        <f t="shared" ca="1" si="56"/>
        <v>0</v>
      </c>
      <c r="K1201" s="24">
        <f ca="1">IO!$B$5*Model!G1201-$J1201</f>
        <v>4080</v>
      </c>
    </row>
    <row r="1202" spans="1:11" x14ac:dyDescent="0.25">
      <c r="A1202" s="28">
        <v>1201</v>
      </c>
      <c r="B1202" s="26" t="s">
        <v>7</v>
      </c>
      <c r="C1202" s="24">
        <f t="shared" ca="1" si="54"/>
        <v>2.596400697968515E-2</v>
      </c>
      <c r="D1202" s="24">
        <f ca="1">VLOOKUP(C1202,'Given Data'!$H$33:$I$43,2)</f>
        <v>0</v>
      </c>
      <c r="E1202" s="24">
        <f t="shared" ca="1" si="55"/>
        <v>0.34962328166981593</v>
      </c>
      <c r="F1202" s="24">
        <f ca="1">IF(B1202=IO!$A$21,ROUND(NORMINV(E1202,IO!$B$21,IO!$C$21),0),IF(B1202=IO!$A$22,ROUND(NORMINV(E1202,IO!$B$22,IO!$C$22),0),ROUND(NORMINV(E1202,IO!$B$23,IO!$C$23),0)))</f>
        <v>99</v>
      </c>
      <c r="G1202" s="24">
        <f ca="1">MIN(F1202,IO!$B$4+IO!$B$10)</f>
        <v>99</v>
      </c>
      <c r="H1202" s="24">
        <f ca="1">IF(G1202-D1202&gt;IO!B$4,Model!G1202-Model!D1202-IO!B$4,0)</f>
        <v>0</v>
      </c>
      <c r="I1202" s="24">
        <f>IF($B1202=IO!$A$22,IO!$B$6,IF($B1202=IO!$A$22,IO!$B$6,IF($B1202=IO!$A$22,IO!$B$6,IO!$B$7)))</f>
        <v>200</v>
      </c>
      <c r="J1202" s="24">
        <f t="shared" ca="1" si="56"/>
        <v>200</v>
      </c>
      <c r="K1202" s="24">
        <f ca="1">IO!$B$5*Model!G1202-$J1202</f>
        <v>3760</v>
      </c>
    </row>
    <row r="1203" spans="1:11" x14ac:dyDescent="0.25">
      <c r="A1203" s="28">
        <v>1202</v>
      </c>
      <c r="B1203" s="26" t="s">
        <v>8</v>
      </c>
      <c r="C1203" s="24">
        <f t="shared" ca="1" si="54"/>
        <v>0.36353618137231558</v>
      </c>
      <c r="D1203" s="24">
        <f ca="1">VLOOKUP(C1203,'Given Data'!$H$33:$I$43,2)</f>
        <v>1</v>
      </c>
      <c r="E1203" s="24">
        <f t="shared" ca="1" si="55"/>
        <v>0.36077652189793974</v>
      </c>
      <c r="F1203" s="24">
        <f ca="1">IF(B1203=IO!$A$21,ROUND(NORMINV(E1203,IO!$B$21,IO!$C$21),0),IF(B1203=IO!$A$22,ROUND(NORMINV(E1203,IO!$B$22,IO!$C$22),0),ROUND(NORMINV(E1203,IO!$B$23,IO!$C$23),0)))</f>
        <v>101</v>
      </c>
      <c r="G1203" s="24">
        <f ca="1">MIN(F1203,IO!$B$4+IO!$B$10)</f>
        <v>101</v>
      </c>
      <c r="H1203" s="24">
        <f ca="1">IF(G1203-D1203&gt;IO!B$4,Model!G1203-Model!D1203-IO!B$4,0)</f>
        <v>0</v>
      </c>
      <c r="I1203" s="24">
        <f>IF($B1203=IO!$A$22,IO!$B$6,IF($B1203=IO!$A$22,IO!$B$6,IF($B1203=IO!$A$22,IO!$B$6,IO!$B$7)))</f>
        <v>25</v>
      </c>
      <c r="J1203" s="24">
        <f t="shared" ca="1" si="56"/>
        <v>0</v>
      </c>
      <c r="K1203" s="24">
        <f ca="1">IO!$B$5*Model!G1203-$J1203</f>
        <v>4040</v>
      </c>
    </row>
    <row r="1204" spans="1:11" x14ac:dyDescent="0.25">
      <c r="A1204" s="28">
        <v>1203</v>
      </c>
      <c r="B1204" s="26" t="s">
        <v>10</v>
      </c>
      <c r="C1204" s="24">
        <f t="shared" ca="1" si="54"/>
        <v>0.3410669019523761</v>
      </c>
      <c r="D1204" s="24">
        <f ca="1">VLOOKUP(C1204,'Given Data'!$H$33:$I$43,2)</f>
        <v>1</v>
      </c>
      <c r="E1204" s="24">
        <f t="shared" ca="1" si="55"/>
        <v>0.75518929259831391</v>
      </c>
      <c r="F1204" s="24">
        <f ca="1">IF(B1204=IO!$A$21,ROUND(NORMINV(E1204,IO!$B$21,IO!$C$21),0),IF(B1204=IO!$A$22,ROUND(NORMINV(E1204,IO!$B$22,IO!$C$22),0),ROUND(NORMINV(E1204,IO!$B$23,IO!$C$23),0)))</f>
        <v>108</v>
      </c>
      <c r="G1204" s="24">
        <f ca="1">MIN(F1204,IO!$B$4+IO!$B$10)</f>
        <v>102</v>
      </c>
      <c r="H1204" s="24">
        <f ca="1">IF(G1204-D1204&gt;IO!B$4,Model!G1204-Model!D1204-IO!B$4,0)</f>
        <v>1</v>
      </c>
      <c r="I1204" s="24">
        <f>IF($B1204=IO!$A$22,IO!$B$6,IF($B1204=IO!$A$22,IO!$B$6,IF($B1204=IO!$A$22,IO!$B$6,IO!$B$7)))</f>
        <v>200</v>
      </c>
      <c r="J1204" s="24">
        <f t="shared" ca="1" si="56"/>
        <v>0</v>
      </c>
      <c r="K1204" s="24">
        <f ca="1">IO!$B$5*Model!G1204-$J1204</f>
        <v>4080</v>
      </c>
    </row>
    <row r="1205" spans="1:11" x14ac:dyDescent="0.25">
      <c r="A1205" s="28">
        <v>1204</v>
      </c>
      <c r="B1205" s="26" t="s">
        <v>7</v>
      </c>
      <c r="C1205" s="24">
        <f t="shared" ca="1" si="54"/>
        <v>0.67632467720694789</v>
      </c>
      <c r="D1205" s="24">
        <f ca="1">VLOOKUP(C1205,'Given Data'!$H$33:$I$43,2)</f>
        <v>3</v>
      </c>
      <c r="E1205" s="24">
        <f t="shared" ca="1" si="55"/>
        <v>0.46024835763494365</v>
      </c>
      <c r="F1205" s="24">
        <f ca="1">IF(B1205=IO!$A$21,ROUND(NORMINV(E1205,IO!$B$21,IO!$C$21),0),IF(B1205=IO!$A$22,ROUND(NORMINV(E1205,IO!$B$22,IO!$C$22),0),ROUND(NORMINV(E1205,IO!$B$23,IO!$C$23),0)))</f>
        <v>100</v>
      </c>
      <c r="G1205" s="24">
        <f ca="1">MIN(F1205,IO!$B$4+IO!$B$10)</f>
        <v>100</v>
      </c>
      <c r="H1205" s="24">
        <f ca="1">IF(G1205-D1205&gt;IO!B$4,Model!G1205-Model!D1205-IO!B$4,0)</f>
        <v>0</v>
      </c>
      <c r="I1205" s="24">
        <f>IF($B1205=IO!$A$22,IO!$B$6,IF($B1205=IO!$A$22,IO!$B$6,IF($B1205=IO!$A$22,IO!$B$6,IO!$B$7)))</f>
        <v>200</v>
      </c>
      <c r="J1205" s="24">
        <f t="shared" ca="1" si="56"/>
        <v>200</v>
      </c>
      <c r="K1205" s="24">
        <f ca="1">IO!$B$5*Model!G1205-$J1205</f>
        <v>3800</v>
      </c>
    </row>
    <row r="1206" spans="1:11" x14ac:dyDescent="0.25">
      <c r="A1206" s="28">
        <v>1205</v>
      </c>
      <c r="B1206" s="26" t="s">
        <v>8</v>
      </c>
      <c r="C1206" s="24">
        <f t="shared" ca="1" si="54"/>
        <v>0.518972763329132</v>
      </c>
      <c r="D1206" s="24">
        <f ca="1">VLOOKUP(C1206,'Given Data'!$H$33:$I$43,2)</f>
        <v>2</v>
      </c>
      <c r="E1206" s="24">
        <f t="shared" ca="1" si="55"/>
        <v>0.91728406716424105</v>
      </c>
      <c r="F1206" s="24">
        <f ca="1">IF(B1206=IO!$A$21,ROUND(NORMINV(E1206,IO!$B$21,IO!$C$21),0),IF(B1206=IO!$A$22,ROUND(NORMINV(E1206,IO!$B$22,IO!$C$22),0),ROUND(NORMINV(E1206,IO!$B$23,IO!$C$23),0)))</f>
        <v>110</v>
      </c>
      <c r="G1206" s="24">
        <f ca="1">MIN(F1206,IO!$B$4+IO!$B$10)</f>
        <v>102</v>
      </c>
      <c r="H1206" s="24">
        <f ca="1">IF(G1206-D1206&gt;IO!B$4,Model!G1206-Model!D1206-IO!B$4,0)</f>
        <v>0</v>
      </c>
      <c r="I1206" s="24">
        <f>IF($B1206=IO!$A$22,IO!$B$6,IF($B1206=IO!$A$22,IO!$B$6,IF($B1206=IO!$A$22,IO!$B$6,IO!$B$7)))</f>
        <v>25</v>
      </c>
      <c r="J1206" s="24">
        <f t="shared" ca="1" si="56"/>
        <v>200</v>
      </c>
      <c r="K1206" s="24">
        <f ca="1">IO!$B$5*Model!G1206-$J1206</f>
        <v>3880</v>
      </c>
    </row>
    <row r="1207" spans="1:11" x14ac:dyDescent="0.25">
      <c r="A1207" s="28">
        <v>1206</v>
      </c>
      <c r="B1207" s="26" t="s">
        <v>10</v>
      </c>
      <c r="C1207" s="24">
        <f t="shared" ca="1" si="54"/>
        <v>0.16571280186713988</v>
      </c>
      <c r="D1207" s="24">
        <f ca="1">VLOOKUP(C1207,'Given Data'!$H$33:$I$43,2)</f>
        <v>1</v>
      </c>
      <c r="E1207" s="24">
        <f t="shared" ca="1" si="55"/>
        <v>0.64270471204142476</v>
      </c>
      <c r="F1207" s="24">
        <f ca="1">IF(B1207=IO!$A$21,ROUND(NORMINV(E1207,IO!$B$21,IO!$C$21),0),IF(B1207=IO!$A$22,ROUND(NORMINV(E1207,IO!$B$22,IO!$C$22),0),ROUND(NORMINV(E1207,IO!$B$23,IO!$C$23),0)))</f>
        <v>107</v>
      </c>
      <c r="G1207" s="24">
        <f ca="1">MIN(F1207,IO!$B$4+IO!$B$10)</f>
        <v>102</v>
      </c>
      <c r="H1207" s="24">
        <f ca="1">IF(G1207-D1207&gt;IO!B$4,Model!G1207-Model!D1207-IO!B$4,0)</f>
        <v>1</v>
      </c>
      <c r="I1207" s="24">
        <f>IF($B1207=IO!$A$22,IO!$B$6,IF($B1207=IO!$A$22,IO!$B$6,IF($B1207=IO!$A$22,IO!$B$6,IO!$B$7)))</f>
        <v>200</v>
      </c>
      <c r="J1207" s="24">
        <f t="shared" ca="1" si="56"/>
        <v>0</v>
      </c>
      <c r="K1207" s="24">
        <f ca="1">IO!$B$5*Model!G1207-$J1207</f>
        <v>4080</v>
      </c>
    </row>
    <row r="1208" spans="1:11" x14ac:dyDescent="0.25">
      <c r="A1208" s="28">
        <v>1207</v>
      </c>
      <c r="B1208" s="26" t="s">
        <v>7</v>
      </c>
      <c r="C1208" s="24">
        <f t="shared" ca="1" si="54"/>
        <v>0.25846966539045813</v>
      </c>
      <c r="D1208" s="24">
        <f ca="1">VLOOKUP(C1208,'Given Data'!$H$33:$I$43,2)</f>
        <v>1</v>
      </c>
      <c r="E1208" s="24">
        <f t="shared" ca="1" si="55"/>
        <v>0.85844724123963601</v>
      </c>
      <c r="F1208" s="24">
        <f ca="1">IF(B1208=IO!$A$21,ROUND(NORMINV(E1208,IO!$B$21,IO!$C$21),0),IF(B1208=IO!$A$22,ROUND(NORMINV(E1208,IO!$B$22,IO!$C$22),0),ROUND(NORMINV(E1208,IO!$B$23,IO!$C$23),0)))</f>
        <v>107</v>
      </c>
      <c r="G1208" s="24">
        <f ca="1">MIN(F1208,IO!$B$4+IO!$B$10)</f>
        <v>102</v>
      </c>
      <c r="H1208" s="24">
        <f ca="1">IF(G1208-D1208&gt;IO!B$4,Model!G1208-Model!D1208-IO!B$4,0)</f>
        <v>1</v>
      </c>
      <c r="I1208" s="24">
        <f>IF($B1208=IO!$A$22,IO!$B$6,IF($B1208=IO!$A$22,IO!$B$6,IF($B1208=IO!$A$22,IO!$B$6,IO!$B$7)))</f>
        <v>200</v>
      </c>
      <c r="J1208" s="24">
        <f t="shared" ca="1" si="56"/>
        <v>200</v>
      </c>
      <c r="K1208" s="24">
        <f ca="1">IO!$B$5*Model!G1208-$J1208</f>
        <v>3880</v>
      </c>
    </row>
    <row r="1209" spans="1:11" x14ac:dyDescent="0.25">
      <c r="A1209" s="28">
        <v>1208</v>
      </c>
      <c r="B1209" s="26" t="s">
        <v>8</v>
      </c>
      <c r="C1209" s="24">
        <f t="shared" ca="1" si="54"/>
        <v>0.48299165795319265</v>
      </c>
      <c r="D1209" s="24">
        <f ca="1">VLOOKUP(C1209,'Given Data'!$H$33:$I$43,2)</f>
        <v>2</v>
      </c>
      <c r="E1209" s="24">
        <f t="shared" ca="1" si="55"/>
        <v>4.4149031854116227E-2</v>
      </c>
      <c r="F1209" s="24">
        <f ca="1">IF(B1209=IO!$A$21,ROUND(NORMINV(E1209,IO!$B$21,IO!$C$21),0),IF(B1209=IO!$A$22,ROUND(NORMINV(E1209,IO!$B$22,IO!$C$22),0),ROUND(NORMINV(E1209,IO!$B$23,IO!$C$23),0)))</f>
        <v>94</v>
      </c>
      <c r="G1209" s="24">
        <f ca="1">MIN(F1209,IO!$B$4+IO!$B$10)</f>
        <v>94</v>
      </c>
      <c r="H1209" s="24">
        <f ca="1">IF(G1209-D1209&gt;IO!B$4,Model!G1209-Model!D1209-IO!B$4,0)</f>
        <v>0</v>
      </c>
      <c r="I1209" s="24">
        <f>IF($B1209=IO!$A$22,IO!$B$6,IF($B1209=IO!$A$22,IO!$B$6,IF($B1209=IO!$A$22,IO!$B$6,IO!$B$7)))</f>
        <v>25</v>
      </c>
      <c r="J1209" s="24">
        <f t="shared" ca="1" si="56"/>
        <v>0</v>
      </c>
      <c r="K1209" s="24">
        <f ca="1">IO!$B$5*Model!G1209-$J1209</f>
        <v>3760</v>
      </c>
    </row>
    <row r="1210" spans="1:11" x14ac:dyDescent="0.25">
      <c r="A1210" s="28">
        <v>1209</v>
      </c>
      <c r="B1210" s="26" t="s">
        <v>10</v>
      </c>
      <c r="C1210" s="24">
        <f t="shared" ca="1" si="54"/>
        <v>0.21149294745175284</v>
      </c>
      <c r="D1210" s="24">
        <f ca="1">VLOOKUP(C1210,'Given Data'!$H$33:$I$43,2)</f>
        <v>1</v>
      </c>
      <c r="E1210" s="24">
        <f t="shared" ca="1" si="55"/>
        <v>0.82019868141473917</v>
      </c>
      <c r="F1210" s="24">
        <f ca="1">IF(B1210=IO!$A$21,ROUND(NORMINV(E1210,IO!$B$21,IO!$C$21),0),IF(B1210=IO!$A$22,ROUND(NORMINV(E1210,IO!$B$22,IO!$C$22),0),ROUND(NORMINV(E1210,IO!$B$23,IO!$C$23),0)))</f>
        <v>110</v>
      </c>
      <c r="G1210" s="24">
        <f ca="1">MIN(F1210,IO!$B$4+IO!$B$10)</f>
        <v>102</v>
      </c>
      <c r="H1210" s="24">
        <f ca="1">IF(G1210-D1210&gt;IO!B$4,Model!G1210-Model!D1210-IO!B$4,0)</f>
        <v>1</v>
      </c>
      <c r="I1210" s="24">
        <f>IF($B1210=IO!$A$22,IO!$B$6,IF($B1210=IO!$A$22,IO!$B$6,IF($B1210=IO!$A$22,IO!$B$6,IO!$B$7)))</f>
        <v>200</v>
      </c>
      <c r="J1210" s="24">
        <f t="shared" ca="1" si="56"/>
        <v>0</v>
      </c>
      <c r="K1210" s="24">
        <f ca="1">IO!$B$5*Model!G1210-$J1210</f>
        <v>4080</v>
      </c>
    </row>
    <row r="1211" spans="1:11" x14ac:dyDescent="0.25">
      <c r="A1211" s="28">
        <v>1210</v>
      </c>
      <c r="B1211" s="26" t="s">
        <v>7</v>
      </c>
      <c r="C1211" s="24">
        <f t="shared" ca="1" si="54"/>
        <v>0.92875541042826382</v>
      </c>
      <c r="D1211" s="24">
        <f ca="1">VLOOKUP(C1211,'Given Data'!$H$33:$I$43,2)</f>
        <v>5</v>
      </c>
      <c r="E1211" s="24">
        <f t="shared" ca="1" si="55"/>
        <v>0.22652606580577872</v>
      </c>
      <c r="F1211" s="24">
        <f ca="1">IF(B1211=IO!$A$21,ROUND(NORMINV(E1211,IO!$B$21,IO!$C$21),0),IF(B1211=IO!$A$22,ROUND(NORMINV(E1211,IO!$B$22,IO!$C$22),0),ROUND(NORMINV(E1211,IO!$B$23,IO!$C$23),0)))</f>
        <v>96</v>
      </c>
      <c r="G1211" s="24">
        <f ca="1">MIN(F1211,IO!$B$4+IO!$B$10)</f>
        <v>96</v>
      </c>
      <c r="H1211" s="24">
        <f ca="1">IF(G1211-D1211&gt;IO!B$4,Model!G1211-Model!D1211-IO!B$4,0)</f>
        <v>0</v>
      </c>
      <c r="I1211" s="24">
        <f>IF($B1211=IO!$A$22,IO!$B$6,IF($B1211=IO!$A$22,IO!$B$6,IF($B1211=IO!$A$22,IO!$B$6,IO!$B$7)))</f>
        <v>200</v>
      </c>
      <c r="J1211" s="24">
        <f t="shared" ca="1" si="56"/>
        <v>200</v>
      </c>
      <c r="K1211" s="24">
        <f ca="1">IO!$B$5*Model!G1211-$J1211</f>
        <v>3640</v>
      </c>
    </row>
    <row r="1212" spans="1:11" x14ac:dyDescent="0.25">
      <c r="A1212" s="28">
        <v>1211</v>
      </c>
      <c r="B1212" s="26" t="s">
        <v>8</v>
      </c>
      <c r="C1212" s="24">
        <f t="shared" ca="1" si="54"/>
        <v>0.37715151262011182</v>
      </c>
      <c r="D1212" s="24">
        <f ca="1">VLOOKUP(C1212,'Given Data'!$H$33:$I$43,2)</f>
        <v>2</v>
      </c>
      <c r="E1212" s="24">
        <f t="shared" ca="1" si="55"/>
        <v>8.760631152829379E-2</v>
      </c>
      <c r="F1212" s="24">
        <f ca="1">IF(B1212=IO!$A$21,ROUND(NORMINV(E1212,IO!$B$21,IO!$C$21),0),IF(B1212=IO!$A$22,ROUND(NORMINV(E1212,IO!$B$22,IO!$C$22),0),ROUND(NORMINV(E1212,IO!$B$23,IO!$C$23),0)))</f>
        <v>96</v>
      </c>
      <c r="G1212" s="24">
        <f ca="1">MIN(F1212,IO!$B$4+IO!$B$10)</f>
        <v>96</v>
      </c>
      <c r="H1212" s="24">
        <f ca="1">IF(G1212-D1212&gt;IO!B$4,Model!G1212-Model!D1212-IO!B$4,0)</f>
        <v>0</v>
      </c>
      <c r="I1212" s="24">
        <f>IF($B1212=IO!$A$22,IO!$B$6,IF($B1212=IO!$A$22,IO!$B$6,IF($B1212=IO!$A$22,IO!$B$6,IO!$B$7)))</f>
        <v>25</v>
      </c>
      <c r="J1212" s="24">
        <f t="shared" ca="1" si="56"/>
        <v>0</v>
      </c>
      <c r="K1212" s="24">
        <f ca="1">IO!$B$5*Model!G1212-$J1212</f>
        <v>3840</v>
      </c>
    </row>
    <row r="1213" spans="1:11" x14ac:dyDescent="0.25">
      <c r="A1213" s="28">
        <v>1212</v>
      </c>
      <c r="B1213" s="26" t="s">
        <v>10</v>
      </c>
      <c r="C1213" s="24">
        <f t="shared" ca="1" si="54"/>
        <v>0.36330803213270391</v>
      </c>
      <c r="D1213" s="24">
        <f ca="1">VLOOKUP(C1213,'Given Data'!$H$33:$I$43,2)</f>
        <v>1</v>
      </c>
      <c r="E1213" s="24">
        <f t="shared" ca="1" si="55"/>
        <v>0.64859215026485961</v>
      </c>
      <c r="F1213" s="24">
        <f ca="1">IF(B1213=IO!$A$21,ROUND(NORMINV(E1213,IO!$B$21,IO!$C$21),0),IF(B1213=IO!$A$22,ROUND(NORMINV(E1213,IO!$B$22,IO!$C$22),0),ROUND(NORMINV(E1213,IO!$B$23,IO!$C$23),0)))</f>
        <v>107</v>
      </c>
      <c r="G1213" s="24">
        <f ca="1">MIN(F1213,IO!$B$4+IO!$B$10)</f>
        <v>102</v>
      </c>
      <c r="H1213" s="24">
        <f ca="1">IF(G1213-D1213&gt;IO!B$4,Model!G1213-Model!D1213-IO!B$4,0)</f>
        <v>1</v>
      </c>
      <c r="I1213" s="24">
        <f>IF($B1213=IO!$A$22,IO!$B$6,IF($B1213=IO!$A$22,IO!$B$6,IF($B1213=IO!$A$22,IO!$B$6,IO!$B$7)))</f>
        <v>200</v>
      </c>
      <c r="J1213" s="24">
        <f t="shared" ca="1" si="56"/>
        <v>25</v>
      </c>
      <c r="K1213" s="24">
        <f ca="1">IO!$B$5*Model!G1213-$J1213</f>
        <v>4055</v>
      </c>
    </row>
    <row r="1214" spans="1:11" x14ac:dyDescent="0.25">
      <c r="A1214" s="28">
        <v>1213</v>
      </c>
      <c r="B1214" s="26" t="s">
        <v>7</v>
      </c>
      <c r="C1214" s="24">
        <f t="shared" ca="1" si="54"/>
        <v>0.27207478451919587</v>
      </c>
      <c r="D1214" s="24">
        <f ca="1">VLOOKUP(C1214,'Given Data'!$H$33:$I$43,2)</f>
        <v>1</v>
      </c>
      <c r="E1214" s="24">
        <f t="shared" ca="1" si="55"/>
        <v>0.38173145528281072</v>
      </c>
      <c r="F1214" s="24">
        <f ca="1">IF(B1214=IO!$A$21,ROUND(NORMINV(E1214,IO!$B$21,IO!$C$21),0),IF(B1214=IO!$A$22,ROUND(NORMINV(E1214,IO!$B$22,IO!$C$22),0),ROUND(NORMINV(E1214,IO!$B$23,IO!$C$23),0)))</f>
        <v>99</v>
      </c>
      <c r="G1214" s="24">
        <f ca="1">MIN(F1214,IO!$B$4+IO!$B$10)</f>
        <v>99</v>
      </c>
      <c r="H1214" s="24">
        <f ca="1">IF(G1214-D1214&gt;IO!B$4,Model!G1214-Model!D1214-IO!B$4,0)</f>
        <v>0</v>
      </c>
      <c r="I1214" s="24">
        <f>IF($B1214=IO!$A$22,IO!$B$6,IF($B1214=IO!$A$22,IO!$B$6,IF($B1214=IO!$A$22,IO!$B$6,IO!$B$7)))</f>
        <v>200</v>
      </c>
      <c r="J1214" s="24">
        <f t="shared" ca="1" si="56"/>
        <v>0</v>
      </c>
      <c r="K1214" s="24">
        <f ca="1">IO!$B$5*Model!G1214-$J1214</f>
        <v>3960</v>
      </c>
    </row>
    <row r="1215" spans="1:11" x14ac:dyDescent="0.25">
      <c r="A1215" s="28">
        <v>1214</v>
      </c>
      <c r="B1215" s="26" t="s">
        <v>8</v>
      </c>
      <c r="C1215" s="24">
        <f t="shared" ca="1" si="54"/>
        <v>0.1740559330867627</v>
      </c>
      <c r="D1215" s="24">
        <f ca="1">VLOOKUP(C1215,'Given Data'!$H$33:$I$43,2)</f>
        <v>1</v>
      </c>
      <c r="E1215" s="24">
        <f t="shared" ca="1" si="55"/>
        <v>0.78379298782792339</v>
      </c>
      <c r="F1215" s="24">
        <f ca="1">IF(B1215=IO!$A$21,ROUND(NORMINV(E1215,IO!$B$21,IO!$C$21),0),IF(B1215=IO!$A$22,ROUND(NORMINV(E1215,IO!$B$22,IO!$C$22),0),ROUND(NORMINV(E1215,IO!$B$23,IO!$C$23),0)))</f>
        <v>107</v>
      </c>
      <c r="G1215" s="24">
        <f ca="1">MIN(F1215,IO!$B$4+IO!$B$10)</f>
        <v>102</v>
      </c>
      <c r="H1215" s="24">
        <f ca="1">IF(G1215-D1215&gt;IO!B$4,Model!G1215-Model!D1215-IO!B$4,0)</f>
        <v>1</v>
      </c>
      <c r="I1215" s="24">
        <f>IF($B1215=IO!$A$22,IO!$B$6,IF($B1215=IO!$A$22,IO!$B$6,IF($B1215=IO!$A$22,IO!$B$6,IO!$B$7)))</f>
        <v>25</v>
      </c>
      <c r="J1215" s="24">
        <f t="shared" ca="1" si="56"/>
        <v>0</v>
      </c>
      <c r="K1215" s="24">
        <f ca="1">IO!$B$5*Model!G1215-$J1215</f>
        <v>4080</v>
      </c>
    </row>
    <row r="1216" spans="1:11" x14ac:dyDescent="0.25">
      <c r="A1216" s="28">
        <v>1215</v>
      </c>
      <c r="B1216" s="26" t="s">
        <v>10</v>
      </c>
      <c r="C1216" s="24">
        <f t="shared" ca="1" si="54"/>
        <v>0.57401187343312376</v>
      </c>
      <c r="D1216" s="24">
        <f ca="1">VLOOKUP(C1216,'Given Data'!$H$33:$I$43,2)</f>
        <v>2</v>
      </c>
      <c r="E1216" s="24">
        <f t="shared" ca="1" si="55"/>
        <v>0.16596785670515279</v>
      </c>
      <c r="F1216" s="24">
        <f ca="1">IF(B1216=IO!$A$21,ROUND(NORMINV(E1216,IO!$B$21,IO!$C$21),0),IF(B1216=IO!$A$22,ROUND(NORMINV(E1216,IO!$B$22,IO!$C$22),0),ROUND(NORMINV(E1216,IO!$B$23,IO!$C$23),0)))</f>
        <v>100</v>
      </c>
      <c r="G1216" s="24">
        <f ca="1">MIN(F1216,IO!$B$4+IO!$B$10)</f>
        <v>100</v>
      </c>
      <c r="H1216" s="24">
        <f ca="1">IF(G1216-D1216&gt;IO!B$4,Model!G1216-Model!D1216-IO!B$4,0)</f>
        <v>0</v>
      </c>
      <c r="I1216" s="24">
        <f>IF($B1216=IO!$A$22,IO!$B$6,IF($B1216=IO!$A$22,IO!$B$6,IF($B1216=IO!$A$22,IO!$B$6,IO!$B$7)))</f>
        <v>200</v>
      </c>
      <c r="J1216" s="24">
        <f t="shared" ca="1" si="56"/>
        <v>0</v>
      </c>
      <c r="K1216" s="24">
        <f ca="1">IO!$B$5*Model!G1216-$J1216</f>
        <v>4000</v>
      </c>
    </row>
    <row r="1217" spans="1:11" x14ac:dyDescent="0.25">
      <c r="A1217" s="28">
        <v>1216</v>
      </c>
      <c r="B1217" s="26" t="s">
        <v>7</v>
      </c>
      <c r="C1217" s="24">
        <f t="shared" ca="1" si="54"/>
        <v>0.92544617149897856</v>
      </c>
      <c r="D1217" s="24">
        <f ca="1">VLOOKUP(C1217,'Given Data'!$H$33:$I$43,2)</f>
        <v>5</v>
      </c>
      <c r="E1217" s="24">
        <f t="shared" ca="1" si="55"/>
        <v>0.47080912549081588</v>
      </c>
      <c r="F1217" s="24">
        <f ca="1">IF(B1217=IO!$A$21,ROUND(NORMINV(E1217,IO!$B$21,IO!$C$21),0),IF(B1217=IO!$A$22,ROUND(NORMINV(E1217,IO!$B$22,IO!$C$22),0),ROUND(NORMINV(E1217,IO!$B$23,IO!$C$23),0)))</f>
        <v>101</v>
      </c>
      <c r="G1217" s="24">
        <f ca="1">MIN(F1217,IO!$B$4+IO!$B$10)</f>
        <v>101</v>
      </c>
      <c r="H1217" s="24">
        <f ca="1">IF(G1217-D1217&gt;IO!B$4,Model!G1217-Model!D1217-IO!B$4,0)</f>
        <v>0</v>
      </c>
      <c r="I1217" s="24">
        <f>IF($B1217=IO!$A$22,IO!$B$6,IF($B1217=IO!$A$22,IO!$B$6,IF($B1217=IO!$A$22,IO!$B$6,IO!$B$7)))</f>
        <v>200</v>
      </c>
      <c r="J1217" s="24">
        <f t="shared" ca="1" si="56"/>
        <v>0</v>
      </c>
      <c r="K1217" s="24">
        <f ca="1">IO!$B$5*Model!G1217-$J1217</f>
        <v>4040</v>
      </c>
    </row>
    <row r="1218" spans="1:11" x14ac:dyDescent="0.25">
      <c r="A1218" s="28">
        <v>1217</v>
      </c>
      <c r="B1218" s="26" t="s">
        <v>8</v>
      </c>
      <c r="C1218" s="24">
        <f t="shared" ca="1" si="54"/>
        <v>0.49455245827791694</v>
      </c>
      <c r="D1218" s="24">
        <f ca="1">VLOOKUP(C1218,'Given Data'!$H$33:$I$43,2)</f>
        <v>2</v>
      </c>
      <c r="E1218" s="24">
        <f t="shared" ca="1" si="55"/>
        <v>0.66356191846037549</v>
      </c>
      <c r="F1218" s="24">
        <f ca="1">IF(B1218=IO!$A$21,ROUND(NORMINV(E1218,IO!$B$21,IO!$C$21),0),IF(B1218=IO!$A$22,ROUND(NORMINV(E1218,IO!$B$22,IO!$C$22),0),ROUND(NORMINV(E1218,IO!$B$23,IO!$C$23),0)))</f>
        <v>105</v>
      </c>
      <c r="G1218" s="24">
        <f ca="1">MIN(F1218,IO!$B$4+IO!$B$10)</f>
        <v>102</v>
      </c>
      <c r="H1218" s="24">
        <f ca="1">IF(G1218-D1218&gt;IO!B$4,Model!G1218-Model!D1218-IO!B$4,0)</f>
        <v>0</v>
      </c>
      <c r="I1218" s="24">
        <f>IF($B1218=IO!$A$22,IO!$B$6,IF($B1218=IO!$A$22,IO!$B$6,IF($B1218=IO!$A$22,IO!$B$6,IO!$B$7)))</f>
        <v>25</v>
      </c>
      <c r="J1218" s="24">
        <f t="shared" ca="1" si="56"/>
        <v>0</v>
      </c>
      <c r="K1218" s="24">
        <f ca="1">IO!$B$5*Model!G1218-$J1218</f>
        <v>4080</v>
      </c>
    </row>
    <row r="1219" spans="1:11" x14ac:dyDescent="0.25">
      <c r="A1219" s="28">
        <v>1218</v>
      </c>
      <c r="B1219" s="26" t="s">
        <v>10</v>
      </c>
      <c r="C1219" s="24">
        <f t="shared" ref="C1219:C1282" ca="1" si="57">RAND()</f>
        <v>2.1284999776849056E-2</v>
      </c>
      <c r="D1219" s="24">
        <f ca="1">VLOOKUP(C1219,'Given Data'!$H$33:$I$43,2)</f>
        <v>0</v>
      </c>
      <c r="E1219" s="24">
        <f t="shared" ref="E1219:E1282" ca="1" si="58">RAND()</f>
        <v>6.813937570556583E-2</v>
      </c>
      <c r="F1219" s="24">
        <f ca="1">IF(B1219=IO!$A$21,ROUND(NORMINV(E1219,IO!$B$21,IO!$C$21),0),IF(B1219=IO!$A$22,ROUND(NORMINV(E1219,IO!$B$22,IO!$C$22),0),ROUND(NORMINV(E1219,IO!$B$23,IO!$C$23),0)))</f>
        <v>98</v>
      </c>
      <c r="G1219" s="24">
        <f ca="1">MIN(F1219,IO!$B$4+IO!$B$10)</f>
        <v>98</v>
      </c>
      <c r="H1219" s="24">
        <f ca="1">IF(G1219-D1219&gt;IO!B$4,Model!G1219-Model!D1219-IO!B$4,0)</f>
        <v>0</v>
      </c>
      <c r="I1219" s="24">
        <f>IF($B1219=IO!$A$22,IO!$B$6,IF($B1219=IO!$A$22,IO!$B$6,IF($B1219=IO!$A$22,IO!$B$6,IO!$B$7)))</f>
        <v>200</v>
      </c>
      <c r="J1219" s="24">
        <f t="shared" ref="J1219:J1282" ca="1" si="59">IF($H1221=0,0,$I1221*$H1221)</f>
        <v>0</v>
      </c>
      <c r="K1219" s="24">
        <f ca="1">IO!$B$5*Model!G1219-$J1219</f>
        <v>3920</v>
      </c>
    </row>
    <row r="1220" spans="1:11" x14ac:dyDescent="0.25">
      <c r="A1220" s="28">
        <v>1219</v>
      </c>
      <c r="B1220" s="26" t="s">
        <v>7</v>
      </c>
      <c r="C1220" s="24">
        <f t="shared" ca="1" si="57"/>
        <v>0.75153728295259958</v>
      </c>
      <c r="D1220" s="24">
        <f ca="1">VLOOKUP(C1220,'Given Data'!$H$33:$I$43,2)</f>
        <v>3</v>
      </c>
      <c r="E1220" s="24">
        <f t="shared" ca="1" si="58"/>
        <v>0.62804656162285777</v>
      </c>
      <c r="F1220" s="24">
        <f ca="1">IF(B1220=IO!$A$21,ROUND(NORMINV(E1220,IO!$B$21,IO!$C$21),0),IF(B1220=IO!$A$22,ROUND(NORMINV(E1220,IO!$B$22,IO!$C$22),0),ROUND(NORMINV(E1220,IO!$B$23,IO!$C$23),0)))</f>
        <v>103</v>
      </c>
      <c r="G1220" s="24">
        <f ca="1">MIN(F1220,IO!$B$4+IO!$B$10)</f>
        <v>102</v>
      </c>
      <c r="H1220" s="24">
        <f ca="1">IF(G1220-D1220&gt;IO!B$4,Model!G1220-Model!D1220-IO!B$4,0)</f>
        <v>0</v>
      </c>
      <c r="I1220" s="24">
        <f>IF($B1220=IO!$A$22,IO!$B$6,IF($B1220=IO!$A$22,IO!$B$6,IF($B1220=IO!$A$22,IO!$B$6,IO!$B$7)))</f>
        <v>200</v>
      </c>
      <c r="J1220" s="24">
        <f t="shared" ca="1" si="59"/>
        <v>0</v>
      </c>
      <c r="K1220" s="24">
        <f ca="1">IO!$B$5*Model!G1220-$J1220</f>
        <v>4080</v>
      </c>
    </row>
    <row r="1221" spans="1:11" x14ac:dyDescent="0.25">
      <c r="A1221" s="28">
        <v>1220</v>
      </c>
      <c r="B1221" s="26" t="s">
        <v>8</v>
      </c>
      <c r="C1221" s="24">
        <f t="shared" ca="1" si="57"/>
        <v>0.48303311929567372</v>
      </c>
      <c r="D1221" s="24">
        <f ca="1">VLOOKUP(C1221,'Given Data'!$H$33:$I$43,2)</f>
        <v>2</v>
      </c>
      <c r="E1221" s="24">
        <f t="shared" ca="1" si="58"/>
        <v>0.44231502341149298</v>
      </c>
      <c r="F1221" s="24">
        <f ca="1">IF(B1221=IO!$A$21,ROUND(NORMINV(E1221,IO!$B$21,IO!$C$21),0),IF(B1221=IO!$A$22,ROUND(NORMINV(E1221,IO!$B$22,IO!$C$22),0),ROUND(NORMINV(E1221,IO!$B$23,IO!$C$23),0)))</f>
        <v>102</v>
      </c>
      <c r="G1221" s="24">
        <f ca="1">MIN(F1221,IO!$B$4+IO!$B$10)</f>
        <v>102</v>
      </c>
      <c r="H1221" s="24">
        <f ca="1">IF(G1221-D1221&gt;IO!B$4,Model!G1221-Model!D1221-IO!B$4,0)</f>
        <v>0</v>
      </c>
      <c r="I1221" s="24">
        <f>IF($B1221=IO!$A$22,IO!$B$6,IF($B1221=IO!$A$22,IO!$B$6,IF($B1221=IO!$A$22,IO!$B$6,IO!$B$7)))</f>
        <v>25</v>
      </c>
      <c r="J1221" s="24">
        <f t="shared" ca="1" si="59"/>
        <v>0</v>
      </c>
      <c r="K1221" s="24">
        <f ca="1">IO!$B$5*Model!G1221-$J1221</f>
        <v>4080</v>
      </c>
    </row>
    <row r="1222" spans="1:11" x14ac:dyDescent="0.25">
      <c r="A1222" s="28">
        <v>1221</v>
      </c>
      <c r="B1222" s="26" t="s">
        <v>10</v>
      </c>
      <c r="C1222" s="24">
        <f t="shared" ca="1" si="57"/>
        <v>0.99132642048448472</v>
      </c>
      <c r="D1222" s="24">
        <f ca="1">VLOOKUP(C1222,'Given Data'!$H$33:$I$43,2)</f>
        <v>7</v>
      </c>
      <c r="E1222" s="24">
        <f t="shared" ca="1" si="58"/>
        <v>0.26590682629800744</v>
      </c>
      <c r="F1222" s="24">
        <f ca="1">IF(B1222=IO!$A$21,ROUND(NORMINV(E1222,IO!$B$21,IO!$C$21),0),IF(B1222=IO!$A$22,ROUND(NORMINV(E1222,IO!$B$22,IO!$C$22),0),ROUND(NORMINV(E1222,IO!$B$23,IO!$C$23),0)))</f>
        <v>102</v>
      </c>
      <c r="G1222" s="24">
        <f ca="1">MIN(F1222,IO!$B$4+IO!$B$10)</f>
        <v>102</v>
      </c>
      <c r="H1222" s="24">
        <f ca="1">IF(G1222-D1222&gt;IO!B$4,Model!G1222-Model!D1222-IO!B$4,0)</f>
        <v>0</v>
      </c>
      <c r="I1222" s="24">
        <f>IF($B1222=IO!$A$22,IO!$B$6,IF($B1222=IO!$A$22,IO!$B$6,IF($B1222=IO!$A$22,IO!$B$6,IO!$B$7)))</f>
        <v>200</v>
      </c>
      <c r="J1222" s="24">
        <f t="shared" ca="1" si="59"/>
        <v>0</v>
      </c>
      <c r="K1222" s="24">
        <f ca="1">IO!$B$5*Model!G1222-$J1222</f>
        <v>4080</v>
      </c>
    </row>
    <row r="1223" spans="1:11" x14ac:dyDescent="0.25">
      <c r="A1223" s="28">
        <v>1222</v>
      </c>
      <c r="B1223" s="26" t="s">
        <v>7</v>
      </c>
      <c r="C1223" s="24">
        <f t="shared" ca="1" si="57"/>
        <v>0.50407660768793139</v>
      </c>
      <c r="D1223" s="24">
        <f ca="1">VLOOKUP(C1223,'Given Data'!$H$33:$I$43,2)</f>
        <v>2</v>
      </c>
      <c r="E1223" s="24">
        <f t="shared" ca="1" si="58"/>
        <v>0.85809524195468945</v>
      </c>
      <c r="F1223" s="24">
        <f ca="1">IF(B1223=IO!$A$21,ROUND(NORMINV(E1223,IO!$B$21,IO!$C$21),0),IF(B1223=IO!$A$22,ROUND(NORMINV(E1223,IO!$B$22,IO!$C$22),0),ROUND(NORMINV(E1223,IO!$B$23,IO!$C$23),0)))</f>
        <v>107</v>
      </c>
      <c r="G1223" s="24">
        <f ca="1">MIN(F1223,IO!$B$4+IO!$B$10)</f>
        <v>102</v>
      </c>
      <c r="H1223" s="24">
        <f ca="1">IF(G1223-D1223&gt;IO!B$4,Model!G1223-Model!D1223-IO!B$4,0)</f>
        <v>0</v>
      </c>
      <c r="I1223" s="24">
        <f>IF($B1223=IO!$A$22,IO!$B$6,IF($B1223=IO!$A$22,IO!$B$6,IF($B1223=IO!$A$22,IO!$B$6,IO!$B$7)))</f>
        <v>200</v>
      </c>
      <c r="J1223" s="24">
        <f t="shared" ca="1" si="59"/>
        <v>0</v>
      </c>
      <c r="K1223" s="24">
        <f ca="1">IO!$B$5*Model!G1223-$J1223</f>
        <v>4080</v>
      </c>
    </row>
    <row r="1224" spans="1:11" x14ac:dyDescent="0.25">
      <c r="A1224" s="28">
        <v>1223</v>
      </c>
      <c r="B1224" s="26" t="s">
        <v>8</v>
      </c>
      <c r="C1224" s="24">
        <f t="shared" ca="1" si="57"/>
        <v>0.17607647816531047</v>
      </c>
      <c r="D1224" s="24">
        <f ca="1">VLOOKUP(C1224,'Given Data'!$H$33:$I$43,2)</f>
        <v>1</v>
      </c>
      <c r="E1224" s="24">
        <f t="shared" ca="1" si="58"/>
        <v>0.16239108509265621</v>
      </c>
      <c r="F1224" s="24">
        <f ca="1">IF(B1224=IO!$A$21,ROUND(NORMINV(E1224,IO!$B$21,IO!$C$21),0),IF(B1224=IO!$A$22,ROUND(NORMINV(E1224,IO!$B$22,IO!$C$22),0),ROUND(NORMINV(E1224,IO!$B$23,IO!$C$23),0)))</f>
        <v>98</v>
      </c>
      <c r="G1224" s="24">
        <f ca="1">MIN(F1224,IO!$B$4+IO!$B$10)</f>
        <v>98</v>
      </c>
      <c r="H1224" s="24">
        <f ca="1">IF(G1224-D1224&gt;IO!B$4,Model!G1224-Model!D1224-IO!B$4,0)</f>
        <v>0</v>
      </c>
      <c r="I1224" s="24">
        <f>IF($B1224=IO!$A$22,IO!$B$6,IF($B1224=IO!$A$22,IO!$B$6,IF($B1224=IO!$A$22,IO!$B$6,IO!$B$7)))</f>
        <v>25</v>
      </c>
      <c r="J1224" s="24">
        <f t="shared" ca="1" si="59"/>
        <v>0</v>
      </c>
      <c r="K1224" s="24">
        <f ca="1">IO!$B$5*Model!G1224-$J1224</f>
        <v>3920</v>
      </c>
    </row>
    <row r="1225" spans="1:11" x14ac:dyDescent="0.25">
      <c r="A1225" s="28">
        <v>1224</v>
      </c>
      <c r="B1225" s="26" t="s">
        <v>10</v>
      </c>
      <c r="C1225" s="24">
        <f t="shared" ca="1" si="57"/>
        <v>0.6647444563545245</v>
      </c>
      <c r="D1225" s="24">
        <f ca="1">VLOOKUP(C1225,'Given Data'!$H$33:$I$43,2)</f>
        <v>3</v>
      </c>
      <c r="E1225" s="24">
        <f t="shared" ca="1" si="58"/>
        <v>0.56706502769662037</v>
      </c>
      <c r="F1225" s="24">
        <f ca="1">IF(B1225=IO!$A$21,ROUND(NORMINV(E1225,IO!$B$21,IO!$C$21),0),IF(B1225=IO!$A$22,ROUND(NORMINV(E1225,IO!$B$22,IO!$C$22),0),ROUND(NORMINV(E1225,IO!$B$23,IO!$C$23),0)))</f>
        <v>106</v>
      </c>
      <c r="G1225" s="24">
        <f ca="1">MIN(F1225,IO!$B$4+IO!$B$10)</f>
        <v>102</v>
      </c>
      <c r="H1225" s="24">
        <f ca="1">IF(G1225-D1225&gt;IO!B$4,Model!G1225-Model!D1225-IO!B$4,0)</f>
        <v>0</v>
      </c>
      <c r="I1225" s="24">
        <f>IF($B1225=IO!$A$22,IO!$B$6,IF($B1225=IO!$A$22,IO!$B$6,IF($B1225=IO!$A$22,IO!$B$6,IO!$B$7)))</f>
        <v>200</v>
      </c>
      <c r="J1225" s="24">
        <f t="shared" ca="1" si="59"/>
        <v>0</v>
      </c>
      <c r="K1225" s="24">
        <f ca="1">IO!$B$5*Model!G1225-$J1225</f>
        <v>4080</v>
      </c>
    </row>
    <row r="1226" spans="1:11" x14ac:dyDescent="0.25">
      <c r="A1226" s="28">
        <v>1225</v>
      </c>
      <c r="B1226" s="26" t="s">
        <v>7</v>
      </c>
      <c r="C1226" s="24">
        <f t="shared" ca="1" si="57"/>
        <v>0.83833559076252495</v>
      </c>
      <c r="D1226" s="24">
        <f ca="1">VLOOKUP(C1226,'Given Data'!$H$33:$I$43,2)</f>
        <v>4</v>
      </c>
      <c r="E1226" s="24">
        <f t="shared" ca="1" si="58"/>
        <v>0.88405928079969576</v>
      </c>
      <c r="F1226" s="24">
        <f ca="1">IF(B1226=IO!$A$21,ROUND(NORMINV(E1226,IO!$B$21,IO!$C$21),0),IF(B1226=IO!$A$22,ROUND(NORMINV(E1226,IO!$B$22,IO!$C$22),0),ROUND(NORMINV(E1226,IO!$B$23,IO!$C$23),0)))</f>
        <v>108</v>
      </c>
      <c r="G1226" s="24">
        <f ca="1">MIN(F1226,IO!$B$4+IO!$B$10)</f>
        <v>102</v>
      </c>
      <c r="H1226" s="24">
        <f ca="1">IF(G1226-D1226&gt;IO!B$4,Model!G1226-Model!D1226-IO!B$4,0)</f>
        <v>0</v>
      </c>
      <c r="I1226" s="24">
        <f>IF($B1226=IO!$A$22,IO!$B$6,IF($B1226=IO!$A$22,IO!$B$6,IF($B1226=IO!$A$22,IO!$B$6,IO!$B$7)))</f>
        <v>200</v>
      </c>
      <c r="J1226" s="24">
        <f t="shared" ca="1" si="59"/>
        <v>400</v>
      </c>
      <c r="K1226" s="24">
        <f ca="1">IO!$B$5*Model!G1226-$J1226</f>
        <v>3680</v>
      </c>
    </row>
    <row r="1227" spans="1:11" x14ac:dyDescent="0.25">
      <c r="A1227" s="28">
        <v>1226</v>
      </c>
      <c r="B1227" s="26" t="s">
        <v>8</v>
      </c>
      <c r="C1227" s="24">
        <f t="shared" ca="1" si="57"/>
        <v>0.59206555418919782</v>
      </c>
      <c r="D1227" s="24">
        <f ca="1">VLOOKUP(C1227,'Given Data'!$H$33:$I$43,2)</f>
        <v>2</v>
      </c>
      <c r="E1227" s="24">
        <f t="shared" ca="1" si="58"/>
        <v>0.3933292922748699</v>
      </c>
      <c r="F1227" s="24">
        <f ca="1">IF(B1227=IO!$A$21,ROUND(NORMINV(E1227,IO!$B$21,IO!$C$21),0),IF(B1227=IO!$A$22,ROUND(NORMINV(E1227,IO!$B$22,IO!$C$22),0),ROUND(NORMINV(E1227,IO!$B$23,IO!$C$23),0)))</f>
        <v>102</v>
      </c>
      <c r="G1227" s="24">
        <f ca="1">MIN(F1227,IO!$B$4+IO!$B$10)</f>
        <v>102</v>
      </c>
      <c r="H1227" s="24">
        <f ca="1">IF(G1227-D1227&gt;IO!B$4,Model!G1227-Model!D1227-IO!B$4,0)</f>
        <v>0</v>
      </c>
      <c r="I1227" s="24">
        <f>IF($B1227=IO!$A$22,IO!$B$6,IF($B1227=IO!$A$22,IO!$B$6,IF($B1227=IO!$A$22,IO!$B$6,IO!$B$7)))</f>
        <v>25</v>
      </c>
      <c r="J1227" s="24">
        <f t="shared" ca="1" si="59"/>
        <v>200</v>
      </c>
      <c r="K1227" s="24">
        <f ca="1">IO!$B$5*Model!G1227-$J1227</f>
        <v>3880</v>
      </c>
    </row>
    <row r="1228" spans="1:11" x14ac:dyDescent="0.25">
      <c r="A1228" s="28">
        <v>1227</v>
      </c>
      <c r="B1228" s="26" t="s">
        <v>10</v>
      </c>
      <c r="C1228" s="24">
        <f t="shared" ca="1" si="57"/>
        <v>0.10723367854983001</v>
      </c>
      <c r="D1228" s="24">
        <f ca="1">VLOOKUP(C1228,'Given Data'!$H$33:$I$43,2)</f>
        <v>0</v>
      </c>
      <c r="E1228" s="24">
        <f t="shared" ca="1" si="58"/>
        <v>0.79062311328465695</v>
      </c>
      <c r="F1228" s="24">
        <f ca="1">IF(B1228=IO!$A$21,ROUND(NORMINV(E1228,IO!$B$21,IO!$C$21),0),IF(B1228=IO!$A$22,ROUND(NORMINV(E1228,IO!$B$22,IO!$C$22),0),ROUND(NORMINV(E1228,IO!$B$23,IO!$C$23),0)))</f>
        <v>109</v>
      </c>
      <c r="G1228" s="24">
        <f ca="1">MIN(F1228,IO!$B$4+IO!$B$10)</f>
        <v>102</v>
      </c>
      <c r="H1228" s="24">
        <f ca="1">IF(G1228-D1228&gt;IO!B$4,Model!G1228-Model!D1228-IO!B$4,0)</f>
        <v>2</v>
      </c>
      <c r="I1228" s="24">
        <f>IF($B1228=IO!$A$22,IO!$B$6,IF($B1228=IO!$A$22,IO!$B$6,IF($B1228=IO!$A$22,IO!$B$6,IO!$B$7)))</f>
        <v>200</v>
      </c>
      <c r="J1228" s="24">
        <f t="shared" ca="1" si="59"/>
        <v>0</v>
      </c>
      <c r="K1228" s="24">
        <f ca="1">IO!$B$5*Model!G1228-$J1228</f>
        <v>4080</v>
      </c>
    </row>
    <row r="1229" spans="1:11" x14ac:dyDescent="0.25">
      <c r="A1229" s="28">
        <v>1228</v>
      </c>
      <c r="B1229" s="26" t="s">
        <v>7</v>
      </c>
      <c r="C1229" s="24">
        <f t="shared" ca="1" si="57"/>
        <v>0.17313441379319616</v>
      </c>
      <c r="D1229" s="24">
        <f ca="1">VLOOKUP(C1229,'Given Data'!$H$33:$I$43,2)</f>
        <v>1</v>
      </c>
      <c r="E1229" s="24">
        <f t="shared" ca="1" si="58"/>
        <v>0.6358830800480485</v>
      </c>
      <c r="F1229" s="24">
        <f ca="1">IF(B1229=IO!$A$21,ROUND(NORMINV(E1229,IO!$B$21,IO!$C$21),0),IF(B1229=IO!$A$22,ROUND(NORMINV(E1229,IO!$B$22,IO!$C$22),0),ROUND(NORMINV(E1229,IO!$B$23,IO!$C$23),0)))</f>
        <v>103</v>
      </c>
      <c r="G1229" s="24">
        <f ca="1">MIN(F1229,IO!$B$4+IO!$B$10)</f>
        <v>102</v>
      </c>
      <c r="H1229" s="24">
        <f ca="1">IF(G1229-D1229&gt;IO!B$4,Model!G1229-Model!D1229-IO!B$4,0)</f>
        <v>1</v>
      </c>
      <c r="I1229" s="24">
        <f>IF($B1229=IO!$A$22,IO!$B$6,IF($B1229=IO!$A$22,IO!$B$6,IF($B1229=IO!$A$22,IO!$B$6,IO!$B$7)))</f>
        <v>200</v>
      </c>
      <c r="J1229" s="24">
        <f t="shared" ca="1" si="59"/>
        <v>0</v>
      </c>
      <c r="K1229" s="24">
        <f ca="1">IO!$B$5*Model!G1229-$J1229</f>
        <v>4080</v>
      </c>
    </row>
    <row r="1230" spans="1:11" x14ac:dyDescent="0.25">
      <c r="A1230" s="28">
        <v>1229</v>
      </c>
      <c r="B1230" s="26" t="s">
        <v>8</v>
      </c>
      <c r="C1230" s="24">
        <f t="shared" ca="1" si="57"/>
        <v>0.87136750474650848</v>
      </c>
      <c r="D1230" s="24">
        <f ca="1">VLOOKUP(C1230,'Given Data'!$H$33:$I$43,2)</f>
        <v>4</v>
      </c>
      <c r="E1230" s="24">
        <f t="shared" ca="1" si="58"/>
        <v>0.43798460066380884</v>
      </c>
      <c r="F1230" s="24">
        <f ca="1">IF(B1230=IO!$A$21,ROUND(NORMINV(E1230,IO!$B$21,IO!$C$21),0),IF(B1230=IO!$A$22,ROUND(NORMINV(E1230,IO!$B$22,IO!$C$22),0),ROUND(NORMINV(E1230,IO!$B$23,IO!$C$23),0)))</f>
        <v>102</v>
      </c>
      <c r="G1230" s="24">
        <f ca="1">MIN(F1230,IO!$B$4+IO!$B$10)</f>
        <v>102</v>
      </c>
      <c r="H1230" s="24">
        <f ca="1">IF(G1230-D1230&gt;IO!B$4,Model!G1230-Model!D1230-IO!B$4,0)</f>
        <v>0</v>
      </c>
      <c r="I1230" s="24">
        <f>IF($B1230=IO!$A$22,IO!$B$6,IF($B1230=IO!$A$22,IO!$B$6,IF($B1230=IO!$A$22,IO!$B$6,IO!$B$7)))</f>
        <v>25</v>
      </c>
      <c r="J1230" s="24">
        <f t="shared" ca="1" si="59"/>
        <v>0</v>
      </c>
      <c r="K1230" s="24">
        <f ca="1">IO!$B$5*Model!G1230-$J1230</f>
        <v>4080</v>
      </c>
    </row>
    <row r="1231" spans="1:11" x14ac:dyDescent="0.25">
      <c r="A1231" s="28">
        <v>1230</v>
      </c>
      <c r="B1231" s="26" t="s">
        <v>10</v>
      </c>
      <c r="C1231" s="24">
        <f t="shared" ca="1" si="57"/>
        <v>0.54039998534172817</v>
      </c>
      <c r="D1231" s="24">
        <f ca="1">VLOOKUP(C1231,'Given Data'!$H$33:$I$43,2)</f>
        <v>2</v>
      </c>
      <c r="E1231" s="24">
        <f t="shared" ca="1" si="58"/>
        <v>0.35905189882147726</v>
      </c>
      <c r="F1231" s="24">
        <f ca="1">IF(B1231=IO!$A$21,ROUND(NORMINV(E1231,IO!$B$21,IO!$C$21),0),IF(B1231=IO!$A$22,ROUND(NORMINV(E1231,IO!$B$22,IO!$C$22),0),ROUND(NORMINV(E1231,IO!$B$23,IO!$C$23),0)))</f>
        <v>103</v>
      </c>
      <c r="G1231" s="24">
        <f ca="1">MIN(F1231,IO!$B$4+IO!$B$10)</f>
        <v>102</v>
      </c>
      <c r="H1231" s="24">
        <f ca="1">IF(G1231-D1231&gt;IO!B$4,Model!G1231-Model!D1231-IO!B$4,0)</f>
        <v>0</v>
      </c>
      <c r="I1231" s="24">
        <f>IF($B1231=IO!$A$22,IO!$B$6,IF($B1231=IO!$A$22,IO!$B$6,IF($B1231=IO!$A$22,IO!$B$6,IO!$B$7)))</f>
        <v>200</v>
      </c>
      <c r="J1231" s="24">
        <f t="shared" ca="1" si="59"/>
        <v>0</v>
      </c>
      <c r="K1231" s="24">
        <f ca="1">IO!$B$5*Model!G1231-$J1231</f>
        <v>4080</v>
      </c>
    </row>
    <row r="1232" spans="1:11" x14ac:dyDescent="0.25">
      <c r="A1232" s="28">
        <v>1231</v>
      </c>
      <c r="B1232" s="26" t="s">
        <v>7</v>
      </c>
      <c r="C1232" s="24">
        <f t="shared" ca="1" si="57"/>
        <v>0.67897180618869768</v>
      </c>
      <c r="D1232" s="24">
        <f ca="1">VLOOKUP(C1232,'Given Data'!$H$33:$I$43,2)</f>
        <v>3</v>
      </c>
      <c r="E1232" s="24">
        <f t="shared" ca="1" si="58"/>
        <v>0.43621873245124165</v>
      </c>
      <c r="F1232" s="24">
        <f ca="1">IF(B1232=IO!$A$21,ROUND(NORMINV(E1232,IO!$B$21,IO!$C$21),0),IF(B1232=IO!$A$22,ROUND(NORMINV(E1232,IO!$B$22,IO!$C$22),0),ROUND(NORMINV(E1232,IO!$B$23,IO!$C$23),0)))</f>
        <v>100</v>
      </c>
      <c r="G1232" s="24">
        <f ca="1">MIN(F1232,IO!$B$4+IO!$B$10)</f>
        <v>100</v>
      </c>
      <c r="H1232" s="24">
        <f ca="1">IF(G1232-D1232&gt;IO!B$4,Model!G1232-Model!D1232-IO!B$4,0)</f>
        <v>0</v>
      </c>
      <c r="I1232" s="24">
        <f>IF($B1232=IO!$A$22,IO!$B$6,IF($B1232=IO!$A$22,IO!$B$6,IF($B1232=IO!$A$22,IO!$B$6,IO!$B$7)))</f>
        <v>200</v>
      </c>
      <c r="J1232" s="24">
        <f t="shared" ca="1" si="59"/>
        <v>0</v>
      </c>
      <c r="K1232" s="24">
        <f ca="1">IO!$B$5*Model!G1232-$J1232</f>
        <v>4000</v>
      </c>
    </row>
    <row r="1233" spans="1:11" x14ac:dyDescent="0.25">
      <c r="A1233" s="28">
        <v>1232</v>
      </c>
      <c r="B1233" s="26" t="s">
        <v>8</v>
      </c>
      <c r="C1233" s="24">
        <f t="shared" ca="1" si="57"/>
        <v>0.83100153063884119</v>
      </c>
      <c r="D1233" s="24">
        <f ca="1">VLOOKUP(C1233,'Given Data'!$H$33:$I$43,2)</f>
        <v>4</v>
      </c>
      <c r="E1233" s="24">
        <f t="shared" ca="1" si="58"/>
        <v>0.54488112781777587</v>
      </c>
      <c r="F1233" s="24">
        <f ca="1">IF(B1233=IO!$A$21,ROUND(NORMINV(E1233,IO!$B$21,IO!$C$21),0),IF(B1233=IO!$A$22,ROUND(NORMINV(E1233,IO!$B$22,IO!$C$22),0),ROUND(NORMINV(E1233,IO!$B$23,IO!$C$23),0)))</f>
        <v>104</v>
      </c>
      <c r="G1233" s="24">
        <f ca="1">MIN(F1233,IO!$B$4+IO!$B$10)</f>
        <v>102</v>
      </c>
      <c r="H1233" s="24">
        <f ca="1">IF(G1233-D1233&gt;IO!B$4,Model!G1233-Model!D1233-IO!B$4,0)</f>
        <v>0</v>
      </c>
      <c r="I1233" s="24">
        <f>IF($B1233=IO!$A$22,IO!$B$6,IF($B1233=IO!$A$22,IO!$B$6,IF($B1233=IO!$A$22,IO!$B$6,IO!$B$7)))</f>
        <v>25</v>
      </c>
      <c r="J1233" s="24">
        <f t="shared" ca="1" si="59"/>
        <v>0</v>
      </c>
      <c r="K1233" s="24">
        <f ca="1">IO!$B$5*Model!G1233-$J1233</f>
        <v>4080</v>
      </c>
    </row>
    <row r="1234" spans="1:11" x14ac:dyDescent="0.25">
      <c r="A1234" s="28">
        <v>1233</v>
      </c>
      <c r="B1234" s="26" t="s">
        <v>10</v>
      </c>
      <c r="C1234" s="24">
        <f t="shared" ca="1" si="57"/>
        <v>0.99493984135928371</v>
      </c>
      <c r="D1234" s="24">
        <f ca="1">VLOOKUP(C1234,'Given Data'!$H$33:$I$43,2)</f>
        <v>8</v>
      </c>
      <c r="E1234" s="24">
        <f t="shared" ca="1" si="58"/>
        <v>0.34329434695755623</v>
      </c>
      <c r="F1234" s="24">
        <f ca="1">IF(B1234=IO!$A$21,ROUND(NORMINV(E1234,IO!$B$21,IO!$C$21),0),IF(B1234=IO!$A$22,ROUND(NORMINV(E1234,IO!$B$22,IO!$C$22),0),ROUND(NORMINV(E1234,IO!$B$23,IO!$C$23),0)))</f>
        <v>103</v>
      </c>
      <c r="G1234" s="24">
        <f ca="1">MIN(F1234,IO!$B$4+IO!$B$10)</f>
        <v>102</v>
      </c>
      <c r="H1234" s="24">
        <f ca="1">IF(G1234-D1234&gt;IO!B$4,Model!G1234-Model!D1234-IO!B$4,0)</f>
        <v>0</v>
      </c>
      <c r="I1234" s="24">
        <f>IF($B1234=IO!$A$22,IO!$B$6,IF($B1234=IO!$A$22,IO!$B$6,IF($B1234=IO!$A$22,IO!$B$6,IO!$B$7)))</f>
        <v>200</v>
      </c>
      <c r="J1234" s="24">
        <f t="shared" ca="1" si="59"/>
        <v>0</v>
      </c>
      <c r="K1234" s="24">
        <f ca="1">IO!$B$5*Model!G1234-$J1234</f>
        <v>4080</v>
      </c>
    </row>
    <row r="1235" spans="1:11" x14ac:dyDescent="0.25">
      <c r="A1235" s="28">
        <v>1234</v>
      </c>
      <c r="B1235" s="26" t="s">
        <v>7</v>
      </c>
      <c r="C1235" s="24">
        <f t="shared" ca="1" si="57"/>
        <v>0.44743855487596318</v>
      </c>
      <c r="D1235" s="24">
        <f ca="1">VLOOKUP(C1235,'Given Data'!$H$33:$I$43,2)</f>
        <v>2</v>
      </c>
      <c r="E1235" s="24">
        <f t="shared" ca="1" si="58"/>
        <v>0.18220830798390097</v>
      </c>
      <c r="F1235" s="24">
        <f ca="1">IF(B1235=IO!$A$21,ROUND(NORMINV(E1235,IO!$B$21,IO!$C$21),0),IF(B1235=IO!$A$22,ROUND(NORMINV(E1235,IO!$B$22,IO!$C$22),0),ROUND(NORMINV(E1235,IO!$B$23,IO!$C$23),0)))</f>
        <v>96</v>
      </c>
      <c r="G1235" s="24">
        <f ca="1">MIN(F1235,IO!$B$4+IO!$B$10)</f>
        <v>96</v>
      </c>
      <c r="H1235" s="24">
        <f ca="1">IF(G1235-D1235&gt;IO!B$4,Model!G1235-Model!D1235-IO!B$4,0)</f>
        <v>0</v>
      </c>
      <c r="I1235" s="24">
        <f>IF($B1235=IO!$A$22,IO!$B$6,IF($B1235=IO!$A$22,IO!$B$6,IF($B1235=IO!$A$22,IO!$B$6,IO!$B$7)))</f>
        <v>200</v>
      </c>
      <c r="J1235" s="24">
        <f t="shared" ca="1" si="59"/>
        <v>0</v>
      </c>
      <c r="K1235" s="24">
        <f ca="1">IO!$B$5*Model!G1235-$J1235</f>
        <v>3840</v>
      </c>
    </row>
    <row r="1236" spans="1:11" x14ac:dyDescent="0.25">
      <c r="A1236" s="28">
        <v>1235</v>
      </c>
      <c r="B1236" s="26" t="s">
        <v>8</v>
      </c>
      <c r="C1236" s="24">
        <f t="shared" ca="1" si="57"/>
        <v>0.42004433739198321</v>
      </c>
      <c r="D1236" s="24">
        <f ca="1">VLOOKUP(C1236,'Given Data'!$H$33:$I$43,2)</f>
        <v>2</v>
      </c>
      <c r="E1236" s="24">
        <f t="shared" ca="1" si="58"/>
        <v>1.1813554209491484E-2</v>
      </c>
      <c r="F1236" s="24">
        <f ca="1">IF(B1236=IO!$A$21,ROUND(NORMINV(E1236,IO!$B$21,IO!$C$21),0),IF(B1236=IO!$A$22,ROUND(NORMINV(E1236,IO!$B$22,IO!$C$22),0),ROUND(NORMINV(E1236,IO!$B$23,IO!$C$23),0)))</f>
        <v>92</v>
      </c>
      <c r="G1236" s="24">
        <f ca="1">MIN(F1236,IO!$B$4+IO!$B$10)</f>
        <v>92</v>
      </c>
      <c r="H1236" s="24">
        <f ca="1">IF(G1236-D1236&gt;IO!B$4,Model!G1236-Model!D1236-IO!B$4,0)</f>
        <v>0</v>
      </c>
      <c r="I1236" s="24">
        <f>IF($B1236=IO!$A$22,IO!$B$6,IF($B1236=IO!$A$22,IO!$B$6,IF($B1236=IO!$A$22,IO!$B$6,IO!$B$7)))</f>
        <v>25</v>
      </c>
      <c r="J1236" s="24">
        <f t="shared" ca="1" si="59"/>
        <v>0</v>
      </c>
      <c r="K1236" s="24">
        <f ca="1">IO!$B$5*Model!G1236-$J1236</f>
        <v>3680</v>
      </c>
    </row>
    <row r="1237" spans="1:11" x14ac:dyDescent="0.25">
      <c r="A1237" s="28">
        <v>1236</v>
      </c>
      <c r="B1237" s="26" t="s">
        <v>10</v>
      </c>
      <c r="C1237" s="24">
        <f t="shared" ca="1" si="57"/>
        <v>0.93900225787246117</v>
      </c>
      <c r="D1237" s="24">
        <f ca="1">VLOOKUP(C1237,'Given Data'!$H$33:$I$43,2)</f>
        <v>6</v>
      </c>
      <c r="E1237" s="24">
        <f t="shared" ca="1" si="58"/>
        <v>0.29667648159735094</v>
      </c>
      <c r="F1237" s="24">
        <f ca="1">IF(B1237=IO!$A$21,ROUND(NORMINV(E1237,IO!$B$21,IO!$C$21),0),IF(B1237=IO!$A$22,ROUND(NORMINV(E1237,IO!$B$22,IO!$C$22),0),ROUND(NORMINV(E1237,IO!$B$23,IO!$C$23),0)))</f>
        <v>102</v>
      </c>
      <c r="G1237" s="24">
        <f ca="1">MIN(F1237,IO!$B$4+IO!$B$10)</f>
        <v>102</v>
      </c>
      <c r="H1237" s="24">
        <f ca="1">IF(G1237-D1237&gt;IO!B$4,Model!G1237-Model!D1237-IO!B$4,0)</f>
        <v>0</v>
      </c>
      <c r="I1237" s="24">
        <f>IF($B1237=IO!$A$22,IO!$B$6,IF($B1237=IO!$A$22,IO!$B$6,IF($B1237=IO!$A$22,IO!$B$6,IO!$B$7)))</f>
        <v>200</v>
      </c>
      <c r="J1237" s="24">
        <f t="shared" ca="1" si="59"/>
        <v>50</v>
      </c>
      <c r="K1237" s="24">
        <f ca="1">IO!$B$5*Model!G1237-$J1237</f>
        <v>4030</v>
      </c>
    </row>
    <row r="1238" spans="1:11" x14ac:dyDescent="0.25">
      <c r="A1238" s="28">
        <v>1237</v>
      </c>
      <c r="B1238" s="26" t="s">
        <v>7</v>
      </c>
      <c r="C1238" s="24">
        <f t="shared" ca="1" si="57"/>
        <v>0.2096388370496014</v>
      </c>
      <c r="D1238" s="24">
        <f ca="1">VLOOKUP(C1238,'Given Data'!$H$33:$I$43,2)</f>
        <v>1</v>
      </c>
      <c r="E1238" s="24">
        <f t="shared" ca="1" si="58"/>
        <v>0.32671617759877147</v>
      </c>
      <c r="F1238" s="24">
        <f ca="1">IF(B1238=IO!$A$21,ROUND(NORMINV(E1238,IO!$B$21,IO!$C$21),0),IF(B1238=IO!$A$22,ROUND(NORMINV(E1238,IO!$B$22,IO!$C$22),0),ROUND(NORMINV(E1238,IO!$B$23,IO!$C$23),0)))</f>
        <v>98</v>
      </c>
      <c r="G1238" s="24">
        <f ca="1">MIN(F1238,IO!$B$4+IO!$B$10)</f>
        <v>98</v>
      </c>
      <c r="H1238" s="24">
        <f ca="1">IF(G1238-D1238&gt;IO!B$4,Model!G1238-Model!D1238-IO!B$4,0)</f>
        <v>0</v>
      </c>
      <c r="I1238" s="24">
        <f>IF($B1238=IO!$A$22,IO!$B$6,IF($B1238=IO!$A$22,IO!$B$6,IF($B1238=IO!$A$22,IO!$B$6,IO!$B$7)))</f>
        <v>200</v>
      </c>
      <c r="J1238" s="24">
        <f t="shared" ca="1" si="59"/>
        <v>0</v>
      </c>
      <c r="K1238" s="24">
        <f ca="1">IO!$B$5*Model!G1238-$J1238</f>
        <v>3920</v>
      </c>
    </row>
    <row r="1239" spans="1:11" x14ac:dyDescent="0.25">
      <c r="A1239" s="28">
        <v>1238</v>
      </c>
      <c r="B1239" s="26" t="s">
        <v>8</v>
      </c>
      <c r="C1239" s="24">
        <f t="shared" ca="1" si="57"/>
        <v>1.7588725202037803E-2</v>
      </c>
      <c r="D1239" s="24">
        <f ca="1">VLOOKUP(C1239,'Given Data'!$H$33:$I$43,2)</f>
        <v>0</v>
      </c>
      <c r="E1239" s="24">
        <f t="shared" ca="1" si="58"/>
        <v>0.60135401659019105</v>
      </c>
      <c r="F1239" s="24">
        <f ca="1">IF(B1239=IO!$A$21,ROUND(NORMINV(E1239,IO!$B$21,IO!$C$21),0),IF(B1239=IO!$A$22,ROUND(NORMINV(E1239,IO!$B$22,IO!$C$22),0),ROUND(NORMINV(E1239,IO!$B$23,IO!$C$23),0)))</f>
        <v>104</v>
      </c>
      <c r="G1239" s="24">
        <f ca="1">MIN(F1239,IO!$B$4+IO!$B$10)</f>
        <v>102</v>
      </c>
      <c r="H1239" s="24">
        <f ca="1">IF(G1239-D1239&gt;IO!B$4,Model!G1239-Model!D1239-IO!B$4,0)</f>
        <v>2</v>
      </c>
      <c r="I1239" s="24">
        <f>IF($B1239=IO!$A$22,IO!$B$6,IF($B1239=IO!$A$22,IO!$B$6,IF($B1239=IO!$A$22,IO!$B$6,IO!$B$7)))</f>
        <v>25</v>
      </c>
      <c r="J1239" s="24">
        <f t="shared" ca="1" si="59"/>
        <v>0</v>
      </c>
      <c r="K1239" s="24">
        <f ca="1">IO!$B$5*Model!G1239-$J1239</f>
        <v>4080</v>
      </c>
    </row>
    <row r="1240" spans="1:11" x14ac:dyDescent="0.25">
      <c r="A1240" s="28">
        <v>1239</v>
      </c>
      <c r="B1240" s="26" t="s">
        <v>10</v>
      </c>
      <c r="C1240" s="24">
        <f t="shared" ca="1" si="57"/>
        <v>0.86852283329507418</v>
      </c>
      <c r="D1240" s="24">
        <f ca="1">VLOOKUP(C1240,'Given Data'!$H$33:$I$43,2)</f>
        <v>4</v>
      </c>
      <c r="E1240" s="24">
        <f t="shared" ca="1" si="58"/>
        <v>0.76989299991805538</v>
      </c>
      <c r="F1240" s="24">
        <f ca="1">IF(B1240=IO!$A$21,ROUND(NORMINV(E1240,IO!$B$21,IO!$C$21),0),IF(B1240=IO!$A$22,ROUND(NORMINV(E1240,IO!$B$22,IO!$C$22),0),ROUND(NORMINV(E1240,IO!$B$23,IO!$C$23),0)))</f>
        <v>109</v>
      </c>
      <c r="G1240" s="24">
        <f ca="1">MIN(F1240,IO!$B$4+IO!$B$10)</f>
        <v>102</v>
      </c>
      <c r="H1240" s="24">
        <f ca="1">IF(G1240-D1240&gt;IO!B$4,Model!G1240-Model!D1240-IO!B$4,0)</f>
        <v>0</v>
      </c>
      <c r="I1240" s="24">
        <f>IF($B1240=IO!$A$22,IO!$B$6,IF($B1240=IO!$A$22,IO!$B$6,IF($B1240=IO!$A$22,IO!$B$6,IO!$B$7)))</f>
        <v>200</v>
      </c>
      <c r="J1240" s="24">
        <f t="shared" ca="1" si="59"/>
        <v>0</v>
      </c>
      <c r="K1240" s="24">
        <f ca="1">IO!$B$5*Model!G1240-$J1240</f>
        <v>4080</v>
      </c>
    </row>
    <row r="1241" spans="1:11" x14ac:dyDescent="0.25">
      <c r="A1241" s="28">
        <v>1240</v>
      </c>
      <c r="B1241" s="26" t="s">
        <v>7</v>
      </c>
      <c r="C1241" s="24">
        <f t="shared" ca="1" si="57"/>
        <v>0.7450552643884919</v>
      </c>
      <c r="D1241" s="24">
        <f ca="1">VLOOKUP(C1241,'Given Data'!$H$33:$I$43,2)</f>
        <v>3</v>
      </c>
      <c r="E1241" s="24">
        <f t="shared" ca="1" si="58"/>
        <v>0.41961484220688006</v>
      </c>
      <c r="F1241" s="24">
        <f ca="1">IF(B1241=IO!$A$21,ROUND(NORMINV(E1241,IO!$B$21,IO!$C$21),0),IF(B1241=IO!$A$22,ROUND(NORMINV(E1241,IO!$B$22,IO!$C$22),0),ROUND(NORMINV(E1241,IO!$B$23,IO!$C$23),0)))</f>
        <v>100</v>
      </c>
      <c r="G1241" s="24">
        <f ca="1">MIN(F1241,IO!$B$4+IO!$B$10)</f>
        <v>100</v>
      </c>
      <c r="H1241" s="24">
        <f ca="1">IF(G1241-D1241&gt;IO!B$4,Model!G1241-Model!D1241-IO!B$4,0)</f>
        <v>0</v>
      </c>
      <c r="I1241" s="24">
        <f>IF($B1241=IO!$A$22,IO!$B$6,IF($B1241=IO!$A$22,IO!$B$6,IF($B1241=IO!$A$22,IO!$B$6,IO!$B$7)))</f>
        <v>200</v>
      </c>
      <c r="J1241" s="24">
        <f t="shared" ca="1" si="59"/>
        <v>0</v>
      </c>
      <c r="K1241" s="24">
        <f ca="1">IO!$B$5*Model!G1241-$J1241</f>
        <v>4000</v>
      </c>
    </row>
    <row r="1242" spans="1:11" x14ac:dyDescent="0.25">
      <c r="A1242" s="28">
        <v>1241</v>
      </c>
      <c r="B1242" s="26" t="s">
        <v>8</v>
      </c>
      <c r="C1242" s="24">
        <f t="shared" ca="1" si="57"/>
        <v>0.90217008403732291</v>
      </c>
      <c r="D1242" s="24">
        <f ca="1">VLOOKUP(C1242,'Given Data'!$H$33:$I$43,2)</f>
        <v>5</v>
      </c>
      <c r="E1242" s="24">
        <f t="shared" ca="1" si="58"/>
        <v>0.56471226800077667</v>
      </c>
      <c r="F1242" s="24">
        <f ca="1">IF(B1242=IO!$A$21,ROUND(NORMINV(E1242,IO!$B$21,IO!$C$21),0),IF(B1242=IO!$A$22,ROUND(NORMINV(E1242,IO!$B$22,IO!$C$22),0),ROUND(NORMINV(E1242,IO!$B$23,IO!$C$23),0)))</f>
        <v>104</v>
      </c>
      <c r="G1242" s="24">
        <f ca="1">MIN(F1242,IO!$B$4+IO!$B$10)</f>
        <v>102</v>
      </c>
      <c r="H1242" s="24">
        <f ca="1">IF(G1242-D1242&gt;IO!B$4,Model!G1242-Model!D1242-IO!B$4,0)</f>
        <v>0</v>
      </c>
      <c r="I1242" s="24">
        <f>IF($B1242=IO!$A$22,IO!$B$6,IF($B1242=IO!$A$22,IO!$B$6,IF($B1242=IO!$A$22,IO!$B$6,IO!$B$7)))</f>
        <v>25</v>
      </c>
      <c r="J1242" s="24">
        <f t="shared" ca="1" si="59"/>
        <v>0</v>
      </c>
      <c r="K1242" s="24">
        <f ca="1">IO!$B$5*Model!G1242-$J1242</f>
        <v>4080</v>
      </c>
    </row>
    <row r="1243" spans="1:11" x14ac:dyDescent="0.25">
      <c r="A1243" s="28">
        <v>1242</v>
      </c>
      <c r="B1243" s="26" t="s">
        <v>10</v>
      </c>
      <c r="C1243" s="24">
        <f t="shared" ca="1" si="57"/>
        <v>1.1461071892627017E-2</v>
      </c>
      <c r="D1243" s="24">
        <f ca="1">VLOOKUP(C1243,'Given Data'!$H$33:$I$43,2)</f>
        <v>0</v>
      </c>
      <c r="E1243" s="24">
        <f t="shared" ca="1" si="58"/>
        <v>2.593292750411802E-2</v>
      </c>
      <c r="F1243" s="24">
        <f ca="1">IF(B1243=IO!$A$21,ROUND(NORMINV(E1243,IO!$B$21,IO!$C$21),0),IF(B1243=IO!$A$22,ROUND(NORMINV(E1243,IO!$B$22,IO!$C$22),0),ROUND(NORMINV(E1243,IO!$B$23,IO!$C$23),0)))</f>
        <v>95</v>
      </c>
      <c r="G1243" s="24">
        <f ca="1">MIN(F1243,IO!$B$4+IO!$B$10)</f>
        <v>95</v>
      </c>
      <c r="H1243" s="24">
        <f ca="1">IF(G1243-D1243&gt;IO!B$4,Model!G1243-Model!D1243-IO!B$4,0)</f>
        <v>0</v>
      </c>
      <c r="I1243" s="24">
        <f>IF($B1243=IO!$A$22,IO!$B$6,IF($B1243=IO!$A$22,IO!$B$6,IF($B1243=IO!$A$22,IO!$B$6,IO!$B$7)))</f>
        <v>200</v>
      </c>
      <c r="J1243" s="24">
        <f t="shared" ca="1" si="59"/>
        <v>0</v>
      </c>
      <c r="K1243" s="24">
        <f ca="1">IO!$B$5*Model!G1243-$J1243</f>
        <v>3800</v>
      </c>
    </row>
    <row r="1244" spans="1:11" x14ac:dyDescent="0.25">
      <c r="A1244" s="28">
        <v>1243</v>
      </c>
      <c r="B1244" s="26" t="s">
        <v>7</v>
      </c>
      <c r="C1244" s="24">
        <f t="shared" ca="1" si="57"/>
        <v>0.51451759345367898</v>
      </c>
      <c r="D1244" s="24">
        <f ca="1">VLOOKUP(C1244,'Given Data'!$H$33:$I$43,2)</f>
        <v>2</v>
      </c>
      <c r="E1244" s="24">
        <f t="shared" ca="1" si="58"/>
        <v>0.83277455403647838</v>
      </c>
      <c r="F1244" s="24">
        <f ca="1">IF(B1244=IO!$A$21,ROUND(NORMINV(E1244,IO!$B$21,IO!$C$21),0),IF(B1244=IO!$A$22,ROUND(NORMINV(E1244,IO!$B$22,IO!$C$22),0),ROUND(NORMINV(E1244,IO!$B$23,IO!$C$23),0)))</f>
        <v>107</v>
      </c>
      <c r="G1244" s="24">
        <f ca="1">MIN(F1244,IO!$B$4+IO!$B$10)</f>
        <v>102</v>
      </c>
      <c r="H1244" s="24">
        <f ca="1">IF(G1244-D1244&gt;IO!B$4,Model!G1244-Model!D1244-IO!B$4,0)</f>
        <v>0</v>
      </c>
      <c r="I1244" s="24">
        <f>IF($B1244=IO!$A$22,IO!$B$6,IF($B1244=IO!$A$22,IO!$B$6,IF($B1244=IO!$A$22,IO!$B$6,IO!$B$7)))</f>
        <v>200</v>
      </c>
      <c r="J1244" s="24">
        <f t="shared" ca="1" si="59"/>
        <v>200</v>
      </c>
      <c r="K1244" s="24">
        <f ca="1">IO!$B$5*Model!G1244-$J1244</f>
        <v>3880</v>
      </c>
    </row>
    <row r="1245" spans="1:11" x14ac:dyDescent="0.25">
      <c r="A1245" s="28">
        <v>1244</v>
      </c>
      <c r="B1245" s="26" t="s">
        <v>8</v>
      </c>
      <c r="C1245" s="24">
        <f t="shared" ca="1" si="57"/>
        <v>0.16755034615630182</v>
      </c>
      <c r="D1245" s="24">
        <f ca="1">VLOOKUP(C1245,'Given Data'!$H$33:$I$43,2)</f>
        <v>1</v>
      </c>
      <c r="E1245" s="24">
        <f t="shared" ca="1" si="58"/>
        <v>0.16006014232314769</v>
      </c>
      <c r="F1245" s="24">
        <f ca="1">IF(B1245=IO!$A$21,ROUND(NORMINV(E1245,IO!$B$21,IO!$C$21),0),IF(B1245=IO!$A$22,ROUND(NORMINV(E1245,IO!$B$22,IO!$C$22),0),ROUND(NORMINV(E1245,IO!$B$23,IO!$C$23),0)))</f>
        <v>98</v>
      </c>
      <c r="G1245" s="24">
        <f ca="1">MIN(F1245,IO!$B$4+IO!$B$10)</f>
        <v>98</v>
      </c>
      <c r="H1245" s="24">
        <f ca="1">IF(G1245-D1245&gt;IO!B$4,Model!G1245-Model!D1245-IO!B$4,0)</f>
        <v>0</v>
      </c>
      <c r="I1245" s="24">
        <f>IF($B1245=IO!$A$22,IO!$B$6,IF($B1245=IO!$A$22,IO!$B$6,IF($B1245=IO!$A$22,IO!$B$6,IO!$B$7)))</f>
        <v>25</v>
      </c>
      <c r="J1245" s="24">
        <f t="shared" ca="1" si="59"/>
        <v>0</v>
      </c>
      <c r="K1245" s="24">
        <f ca="1">IO!$B$5*Model!G1245-$J1245</f>
        <v>3920</v>
      </c>
    </row>
    <row r="1246" spans="1:11" x14ac:dyDescent="0.25">
      <c r="A1246" s="28">
        <v>1245</v>
      </c>
      <c r="B1246" s="26" t="s">
        <v>10</v>
      </c>
      <c r="C1246" s="24">
        <f t="shared" ca="1" si="57"/>
        <v>0.27563289122453127</v>
      </c>
      <c r="D1246" s="24">
        <f ca="1">VLOOKUP(C1246,'Given Data'!$H$33:$I$43,2)</f>
        <v>1</v>
      </c>
      <c r="E1246" s="24">
        <f t="shared" ca="1" si="58"/>
        <v>0.30948243459733815</v>
      </c>
      <c r="F1246" s="24">
        <f ca="1">IF(B1246=IO!$A$21,ROUND(NORMINV(E1246,IO!$B$21,IO!$C$21),0),IF(B1246=IO!$A$22,ROUND(NORMINV(E1246,IO!$B$22,IO!$C$22),0),ROUND(NORMINV(E1246,IO!$B$23,IO!$C$23),0)))</f>
        <v>103</v>
      </c>
      <c r="G1246" s="24">
        <f ca="1">MIN(F1246,IO!$B$4+IO!$B$10)</f>
        <v>102</v>
      </c>
      <c r="H1246" s="24">
        <f ca="1">IF(G1246-D1246&gt;IO!B$4,Model!G1246-Model!D1246-IO!B$4,0)</f>
        <v>1</v>
      </c>
      <c r="I1246" s="24">
        <f>IF($B1246=IO!$A$22,IO!$B$6,IF($B1246=IO!$A$22,IO!$B$6,IF($B1246=IO!$A$22,IO!$B$6,IO!$B$7)))</f>
        <v>200</v>
      </c>
      <c r="J1246" s="24">
        <f t="shared" ca="1" si="59"/>
        <v>0</v>
      </c>
      <c r="K1246" s="24">
        <f ca="1">IO!$B$5*Model!G1246-$J1246</f>
        <v>4080</v>
      </c>
    </row>
    <row r="1247" spans="1:11" x14ac:dyDescent="0.25">
      <c r="A1247" s="28">
        <v>1246</v>
      </c>
      <c r="B1247" s="26" t="s">
        <v>7</v>
      </c>
      <c r="C1247" s="24">
        <f t="shared" ca="1" si="57"/>
        <v>0.53365803146333668</v>
      </c>
      <c r="D1247" s="24">
        <f ca="1">VLOOKUP(C1247,'Given Data'!$H$33:$I$43,2)</f>
        <v>2</v>
      </c>
      <c r="E1247" s="24">
        <f t="shared" ca="1" si="58"/>
        <v>0.91282290765414431</v>
      </c>
      <c r="F1247" s="24">
        <f ca="1">IF(B1247=IO!$A$21,ROUND(NORMINV(E1247,IO!$B$21,IO!$C$21),0),IF(B1247=IO!$A$22,ROUND(NORMINV(E1247,IO!$B$22,IO!$C$22),0),ROUND(NORMINV(E1247,IO!$B$23,IO!$C$23),0)))</f>
        <v>109</v>
      </c>
      <c r="G1247" s="24">
        <f ca="1">MIN(F1247,IO!$B$4+IO!$B$10)</f>
        <v>102</v>
      </c>
      <c r="H1247" s="24">
        <f ca="1">IF(G1247-D1247&gt;IO!B$4,Model!G1247-Model!D1247-IO!B$4,0)</f>
        <v>0</v>
      </c>
      <c r="I1247" s="24">
        <f>IF($B1247=IO!$A$22,IO!$B$6,IF($B1247=IO!$A$22,IO!$B$6,IF($B1247=IO!$A$22,IO!$B$6,IO!$B$7)))</f>
        <v>200</v>
      </c>
      <c r="J1247" s="24">
        <f t="shared" ca="1" si="59"/>
        <v>0</v>
      </c>
      <c r="K1247" s="24">
        <f ca="1">IO!$B$5*Model!G1247-$J1247</f>
        <v>4080</v>
      </c>
    </row>
    <row r="1248" spans="1:11" x14ac:dyDescent="0.25">
      <c r="A1248" s="28">
        <v>1247</v>
      </c>
      <c r="B1248" s="26" t="s">
        <v>8</v>
      </c>
      <c r="C1248" s="24">
        <f t="shared" ca="1" si="57"/>
        <v>0.7281670233581875</v>
      </c>
      <c r="D1248" s="24">
        <f ca="1">VLOOKUP(C1248,'Given Data'!$H$33:$I$43,2)</f>
        <v>3</v>
      </c>
      <c r="E1248" s="24">
        <f t="shared" ca="1" si="58"/>
        <v>0.79188312085324741</v>
      </c>
      <c r="F1248" s="24">
        <f ca="1">IF(B1248=IO!$A$21,ROUND(NORMINV(E1248,IO!$B$21,IO!$C$21),0),IF(B1248=IO!$A$22,ROUND(NORMINV(E1248,IO!$B$22,IO!$C$22),0),ROUND(NORMINV(E1248,IO!$B$23,IO!$C$23),0)))</f>
        <v>107</v>
      </c>
      <c r="G1248" s="24">
        <f ca="1">MIN(F1248,IO!$B$4+IO!$B$10)</f>
        <v>102</v>
      </c>
      <c r="H1248" s="24">
        <f ca="1">IF(G1248-D1248&gt;IO!B$4,Model!G1248-Model!D1248-IO!B$4,0)</f>
        <v>0</v>
      </c>
      <c r="I1248" s="24">
        <f>IF($B1248=IO!$A$22,IO!$B$6,IF($B1248=IO!$A$22,IO!$B$6,IF($B1248=IO!$A$22,IO!$B$6,IO!$B$7)))</f>
        <v>25</v>
      </c>
      <c r="J1248" s="24">
        <f t="shared" ca="1" si="59"/>
        <v>0</v>
      </c>
      <c r="K1248" s="24">
        <f ca="1">IO!$B$5*Model!G1248-$J1248</f>
        <v>4080</v>
      </c>
    </row>
    <row r="1249" spans="1:11" x14ac:dyDescent="0.25">
      <c r="A1249" s="28">
        <v>1248</v>
      </c>
      <c r="B1249" s="26" t="s">
        <v>10</v>
      </c>
      <c r="C1249" s="24">
        <f t="shared" ca="1" si="57"/>
        <v>0.61565821940806253</v>
      </c>
      <c r="D1249" s="24">
        <f ca="1">VLOOKUP(C1249,'Given Data'!$H$33:$I$43,2)</f>
        <v>3</v>
      </c>
      <c r="E1249" s="24">
        <f t="shared" ca="1" si="58"/>
        <v>0.36570030444835722</v>
      </c>
      <c r="F1249" s="24">
        <f ca="1">IF(B1249=IO!$A$21,ROUND(NORMINV(E1249,IO!$B$21,IO!$C$21),0),IF(B1249=IO!$A$22,ROUND(NORMINV(E1249,IO!$B$22,IO!$C$22),0),ROUND(NORMINV(E1249,IO!$B$23,IO!$C$23),0)))</f>
        <v>103</v>
      </c>
      <c r="G1249" s="24">
        <f ca="1">MIN(F1249,IO!$B$4+IO!$B$10)</f>
        <v>102</v>
      </c>
      <c r="H1249" s="24">
        <f ca="1">IF(G1249-D1249&gt;IO!B$4,Model!G1249-Model!D1249-IO!B$4,0)</f>
        <v>0</v>
      </c>
      <c r="I1249" s="24">
        <f>IF($B1249=IO!$A$22,IO!$B$6,IF($B1249=IO!$A$22,IO!$B$6,IF($B1249=IO!$A$22,IO!$B$6,IO!$B$7)))</f>
        <v>200</v>
      </c>
      <c r="J1249" s="24">
        <f t="shared" ca="1" si="59"/>
        <v>25</v>
      </c>
      <c r="K1249" s="24">
        <f ca="1">IO!$B$5*Model!G1249-$J1249</f>
        <v>4055</v>
      </c>
    </row>
    <row r="1250" spans="1:11" x14ac:dyDescent="0.25">
      <c r="A1250" s="28">
        <v>1249</v>
      </c>
      <c r="B1250" s="26" t="s">
        <v>7</v>
      </c>
      <c r="C1250" s="24">
        <f t="shared" ca="1" si="57"/>
        <v>0.30879297312291887</v>
      </c>
      <c r="D1250" s="24">
        <f ca="1">VLOOKUP(C1250,'Given Data'!$H$33:$I$43,2)</f>
        <v>1</v>
      </c>
      <c r="E1250" s="24">
        <f t="shared" ca="1" si="58"/>
        <v>0.36835756279850018</v>
      </c>
      <c r="F1250" s="24">
        <f ca="1">IF(B1250=IO!$A$21,ROUND(NORMINV(E1250,IO!$B$21,IO!$C$21),0),IF(B1250=IO!$A$22,ROUND(NORMINV(E1250,IO!$B$22,IO!$C$22),0),ROUND(NORMINV(E1250,IO!$B$23,IO!$C$23),0)))</f>
        <v>99</v>
      </c>
      <c r="G1250" s="24">
        <f ca="1">MIN(F1250,IO!$B$4+IO!$B$10)</f>
        <v>99</v>
      </c>
      <c r="H1250" s="24">
        <f ca="1">IF(G1250-D1250&gt;IO!B$4,Model!G1250-Model!D1250-IO!B$4,0)</f>
        <v>0</v>
      </c>
      <c r="I1250" s="24">
        <f>IF($B1250=IO!$A$22,IO!$B$6,IF($B1250=IO!$A$22,IO!$B$6,IF($B1250=IO!$A$22,IO!$B$6,IO!$B$7)))</f>
        <v>200</v>
      </c>
      <c r="J1250" s="24">
        <f t="shared" ca="1" si="59"/>
        <v>0</v>
      </c>
      <c r="K1250" s="24">
        <f ca="1">IO!$B$5*Model!G1250-$J1250</f>
        <v>3960</v>
      </c>
    </row>
    <row r="1251" spans="1:11" x14ac:dyDescent="0.25">
      <c r="A1251" s="28">
        <v>1250</v>
      </c>
      <c r="B1251" s="26" t="s">
        <v>8</v>
      </c>
      <c r="C1251" s="24">
        <f t="shared" ca="1" si="57"/>
        <v>0.3549979744809959</v>
      </c>
      <c r="D1251" s="24">
        <f ca="1">VLOOKUP(C1251,'Given Data'!$H$33:$I$43,2)</f>
        <v>1</v>
      </c>
      <c r="E1251" s="24">
        <f t="shared" ca="1" si="58"/>
        <v>0.82366157015403174</v>
      </c>
      <c r="F1251" s="24">
        <f ca="1">IF(B1251=IO!$A$21,ROUND(NORMINV(E1251,IO!$B$21,IO!$C$21),0),IF(B1251=IO!$A$22,ROUND(NORMINV(E1251,IO!$B$22,IO!$C$22),0),ROUND(NORMINV(E1251,IO!$B$23,IO!$C$23),0)))</f>
        <v>108</v>
      </c>
      <c r="G1251" s="24">
        <f ca="1">MIN(F1251,IO!$B$4+IO!$B$10)</f>
        <v>102</v>
      </c>
      <c r="H1251" s="24">
        <f ca="1">IF(G1251-D1251&gt;IO!B$4,Model!G1251-Model!D1251-IO!B$4,0)</f>
        <v>1</v>
      </c>
      <c r="I1251" s="24">
        <f>IF($B1251=IO!$A$22,IO!$B$6,IF($B1251=IO!$A$22,IO!$B$6,IF($B1251=IO!$A$22,IO!$B$6,IO!$B$7)))</f>
        <v>25</v>
      </c>
      <c r="J1251" s="24">
        <f t="shared" ca="1" si="59"/>
        <v>0</v>
      </c>
      <c r="K1251" s="24">
        <f ca="1">IO!$B$5*Model!G1251-$J1251</f>
        <v>4080</v>
      </c>
    </row>
    <row r="1252" spans="1:11" x14ac:dyDescent="0.25">
      <c r="A1252" s="28">
        <v>1251</v>
      </c>
      <c r="B1252" s="26" t="s">
        <v>10</v>
      </c>
      <c r="C1252" s="24">
        <f t="shared" ca="1" si="57"/>
        <v>0.86804448112858323</v>
      </c>
      <c r="D1252" s="24">
        <f ca="1">VLOOKUP(C1252,'Given Data'!$H$33:$I$43,2)</f>
        <v>4</v>
      </c>
      <c r="E1252" s="24">
        <f t="shared" ca="1" si="58"/>
        <v>0.80528218409436481</v>
      </c>
      <c r="F1252" s="24">
        <f ca="1">IF(B1252=IO!$A$21,ROUND(NORMINV(E1252,IO!$B$21,IO!$C$21),0),IF(B1252=IO!$A$22,ROUND(NORMINV(E1252,IO!$B$22,IO!$C$22),0),ROUND(NORMINV(E1252,IO!$B$23,IO!$C$23),0)))</f>
        <v>109</v>
      </c>
      <c r="G1252" s="24">
        <f ca="1">MIN(F1252,IO!$B$4+IO!$B$10)</f>
        <v>102</v>
      </c>
      <c r="H1252" s="24">
        <f ca="1">IF(G1252-D1252&gt;IO!B$4,Model!G1252-Model!D1252-IO!B$4,0)</f>
        <v>0</v>
      </c>
      <c r="I1252" s="24">
        <f>IF($B1252=IO!$A$22,IO!$B$6,IF($B1252=IO!$A$22,IO!$B$6,IF($B1252=IO!$A$22,IO!$B$6,IO!$B$7)))</f>
        <v>200</v>
      </c>
      <c r="J1252" s="24">
        <f t="shared" ca="1" si="59"/>
        <v>0</v>
      </c>
      <c r="K1252" s="24">
        <f ca="1">IO!$B$5*Model!G1252-$J1252</f>
        <v>4080</v>
      </c>
    </row>
    <row r="1253" spans="1:11" x14ac:dyDescent="0.25">
      <c r="A1253" s="28">
        <v>1252</v>
      </c>
      <c r="B1253" s="26" t="s">
        <v>7</v>
      </c>
      <c r="C1253" s="24">
        <f t="shared" ca="1" si="57"/>
        <v>0.69862097158611458</v>
      </c>
      <c r="D1253" s="24">
        <f ca="1">VLOOKUP(C1253,'Given Data'!$H$33:$I$43,2)</f>
        <v>3</v>
      </c>
      <c r="E1253" s="24">
        <f t="shared" ca="1" si="58"/>
        <v>0.19545958781507733</v>
      </c>
      <c r="F1253" s="24">
        <f ca="1">IF(B1253=IO!$A$21,ROUND(NORMINV(E1253,IO!$B$21,IO!$C$21),0),IF(B1253=IO!$A$22,ROUND(NORMINV(E1253,IO!$B$22,IO!$C$22),0),ROUND(NORMINV(E1253,IO!$B$23,IO!$C$23),0)))</f>
        <v>96</v>
      </c>
      <c r="G1253" s="24">
        <f ca="1">MIN(F1253,IO!$B$4+IO!$B$10)</f>
        <v>96</v>
      </c>
      <c r="H1253" s="24">
        <f ca="1">IF(G1253-D1253&gt;IO!B$4,Model!G1253-Model!D1253-IO!B$4,0)</f>
        <v>0</v>
      </c>
      <c r="I1253" s="24">
        <f>IF($B1253=IO!$A$22,IO!$B$6,IF($B1253=IO!$A$22,IO!$B$6,IF($B1253=IO!$A$22,IO!$B$6,IO!$B$7)))</f>
        <v>200</v>
      </c>
      <c r="J1253" s="24">
        <f t="shared" ca="1" si="59"/>
        <v>0</v>
      </c>
      <c r="K1253" s="24">
        <f ca="1">IO!$B$5*Model!G1253-$J1253</f>
        <v>3840</v>
      </c>
    </row>
    <row r="1254" spans="1:11" x14ac:dyDescent="0.25">
      <c r="A1254" s="28">
        <v>1253</v>
      </c>
      <c r="B1254" s="26" t="s">
        <v>8</v>
      </c>
      <c r="C1254" s="24">
        <f t="shared" ca="1" si="57"/>
        <v>0.65973534228440511</v>
      </c>
      <c r="D1254" s="24">
        <f ca="1">VLOOKUP(C1254,'Given Data'!$H$33:$I$43,2)</f>
        <v>3</v>
      </c>
      <c r="E1254" s="24">
        <f t="shared" ca="1" si="58"/>
        <v>0.58287235265399584</v>
      </c>
      <c r="F1254" s="24">
        <f ca="1">IF(B1254=IO!$A$21,ROUND(NORMINV(E1254,IO!$B$21,IO!$C$21),0),IF(B1254=IO!$A$22,ROUND(NORMINV(E1254,IO!$B$22,IO!$C$22),0),ROUND(NORMINV(E1254,IO!$B$23,IO!$C$23),0)))</f>
        <v>104</v>
      </c>
      <c r="G1254" s="24">
        <f ca="1">MIN(F1254,IO!$B$4+IO!$B$10)</f>
        <v>102</v>
      </c>
      <c r="H1254" s="24">
        <f ca="1">IF(G1254-D1254&gt;IO!B$4,Model!G1254-Model!D1254-IO!B$4,0)</f>
        <v>0</v>
      </c>
      <c r="I1254" s="24">
        <f>IF($B1254=IO!$A$22,IO!$B$6,IF($B1254=IO!$A$22,IO!$B$6,IF($B1254=IO!$A$22,IO!$B$6,IO!$B$7)))</f>
        <v>25</v>
      </c>
      <c r="J1254" s="24">
        <f t="shared" ca="1" si="59"/>
        <v>0</v>
      </c>
      <c r="K1254" s="24">
        <f ca="1">IO!$B$5*Model!G1254-$J1254</f>
        <v>4080</v>
      </c>
    </row>
    <row r="1255" spans="1:11" x14ac:dyDescent="0.25">
      <c r="A1255" s="28">
        <v>1254</v>
      </c>
      <c r="B1255" s="26" t="s">
        <v>10</v>
      </c>
      <c r="C1255" s="24">
        <f t="shared" ca="1" si="57"/>
        <v>0.55665948834168244</v>
      </c>
      <c r="D1255" s="24">
        <f ca="1">VLOOKUP(C1255,'Given Data'!$H$33:$I$43,2)</f>
        <v>2</v>
      </c>
      <c r="E1255" s="24">
        <f t="shared" ca="1" si="58"/>
        <v>0.45273922560149016</v>
      </c>
      <c r="F1255" s="24">
        <f ca="1">IF(B1255=IO!$A$21,ROUND(NORMINV(E1255,IO!$B$21,IO!$C$21),0),IF(B1255=IO!$A$22,ROUND(NORMINV(E1255,IO!$B$22,IO!$C$22),0),ROUND(NORMINV(E1255,IO!$B$23,IO!$C$23),0)))</f>
        <v>104</v>
      </c>
      <c r="G1255" s="24">
        <f ca="1">MIN(F1255,IO!$B$4+IO!$B$10)</f>
        <v>102</v>
      </c>
      <c r="H1255" s="24">
        <f ca="1">IF(G1255-D1255&gt;IO!B$4,Model!G1255-Model!D1255-IO!B$4,0)</f>
        <v>0</v>
      </c>
      <c r="I1255" s="24">
        <f>IF($B1255=IO!$A$22,IO!$B$6,IF($B1255=IO!$A$22,IO!$B$6,IF($B1255=IO!$A$22,IO!$B$6,IO!$B$7)))</f>
        <v>200</v>
      </c>
      <c r="J1255" s="24">
        <f t="shared" ca="1" si="59"/>
        <v>0</v>
      </c>
      <c r="K1255" s="24">
        <f ca="1">IO!$B$5*Model!G1255-$J1255</f>
        <v>4080</v>
      </c>
    </row>
    <row r="1256" spans="1:11" x14ac:dyDescent="0.25">
      <c r="A1256" s="28">
        <v>1255</v>
      </c>
      <c r="B1256" s="26" t="s">
        <v>7</v>
      </c>
      <c r="C1256" s="24">
        <f t="shared" ca="1" si="57"/>
        <v>0.24473220975918852</v>
      </c>
      <c r="D1256" s="24">
        <f ca="1">VLOOKUP(C1256,'Given Data'!$H$33:$I$43,2)</f>
        <v>1</v>
      </c>
      <c r="E1256" s="24">
        <f t="shared" ca="1" si="58"/>
        <v>0.52011622496670407</v>
      </c>
      <c r="F1256" s="24">
        <f ca="1">IF(B1256=IO!$A$21,ROUND(NORMINV(E1256,IO!$B$21,IO!$C$21),0),IF(B1256=IO!$A$22,ROUND(NORMINV(E1256,IO!$B$22,IO!$C$22),0),ROUND(NORMINV(E1256,IO!$B$23,IO!$C$23),0)))</f>
        <v>101</v>
      </c>
      <c r="G1256" s="24">
        <f ca="1">MIN(F1256,IO!$B$4+IO!$B$10)</f>
        <v>101</v>
      </c>
      <c r="H1256" s="24">
        <f ca="1">IF(G1256-D1256&gt;IO!B$4,Model!G1256-Model!D1256-IO!B$4,0)</f>
        <v>0</v>
      </c>
      <c r="I1256" s="24">
        <f>IF($B1256=IO!$A$22,IO!$B$6,IF($B1256=IO!$A$22,IO!$B$6,IF($B1256=IO!$A$22,IO!$B$6,IO!$B$7)))</f>
        <v>200</v>
      </c>
      <c r="J1256" s="24">
        <f t="shared" ca="1" si="59"/>
        <v>200</v>
      </c>
      <c r="K1256" s="24">
        <f ca="1">IO!$B$5*Model!G1256-$J1256</f>
        <v>3840</v>
      </c>
    </row>
    <row r="1257" spans="1:11" x14ac:dyDescent="0.25">
      <c r="A1257" s="28">
        <v>1256</v>
      </c>
      <c r="B1257" s="26" t="s">
        <v>8</v>
      </c>
      <c r="C1257" s="24">
        <f t="shared" ca="1" si="57"/>
        <v>0.31125536337767301</v>
      </c>
      <c r="D1257" s="24">
        <f ca="1">VLOOKUP(C1257,'Given Data'!$H$33:$I$43,2)</f>
        <v>1</v>
      </c>
      <c r="E1257" s="24">
        <f t="shared" ca="1" si="58"/>
        <v>0.1419545487069821</v>
      </c>
      <c r="F1257" s="24">
        <f ca="1">IF(B1257=IO!$A$21,ROUND(NORMINV(E1257,IO!$B$21,IO!$C$21),0),IF(B1257=IO!$A$22,ROUND(NORMINV(E1257,IO!$B$22,IO!$C$22),0),ROUND(NORMINV(E1257,IO!$B$23,IO!$C$23),0)))</f>
        <v>98</v>
      </c>
      <c r="G1257" s="24">
        <f ca="1">MIN(F1257,IO!$B$4+IO!$B$10)</f>
        <v>98</v>
      </c>
      <c r="H1257" s="24">
        <f ca="1">IF(G1257-D1257&gt;IO!B$4,Model!G1257-Model!D1257-IO!B$4,0)</f>
        <v>0</v>
      </c>
      <c r="I1257" s="24">
        <f>IF($B1257=IO!$A$22,IO!$B$6,IF($B1257=IO!$A$22,IO!$B$6,IF($B1257=IO!$A$22,IO!$B$6,IO!$B$7)))</f>
        <v>25</v>
      </c>
      <c r="J1257" s="24">
        <f t="shared" ca="1" si="59"/>
        <v>0</v>
      </c>
      <c r="K1257" s="24">
        <f ca="1">IO!$B$5*Model!G1257-$J1257</f>
        <v>3920</v>
      </c>
    </row>
    <row r="1258" spans="1:11" x14ac:dyDescent="0.25">
      <c r="A1258" s="28">
        <v>1257</v>
      </c>
      <c r="B1258" s="26" t="s">
        <v>10</v>
      </c>
      <c r="C1258" s="24">
        <f t="shared" ca="1" si="57"/>
        <v>0.22279483630959274</v>
      </c>
      <c r="D1258" s="24">
        <f ca="1">VLOOKUP(C1258,'Given Data'!$H$33:$I$43,2)</f>
        <v>1</v>
      </c>
      <c r="E1258" s="24">
        <f t="shared" ca="1" si="58"/>
        <v>0.39773808562780721</v>
      </c>
      <c r="F1258" s="24">
        <f ca="1">IF(B1258=IO!$A$21,ROUND(NORMINV(E1258,IO!$B$21,IO!$C$21),0),IF(B1258=IO!$A$22,ROUND(NORMINV(E1258,IO!$B$22,IO!$C$22),0),ROUND(NORMINV(E1258,IO!$B$23,IO!$C$23),0)))</f>
        <v>104</v>
      </c>
      <c r="G1258" s="24">
        <f ca="1">MIN(F1258,IO!$B$4+IO!$B$10)</f>
        <v>102</v>
      </c>
      <c r="H1258" s="24">
        <f ca="1">IF(G1258-D1258&gt;IO!B$4,Model!G1258-Model!D1258-IO!B$4,0)</f>
        <v>1</v>
      </c>
      <c r="I1258" s="24">
        <f>IF($B1258=IO!$A$22,IO!$B$6,IF($B1258=IO!$A$22,IO!$B$6,IF($B1258=IO!$A$22,IO!$B$6,IO!$B$7)))</f>
        <v>200</v>
      </c>
      <c r="J1258" s="24">
        <f t="shared" ca="1" si="59"/>
        <v>0</v>
      </c>
      <c r="K1258" s="24">
        <f ca="1">IO!$B$5*Model!G1258-$J1258</f>
        <v>4080</v>
      </c>
    </row>
    <row r="1259" spans="1:11" x14ac:dyDescent="0.25">
      <c r="A1259" s="28">
        <v>1258</v>
      </c>
      <c r="B1259" s="26" t="s">
        <v>7</v>
      </c>
      <c r="C1259" s="24">
        <f t="shared" ca="1" si="57"/>
        <v>0.88706669686762019</v>
      </c>
      <c r="D1259" s="24">
        <f ca="1">VLOOKUP(C1259,'Given Data'!$H$33:$I$43,2)</f>
        <v>5</v>
      </c>
      <c r="E1259" s="24">
        <f t="shared" ca="1" si="58"/>
        <v>0.14993738877163409</v>
      </c>
      <c r="F1259" s="24">
        <f ca="1">IF(B1259=IO!$A$21,ROUND(NORMINV(E1259,IO!$B$21,IO!$C$21),0),IF(B1259=IO!$A$22,ROUND(NORMINV(E1259,IO!$B$22,IO!$C$22),0),ROUND(NORMINV(E1259,IO!$B$23,IO!$C$23),0)))</f>
        <v>95</v>
      </c>
      <c r="G1259" s="24">
        <f ca="1">MIN(F1259,IO!$B$4+IO!$B$10)</f>
        <v>95</v>
      </c>
      <c r="H1259" s="24">
        <f ca="1">IF(G1259-D1259&gt;IO!B$4,Model!G1259-Model!D1259-IO!B$4,0)</f>
        <v>0</v>
      </c>
      <c r="I1259" s="24">
        <f>IF($B1259=IO!$A$22,IO!$B$6,IF($B1259=IO!$A$22,IO!$B$6,IF($B1259=IO!$A$22,IO!$B$6,IO!$B$7)))</f>
        <v>200</v>
      </c>
      <c r="J1259" s="24">
        <f t="shared" ca="1" si="59"/>
        <v>0</v>
      </c>
      <c r="K1259" s="24">
        <f ca="1">IO!$B$5*Model!G1259-$J1259</f>
        <v>3800</v>
      </c>
    </row>
    <row r="1260" spans="1:11" x14ac:dyDescent="0.25">
      <c r="A1260" s="28">
        <v>1259</v>
      </c>
      <c r="B1260" s="26" t="s">
        <v>8</v>
      </c>
      <c r="C1260" s="24">
        <f t="shared" ca="1" si="57"/>
        <v>6.5027004855399029E-2</v>
      </c>
      <c r="D1260" s="24">
        <f ca="1">VLOOKUP(C1260,'Given Data'!$H$33:$I$43,2)</f>
        <v>0</v>
      </c>
      <c r="E1260" s="24">
        <f t="shared" ca="1" si="58"/>
        <v>0.28007990697694141</v>
      </c>
      <c r="F1260" s="24">
        <f ca="1">IF(B1260=IO!$A$21,ROUND(NORMINV(E1260,IO!$B$21,IO!$C$21),0),IF(B1260=IO!$A$22,ROUND(NORMINV(E1260,IO!$B$22,IO!$C$22),0),ROUND(NORMINV(E1260,IO!$B$23,IO!$C$23),0)))</f>
        <v>100</v>
      </c>
      <c r="G1260" s="24">
        <f ca="1">MIN(F1260,IO!$B$4+IO!$B$10)</f>
        <v>100</v>
      </c>
      <c r="H1260" s="24">
        <f ca="1">IF(G1260-D1260&gt;IO!B$4,Model!G1260-Model!D1260-IO!B$4,0)</f>
        <v>0</v>
      </c>
      <c r="I1260" s="24">
        <f>IF($B1260=IO!$A$22,IO!$B$6,IF($B1260=IO!$A$22,IO!$B$6,IF($B1260=IO!$A$22,IO!$B$6,IO!$B$7)))</f>
        <v>25</v>
      </c>
      <c r="J1260" s="24">
        <f t="shared" ca="1" si="59"/>
        <v>0</v>
      </c>
      <c r="K1260" s="24">
        <f ca="1">IO!$B$5*Model!G1260-$J1260</f>
        <v>4000</v>
      </c>
    </row>
    <row r="1261" spans="1:11" x14ac:dyDescent="0.25">
      <c r="A1261" s="28">
        <v>1260</v>
      </c>
      <c r="B1261" s="26" t="s">
        <v>10</v>
      </c>
      <c r="C1261" s="24">
        <f t="shared" ca="1" si="57"/>
        <v>0.80863949818188674</v>
      </c>
      <c r="D1261" s="24">
        <f ca="1">VLOOKUP(C1261,'Given Data'!$H$33:$I$43,2)</f>
        <v>4</v>
      </c>
      <c r="E1261" s="24">
        <f t="shared" ca="1" si="58"/>
        <v>0.22530367813434027</v>
      </c>
      <c r="F1261" s="24">
        <f ca="1">IF(B1261=IO!$A$21,ROUND(NORMINV(E1261,IO!$B$21,IO!$C$21),0),IF(B1261=IO!$A$22,ROUND(NORMINV(E1261,IO!$B$22,IO!$C$22),0),ROUND(NORMINV(E1261,IO!$B$23,IO!$C$23),0)))</f>
        <v>101</v>
      </c>
      <c r="G1261" s="24">
        <f ca="1">MIN(F1261,IO!$B$4+IO!$B$10)</f>
        <v>101</v>
      </c>
      <c r="H1261" s="24">
        <f ca="1">IF(G1261-D1261&gt;IO!B$4,Model!G1261-Model!D1261-IO!B$4,0)</f>
        <v>0</v>
      </c>
      <c r="I1261" s="24">
        <f>IF($B1261=IO!$A$22,IO!$B$6,IF($B1261=IO!$A$22,IO!$B$6,IF($B1261=IO!$A$22,IO!$B$6,IO!$B$7)))</f>
        <v>200</v>
      </c>
      <c r="J1261" s="24">
        <f t="shared" ca="1" si="59"/>
        <v>0</v>
      </c>
      <c r="K1261" s="24">
        <f ca="1">IO!$B$5*Model!G1261-$J1261</f>
        <v>4040</v>
      </c>
    </row>
    <row r="1262" spans="1:11" x14ac:dyDescent="0.25">
      <c r="A1262" s="28">
        <v>1261</v>
      </c>
      <c r="B1262" s="26" t="s">
        <v>7</v>
      </c>
      <c r="C1262" s="24">
        <f t="shared" ca="1" si="57"/>
        <v>0.87388618761878734</v>
      </c>
      <c r="D1262" s="24">
        <f ca="1">VLOOKUP(C1262,'Given Data'!$H$33:$I$43,2)</f>
        <v>4</v>
      </c>
      <c r="E1262" s="24">
        <f t="shared" ca="1" si="58"/>
        <v>0.18615026207413488</v>
      </c>
      <c r="F1262" s="24">
        <f ca="1">IF(B1262=IO!$A$21,ROUND(NORMINV(E1262,IO!$B$21,IO!$C$21),0),IF(B1262=IO!$A$22,ROUND(NORMINV(E1262,IO!$B$22,IO!$C$22),0),ROUND(NORMINV(E1262,IO!$B$23,IO!$C$23),0)))</f>
        <v>96</v>
      </c>
      <c r="G1262" s="24">
        <f ca="1">MIN(F1262,IO!$B$4+IO!$B$10)</f>
        <v>96</v>
      </c>
      <c r="H1262" s="24">
        <f ca="1">IF(G1262-D1262&gt;IO!B$4,Model!G1262-Model!D1262-IO!B$4,0)</f>
        <v>0</v>
      </c>
      <c r="I1262" s="24">
        <f>IF($B1262=IO!$A$22,IO!$B$6,IF($B1262=IO!$A$22,IO!$B$6,IF($B1262=IO!$A$22,IO!$B$6,IO!$B$7)))</f>
        <v>200</v>
      </c>
      <c r="J1262" s="24">
        <f t="shared" ca="1" si="59"/>
        <v>0</v>
      </c>
      <c r="K1262" s="24">
        <f ca="1">IO!$B$5*Model!G1262-$J1262</f>
        <v>3840</v>
      </c>
    </row>
    <row r="1263" spans="1:11" x14ac:dyDescent="0.25">
      <c r="A1263" s="28">
        <v>1262</v>
      </c>
      <c r="B1263" s="26" t="s">
        <v>8</v>
      </c>
      <c r="C1263" s="24">
        <f t="shared" ca="1" si="57"/>
        <v>0.96055798906092982</v>
      </c>
      <c r="D1263" s="24">
        <f ca="1">VLOOKUP(C1263,'Given Data'!$H$33:$I$43,2)</f>
        <v>6</v>
      </c>
      <c r="E1263" s="24">
        <f t="shared" ca="1" si="58"/>
        <v>0.42428124714600168</v>
      </c>
      <c r="F1263" s="24">
        <f ca="1">IF(B1263=IO!$A$21,ROUND(NORMINV(E1263,IO!$B$21,IO!$C$21),0),IF(B1263=IO!$A$22,ROUND(NORMINV(E1263,IO!$B$22,IO!$C$22),0),ROUND(NORMINV(E1263,IO!$B$23,IO!$C$23),0)))</f>
        <v>102</v>
      </c>
      <c r="G1263" s="24">
        <f ca="1">MIN(F1263,IO!$B$4+IO!$B$10)</f>
        <v>102</v>
      </c>
      <c r="H1263" s="24">
        <f ca="1">IF(G1263-D1263&gt;IO!B$4,Model!G1263-Model!D1263-IO!B$4,0)</f>
        <v>0</v>
      </c>
      <c r="I1263" s="24">
        <f>IF($B1263=IO!$A$22,IO!$B$6,IF($B1263=IO!$A$22,IO!$B$6,IF($B1263=IO!$A$22,IO!$B$6,IO!$B$7)))</f>
        <v>25</v>
      </c>
      <c r="J1263" s="24">
        <f t="shared" ca="1" si="59"/>
        <v>0</v>
      </c>
      <c r="K1263" s="24">
        <f ca="1">IO!$B$5*Model!G1263-$J1263</f>
        <v>4080</v>
      </c>
    </row>
    <row r="1264" spans="1:11" x14ac:dyDescent="0.25">
      <c r="A1264" s="28">
        <v>1263</v>
      </c>
      <c r="B1264" s="26" t="s">
        <v>10</v>
      </c>
      <c r="C1264" s="24">
        <f t="shared" ca="1" si="57"/>
        <v>0.4000328451573586</v>
      </c>
      <c r="D1264" s="24">
        <f ca="1">VLOOKUP(C1264,'Given Data'!$H$33:$I$43,2)</f>
        <v>2</v>
      </c>
      <c r="E1264" s="24">
        <f t="shared" ca="1" si="58"/>
        <v>0.24396042027113796</v>
      </c>
      <c r="F1264" s="24">
        <f ca="1">IF(B1264=IO!$A$21,ROUND(NORMINV(E1264,IO!$B$21,IO!$C$21),0),IF(B1264=IO!$A$22,ROUND(NORMINV(E1264,IO!$B$22,IO!$C$22),0),ROUND(NORMINV(E1264,IO!$B$23,IO!$C$23),0)))</f>
        <v>102</v>
      </c>
      <c r="G1264" s="24">
        <f ca="1">MIN(F1264,IO!$B$4+IO!$B$10)</f>
        <v>102</v>
      </c>
      <c r="H1264" s="24">
        <f ca="1">IF(G1264-D1264&gt;IO!B$4,Model!G1264-Model!D1264-IO!B$4,0)</f>
        <v>0</v>
      </c>
      <c r="I1264" s="24">
        <f>IF($B1264=IO!$A$22,IO!$B$6,IF($B1264=IO!$A$22,IO!$B$6,IF($B1264=IO!$A$22,IO!$B$6,IO!$B$7)))</f>
        <v>200</v>
      </c>
      <c r="J1264" s="24">
        <f t="shared" ca="1" si="59"/>
        <v>0</v>
      </c>
      <c r="K1264" s="24">
        <f ca="1">IO!$B$5*Model!G1264-$J1264</f>
        <v>4080</v>
      </c>
    </row>
    <row r="1265" spans="1:11" x14ac:dyDescent="0.25">
      <c r="A1265" s="28">
        <v>1264</v>
      </c>
      <c r="B1265" s="26" t="s">
        <v>7</v>
      </c>
      <c r="C1265" s="24">
        <f t="shared" ca="1" si="57"/>
        <v>0.66547092682272491</v>
      </c>
      <c r="D1265" s="24">
        <f ca="1">VLOOKUP(C1265,'Given Data'!$H$33:$I$43,2)</f>
        <v>3</v>
      </c>
      <c r="E1265" s="24">
        <f t="shared" ca="1" si="58"/>
        <v>0.98820405746748119</v>
      </c>
      <c r="F1265" s="24">
        <f ca="1">IF(B1265=IO!$A$21,ROUND(NORMINV(E1265,IO!$B$21,IO!$C$21),0),IF(B1265=IO!$A$22,ROUND(NORMINV(E1265,IO!$B$22,IO!$C$22),0),ROUND(NORMINV(E1265,IO!$B$23,IO!$C$23),0)))</f>
        <v>115</v>
      </c>
      <c r="G1265" s="24">
        <f ca="1">MIN(F1265,IO!$B$4+IO!$B$10)</f>
        <v>102</v>
      </c>
      <c r="H1265" s="24">
        <f ca="1">IF(G1265-D1265&gt;IO!B$4,Model!G1265-Model!D1265-IO!B$4,0)</f>
        <v>0</v>
      </c>
      <c r="I1265" s="24">
        <f>IF($B1265=IO!$A$22,IO!$B$6,IF($B1265=IO!$A$22,IO!$B$6,IF($B1265=IO!$A$22,IO!$B$6,IO!$B$7)))</f>
        <v>200</v>
      </c>
      <c r="J1265" s="24">
        <f t="shared" ca="1" si="59"/>
        <v>0</v>
      </c>
      <c r="K1265" s="24">
        <f ca="1">IO!$B$5*Model!G1265-$J1265</f>
        <v>4080</v>
      </c>
    </row>
    <row r="1266" spans="1:11" x14ac:dyDescent="0.25">
      <c r="A1266" s="28">
        <v>1265</v>
      </c>
      <c r="B1266" s="26" t="s">
        <v>8</v>
      </c>
      <c r="C1266" s="24">
        <f t="shared" ca="1" si="57"/>
        <v>0.82366969566421755</v>
      </c>
      <c r="D1266" s="24">
        <f ca="1">VLOOKUP(C1266,'Given Data'!$H$33:$I$43,2)</f>
        <v>4</v>
      </c>
      <c r="E1266" s="24">
        <f t="shared" ca="1" si="58"/>
        <v>0.31395173686724787</v>
      </c>
      <c r="F1266" s="24">
        <f ca="1">IF(B1266=IO!$A$21,ROUND(NORMINV(E1266,IO!$B$21,IO!$C$21),0),IF(B1266=IO!$A$22,ROUND(NORMINV(E1266,IO!$B$22,IO!$C$22),0),ROUND(NORMINV(E1266,IO!$B$23,IO!$C$23),0)))</f>
        <v>101</v>
      </c>
      <c r="G1266" s="24">
        <f ca="1">MIN(F1266,IO!$B$4+IO!$B$10)</f>
        <v>101</v>
      </c>
      <c r="H1266" s="24">
        <f ca="1">IF(G1266-D1266&gt;IO!B$4,Model!G1266-Model!D1266-IO!B$4,0)</f>
        <v>0</v>
      </c>
      <c r="I1266" s="24">
        <f>IF($B1266=IO!$A$22,IO!$B$6,IF($B1266=IO!$A$22,IO!$B$6,IF($B1266=IO!$A$22,IO!$B$6,IO!$B$7)))</f>
        <v>25</v>
      </c>
      <c r="J1266" s="24">
        <f t="shared" ca="1" si="59"/>
        <v>200</v>
      </c>
      <c r="K1266" s="24">
        <f ca="1">IO!$B$5*Model!G1266-$J1266</f>
        <v>3840</v>
      </c>
    </row>
    <row r="1267" spans="1:11" x14ac:dyDescent="0.25">
      <c r="A1267" s="28">
        <v>1266</v>
      </c>
      <c r="B1267" s="26" t="s">
        <v>10</v>
      </c>
      <c r="C1267" s="24">
        <f t="shared" ca="1" si="57"/>
        <v>0.83813051190872379</v>
      </c>
      <c r="D1267" s="24">
        <f ca="1">VLOOKUP(C1267,'Given Data'!$H$33:$I$43,2)</f>
        <v>4</v>
      </c>
      <c r="E1267" s="24">
        <f t="shared" ca="1" si="58"/>
        <v>6.427570307431818E-2</v>
      </c>
      <c r="F1267" s="24">
        <f ca="1">IF(B1267=IO!$A$21,ROUND(NORMINV(E1267,IO!$B$21,IO!$C$21),0),IF(B1267=IO!$A$22,ROUND(NORMINV(E1267,IO!$B$22,IO!$C$22),0),ROUND(NORMINV(E1267,IO!$B$23,IO!$C$23),0)))</f>
        <v>97</v>
      </c>
      <c r="G1267" s="24">
        <f ca="1">MIN(F1267,IO!$B$4+IO!$B$10)</f>
        <v>97</v>
      </c>
      <c r="H1267" s="24">
        <f ca="1">IF(G1267-D1267&gt;IO!B$4,Model!G1267-Model!D1267-IO!B$4,0)</f>
        <v>0</v>
      </c>
      <c r="I1267" s="24">
        <f>IF($B1267=IO!$A$22,IO!$B$6,IF($B1267=IO!$A$22,IO!$B$6,IF($B1267=IO!$A$22,IO!$B$6,IO!$B$7)))</f>
        <v>200</v>
      </c>
      <c r="J1267" s="24">
        <f t="shared" ca="1" si="59"/>
        <v>0</v>
      </c>
      <c r="K1267" s="24">
        <f ca="1">IO!$B$5*Model!G1267-$J1267</f>
        <v>3880</v>
      </c>
    </row>
    <row r="1268" spans="1:11" x14ac:dyDescent="0.25">
      <c r="A1268" s="28">
        <v>1267</v>
      </c>
      <c r="B1268" s="26" t="s">
        <v>7</v>
      </c>
      <c r="C1268" s="24">
        <f t="shared" ca="1" si="57"/>
        <v>0.23161496504247903</v>
      </c>
      <c r="D1268" s="24">
        <f ca="1">VLOOKUP(C1268,'Given Data'!$H$33:$I$43,2)</f>
        <v>1</v>
      </c>
      <c r="E1268" s="24">
        <f t="shared" ca="1" si="58"/>
        <v>0.69187629324904143</v>
      </c>
      <c r="F1268" s="24">
        <f ca="1">IF(B1268=IO!$A$21,ROUND(NORMINV(E1268,IO!$B$21,IO!$C$21),0),IF(B1268=IO!$A$22,ROUND(NORMINV(E1268,IO!$B$22,IO!$C$22),0),ROUND(NORMINV(E1268,IO!$B$23,IO!$C$23),0)))</f>
        <v>104</v>
      </c>
      <c r="G1268" s="24">
        <f ca="1">MIN(F1268,IO!$B$4+IO!$B$10)</f>
        <v>102</v>
      </c>
      <c r="H1268" s="24">
        <f ca="1">IF(G1268-D1268&gt;IO!B$4,Model!G1268-Model!D1268-IO!B$4,0)</f>
        <v>1</v>
      </c>
      <c r="I1268" s="24">
        <f>IF($B1268=IO!$A$22,IO!$B$6,IF($B1268=IO!$A$22,IO!$B$6,IF($B1268=IO!$A$22,IO!$B$6,IO!$B$7)))</f>
        <v>200</v>
      </c>
      <c r="J1268" s="24">
        <f t="shared" ca="1" si="59"/>
        <v>400</v>
      </c>
      <c r="K1268" s="24">
        <f ca="1">IO!$B$5*Model!G1268-$J1268</f>
        <v>3680</v>
      </c>
    </row>
    <row r="1269" spans="1:11" x14ac:dyDescent="0.25">
      <c r="A1269" s="28">
        <v>1268</v>
      </c>
      <c r="B1269" s="26" t="s">
        <v>8</v>
      </c>
      <c r="C1269" s="24">
        <f t="shared" ca="1" si="57"/>
        <v>0.9226768751532165</v>
      </c>
      <c r="D1269" s="24">
        <f ca="1">VLOOKUP(C1269,'Given Data'!$H$33:$I$43,2)</f>
        <v>5</v>
      </c>
      <c r="E1269" s="24">
        <f t="shared" ca="1" si="58"/>
        <v>0.68623831250387313</v>
      </c>
      <c r="F1269" s="24">
        <f ca="1">IF(B1269=IO!$A$21,ROUND(NORMINV(E1269,IO!$B$21,IO!$C$21),0),IF(B1269=IO!$A$22,ROUND(NORMINV(E1269,IO!$B$22,IO!$C$22),0),ROUND(NORMINV(E1269,IO!$B$23,IO!$C$23),0)))</f>
        <v>105</v>
      </c>
      <c r="G1269" s="24">
        <f ca="1">MIN(F1269,IO!$B$4+IO!$B$10)</f>
        <v>102</v>
      </c>
      <c r="H1269" s="24">
        <f ca="1">IF(G1269-D1269&gt;IO!B$4,Model!G1269-Model!D1269-IO!B$4,0)</f>
        <v>0</v>
      </c>
      <c r="I1269" s="24">
        <f>IF($B1269=IO!$A$22,IO!$B$6,IF($B1269=IO!$A$22,IO!$B$6,IF($B1269=IO!$A$22,IO!$B$6,IO!$B$7)))</f>
        <v>25</v>
      </c>
      <c r="J1269" s="24">
        <f t="shared" ca="1" si="59"/>
        <v>0</v>
      </c>
      <c r="K1269" s="24">
        <f ca="1">IO!$B$5*Model!G1269-$J1269</f>
        <v>4080</v>
      </c>
    </row>
    <row r="1270" spans="1:11" x14ac:dyDescent="0.25">
      <c r="A1270" s="28">
        <v>1269</v>
      </c>
      <c r="B1270" s="26" t="s">
        <v>10</v>
      </c>
      <c r="C1270" s="24">
        <f t="shared" ca="1" si="57"/>
        <v>0.12279771039821608</v>
      </c>
      <c r="D1270" s="24">
        <f ca="1">VLOOKUP(C1270,'Given Data'!$H$33:$I$43,2)</f>
        <v>0</v>
      </c>
      <c r="E1270" s="24">
        <f t="shared" ca="1" si="58"/>
        <v>0.63619317978309553</v>
      </c>
      <c r="F1270" s="24">
        <f ca="1">IF(B1270=IO!$A$21,ROUND(NORMINV(E1270,IO!$B$21,IO!$C$21),0),IF(B1270=IO!$A$22,ROUND(NORMINV(E1270,IO!$B$22,IO!$C$22),0),ROUND(NORMINV(E1270,IO!$B$23,IO!$C$23),0)))</f>
        <v>107</v>
      </c>
      <c r="G1270" s="24">
        <f ca="1">MIN(F1270,IO!$B$4+IO!$B$10)</f>
        <v>102</v>
      </c>
      <c r="H1270" s="24">
        <f ca="1">IF(G1270-D1270&gt;IO!B$4,Model!G1270-Model!D1270-IO!B$4,0)</f>
        <v>2</v>
      </c>
      <c r="I1270" s="24">
        <f>IF($B1270=IO!$A$22,IO!$B$6,IF($B1270=IO!$A$22,IO!$B$6,IF($B1270=IO!$A$22,IO!$B$6,IO!$B$7)))</f>
        <v>200</v>
      </c>
      <c r="J1270" s="24">
        <f t="shared" ca="1" si="59"/>
        <v>0</v>
      </c>
      <c r="K1270" s="24">
        <f ca="1">IO!$B$5*Model!G1270-$J1270</f>
        <v>4080</v>
      </c>
    </row>
    <row r="1271" spans="1:11" x14ac:dyDescent="0.25">
      <c r="A1271" s="28">
        <v>1270</v>
      </c>
      <c r="B1271" s="26" t="s">
        <v>7</v>
      </c>
      <c r="C1271" s="24">
        <f t="shared" ca="1" si="57"/>
        <v>0.48963430528113661</v>
      </c>
      <c r="D1271" s="24">
        <f ca="1">VLOOKUP(C1271,'Given Data'!$H$33:$I$43,2)</f>
        <v>2</v>
      </c>
      <c r="E1271" s="24">
        <f t="shared" ca="1" si="58"/>
        <v>0.75136085814509945</v>
      </c>
      <c r="F1271" s="24">
        <f ca="1">IF(B1271=IO!$A$21,ROUND(NORMINV(E1271,IO!$B$21,IO!$C$21),0),IF(B1271=IO!$A$22,ROUND(NORMINV(E1271,IO!$B$22,IO!$C$22),0),ROUND(NORMINV(E1271,IO!$B$23,IO!$C$23),0)))</f>
        <v>105</v>
      </c>
      <c r="G1271" s="24">
        <f ca="1">MIN(F1271,IO!$B$4+IO!$B$10)</f>
        <v>102</v>
      </c>
      <c r="H1271" s="24">
        <f ca="1">IF(G1271-D1271&gt;IO!B$4,Model!G1271-Model!D1271-IO!B$4,0)</f>
        <v>0</v>
      </c>
      <c r="I1271" s="24">
        <f>IF($B1271=IO!$A$22,IO!$B$6,IF($B1271=IO!$A$22,IO!$B$6,IF($B1271=IO!$A$22,IO!$B$6,IO!$B$7)))</f>
        <v>200</v>
      </c>
      <c r="J1271" s="24">
        <f t="shared" ca="1" si="59"/>
        <v>400</v>
      </c>
      <c r="K1271" s="24">
        <f ca="1">IO!$B$5*Model!G1271-$J1271</f>
        <v>3680</v>
      </c>
    </row>
    <row r="1272" spans="1:11" x14ac:dyDescent="0.25">
      <c r="A1272" s="28">
        <v>1271</v>
      </c>
      <c r="B1272" s="26" t="s">
        <v>8</v>
      </c>
      <c r="C1272" s="24">
        <f t="shared" ca="1" si="57"/>
        <v>0.69112121439787222</v>
      </c>
      <c r="D1272" s="24">
        <f ca="1">VLOOKUP(C1272,'Given Data'!$H$33:$I$43,2)</f>
        <v>3</v>
      </c>
      <c r="E1272" s="24">
        <f t="shared" ca="1" si="58"/>
        <v>0.12978493391630896</v>
      </c>
      <c r="F1272" s="24">
        <f ca="1">IF(B1272=IO!$A$21,ROUND(NORMINV(E1272,IO!$B$21,IO!$C$21),0),IF(B1272=IO!$A$22,ROUND(NORMINV(E1272,IO!$B$22,IO!$C$22),0),ROUND(NORMINV(E1272,IO!$B$23,IO!$C$23),0)))</f>
        <v>97</v>
      </c>
      <c r="G1272" s="24">
        <f ca="1">MIN(F1272,IO!$B$4+IO!$B$10)</f>
        <v>97</v>
      </c>
      <c r="H1272" s="24">
        <f ca="1">IF(G1272-D1272&gt;IO!B$4,Model!G1272-Model!D1272-IO!B$4,0)</f>
        <v>0</v>
      </c>
      <c r="I1272" s="24">
        <f>IF($B1272=IO!$A$22,IO!$B$6,IF($B1272=IO!$A$22,IO!$B$6,IF($B1272=IO!$A$22,IO!$B$6,IO!$B$7)))</f>
        <v>25</v>
      </c>
      <c r="J1272" s="24">
        <f t="shared" ca="1" si="59"/>
        <v>0</v>
      </c>
      <c r="K1272" s="24">
        <f ca="1">IO!$B$5*Model!G1272-$J1272</f>
        <v>3880</v>
      </c>
    </row>
    <row r="1273" spans="1:11" x14ac:dyDescent="0.25">
      <c r="A1273" s="28">
        <v>1272</v>
      </c>
      <c r="B1273" s="26" t="s">
        <v>10</v>
      </c>
      <c r="C1273" s="24">
        <f t="shared" ca="1" si="57"/>
        <v>6.3027673445915866E-2</v>
      </c>
      <c r="D1273" s="24">
        <f ca="1">VLOOKUP(C1273,'Given Data'!$H$33:$I$43,2)</f>
        <v>0</v>
      </c>
      <c r="E1273" s="24">
        <f t="shared" ca="1" si="58"/>
        <v>0.52822335402467657</v>
      </c>
      <c r="F1273" s="24">
        <f ca="1">IF(B1273=IO!$A$21,ROUND(NORMINV(E1273,IO!$B$21,IO!$C$21),0),IF(B1273=IO!$A$22,ROUND(NORMINV(E1273,IO!$B$22,IO!$C$22),0),ROUND(NORMINV(E1273,IO!$B$23,IO!$C$23),0)))</f>
        <v>105</v>
      </c>
      <c r="G1273" s="24">
        <f ca="1">MIN(F1273,IO!$B$4+IO!$B$10)</f>
        <v>102</v>
      </c>
      <c r="H1273" s="24">
        <f ca="1">IF(G1273-D1273&gt;IO!B$4,Model!G1273-Model!D1273-IO!B$4,0)</f>
        <v>2</v>
      </c>
      <c r="I1273" s="24">
        <f>IF($B1273=IO!$A$22,IO!$B$6,IF($B1273=IO!$A$22,IO!$B$6,IF($B1273=IO!$A$22,IO!$B$6,IO!$B$7)))</f>
        <v>200</v>
      </c>
      <c r="J1273" s="24">
        <f t="shared" ca="1" si="59"/>
        <v>0</v>
      </c>
      <c r="K1273" s="24">
        <f ca="1">IO!$B$5*Model!G1273-$J1273</f>
        <v>4080</v>
      </c>
    </row>
    <row r="1274" spans="1:11" x14ac:dyDescent="0.25">
      <c r="A1274" s="28">
        <v>1273</v>
      </c>
      <c r="B1274" s="26" t="s">
        <v>7</v>
      </c>
      <c r="C1274" s="24">
        <f t="shared" ca="1" si="57"/>
        <v>0.86821004226806764</v>
      </c>
      <c r="D1274" s="24">
        <f ca="1">VLOOKUP(C1274,'Given Data'!$H$33:$I$43,2)</f>
        <v>4</v>
      </c>
      <c r="E1274" s="24">
        <f t="shared" ca="1" si="58"/>
        <v>3.6131079155288459E-2</v>
      </c>
      <c r="F1274" s="24">
        <f ca="1">IF(B1274=IO!$A$21,ROUND(NORMINV(E1274,IO!$B$21,IO!$C$21),0),IF(B1274=IO!$A$22,ROUND(NORMINV(E1274,IO!$B$22,IO!$C$22),0),ROUND(NORMINV(E1274,IO!$B$23,IO!$C$23),0)))</f>
        <v>90</v>
      </c>
      <c r="G1274" s="24">
        <f ca="1">MIN(F1274,IO!$B$4+IO!$B$10)</f>
        <v>90</v>
      </c>
      <c r="H1274" s="24">
        <f ca="1">IF(G1274-D1274&gt;IO!B$4,Model!G1274-Model!D1274-IO!B$4,0)</f>
        <v>0</v>
      </c>
      <c r="I1274" s="24">
        <f>IF($B1274=IO!$A$22,IO!$B$6,IF($B1274=IO!$A$22,IO!$B$6,IF($B1274=IO!$A$22,IO!$B$6,IO!$B$7)))</f>
        <v>200</v>
      </c>
      <c r="J1274" s="24">
        <f t="shared" ca="1" si="59"/>
        <v>0</v>
      </c>
      <c r="K1274" s="24">
        <f ca="1">IO!$B$5*Model!G1274-$J1274</f>
        <v>3600</v>
      </c>
    </row>
    <row r="1275" spans="1:11" x14ac:dyDescent="0.25">
      <c r="A1275" s="28">
        <v>1274</v>
      </c>
      <c r="B1275" s="26" t="s">
        <v>8</v>
      </c>
      <c r="C1275" s="24">
        <f t="shared" ca="1" si="57"/>
        <v>0.51885882841320685</v>
      </c>
      <c r="D1275" s="24">
        <f ca="1">VLOOKUP(C1275,'Given Data'!$H$33:$I$43,2)</f>
        <v>2</v>
      </c>
      <c r="E1275" s="24">
        <f t="shared" ca="1" si="58"/>
        <v>0.75019881832504898</v>
      </c>
      <c r="F1275" s="24">
        <f ca="1">IF(B1275=IO!$A$21,ROUND(NORMINV(E1275,IO!$B$21,IO!$C$21),0),IF(B1275=IO!$A$22,ROUND(NORMINV(E1275,IO!$B$22,IO!$C$22),0),ROUND(NORMINV(E1275,IO!$B$23,IO!$C$23),0)))</f>
        <v>106</v>
      </c>
      <c r="G1275" s="24">
        <f ca="1">MIN(F1275,IO!$B$4+IO!$B$10)</f>
        <v>102</v>
      </c>
      <c r="H1275" s="24">
        <f ca="1">IF(G1275-D1275&gt;IO!B$4,Model!G1275-Model!D1275-IO!B$4,0)</f>
        <v>0</v>
      </c>
      <c r="I1275" s="24">
        <f>IF($B1275=IO!$A$22,IO!$B$6,IF($B1275=IO!$A$22,IO!$B$6,IF($B1275=IO!$A$22,IO!$B$6,IO!$B$7)))</f>
        <v>25</v>
      </c>
      <c r="J1275" s="24">
        <f t="shared" ca="1" si="59"/>
        <v>0</v>
      </c>
      <c r="K1275" s="24">
        <f ca="1">IO!$B$5*Model!G1275-$J1275</f>
        <v>4080</v>
      </c>
    </row>
    <row r="1276" spans="1:11" x14ac:dyDescent="0.25">
      <c r="A1276" s="28">
        <v>1275</v>
      </c>
      <c r="B1276" s="26" t="s">
        <v>10</v>
      </c>
      <c r="C1276" s="24">
        <f t="shared" ca="1" si="57"/>
        <v>0.83014297367496748</v>
      </c>
      <c r="D1276" s="24">
        <f ca="1">VLOOKUP(C1276,'Given Data'!$H$33:$I$43,2)</f>
        <v>4</v>
      </c>
      <c r="E1276" s="24">
        <f t="shared" ca="1" si="58"/>
        <v>0.80006681215715625</v>
      </c>
      <c r="F1276" s="24">
        <f ca="1">IF(B1276=IO!$A$21,ROUND(NORMINV(E1276,IO!$B$21,IO!$C$21),0),IF(B1276=IO!$A$22,ROUND(NORMINV(E1276,IO!$B$22,IO!$C$22),0),ROUND(NORMINV(E1276,IO!$B$23,IO!$C$23),0)))</f>
        <v>109</v>
      </c>
      <c r="G1276" s="24">
        <f ca="1">MIN(F1276,IO!$B$4+IO!$B$10)</f>
        <v>102</v>
      </c>
      <c r="H1276" s="24">
        <f ca="1">IF(G1276-D1276&gt;IO!B$4,Model!G1276-Model!D1276-IO!B$4,0)</f>
        <v>0</v>
      </c>
      <c r="I1276" s="24">
        <f>IF($B1276=IO!$A$22,IO!$B$6,IF($B1276=IO!$A$22,IO!$B$6,IF($B1276=IO!$A$22,IO!$B$6,IO!$B$7)))</f>
        <v>200</v>
      </c>
      <c r="J1276" s="24">
        <f t="shared" ca="1" si="59"/>
        <v>0</v>
      </c>
      <c r="K1276" s="24">
        <f ca="1">IO!$B$5*Model!G1276-$J1276</f>
        <v>4080</v>
      </c>
    </row>
    <row r="1277" spans="1:11" x14ac:dyDescent="0.25">
      <c r="A1277" s="28">
        <v>1276</v>
      </c>
      <c r="B1277" s="26" t="s">
        <v>7</v>
      </c>
      <c r="C1277" s="24">
        <f t="shared" ca="1" si="57"/>
        <v>0.10300721402451518</v>
      </c>
      <c r="D1277" s="24">
        <f ca="1">VLOOKUP(C1277,'Given Data'!$H$33:$I$43,2)</f>
        <v>0</v>
      </c>
      <c r="E1277" s="24">
        <f t="shared" ca="1" si="58"/>
        <v>0.12022611850212395</v>
      </c>
      <c r="F1277" s="24">
        <f ca="1">IF(B1277=IO!$A$21,ROUND(NORMINV(E1277,IO!$B$21,IO!$C$21),0),IF(B1277=IO!$A$22,ROUND(NORMINV(E1277,IO!$B$22,IO!$C$22),0),ROUND(NORMINV(E1277,IO!$B$23,IO!$C$23),0)))</f>
        <v>94</v>
      </c>
      <c r="G1277" s="24">
        <f ca="1">MIN(F1277,IO!$B$4+IO!$B$10)</f>
        <v>94</v>
      </c>
      <c r="H1277" s="24">
        <f ca="1">IF(G1277-D1277&gt;IO!B$4,Model!G1277-Model!D1277-IO!B$4,0)</f>
        <v>0</v>
      </c>
      <c r="I1277" s="24">
        <f>IF($B1277=IO!$A$22,IO!$B$6,IF($B1277=IO!$A$22,IO!$B$6,IF($B1277=IO!$A$22,IO!$B$6,IO!$B$7)))</f>
        <v>200</v>
      </c>
      <c r="J1277" s="24">
        <f t="shared" ca="1" si="59"/>
        <v>0</v>
      </c>
      <c r="K1277" s="24">
        <f ca="1">IO!$B$5*Model!G1277-$J1277</f>
        <v>3760</v>
      </c>
    </row>
    <row r="1278" spans="1:11" x14ac:dyDescent="0.25">
      <c r="A1278" s="28">
        <v>1277</v>
      </c>
      <c r="B1278" s="26" t="s">
        <v>8</v>
      </c>
      <c r="C1278" s="24">
        <f t="shared" ca="1" si="57"/>
        <v>0.83054270653380036</v>
      </c>
      <c r="D1278" s="24">
        <f ca="1">VLOOKUP(C1278,'Given Data'!$H$33:$I$43,2)</f>
        <v>4</v>
      </c>
      <c r="E1278" s="24">
        <f t="shared" ca="1" si="58"/>
        <v>0.35578951737539777</v>
      </c>
      <c r="F1278" s="24">
        <f ca="1">IF(B1278=IO!$A$21,ROUND(NORMINV(E1278,IO!$B$21,IO!$C$21),0),IF(B1278=IO!$A$22,ROUND(NORMINV(E1278,IO!$B$22,IO!$C$22),0),ROUND(NORMINV(E1278,IO!$B$23,IO!$C$23),0)))</f>
        <v>101</v>
      </c>
      <c r="G1278" s="24">
        <f ca="1">MIN(F1278,IO!$B$4+IO!$B$10)</f>
        <v>101</v>
      </c>
      <c r="H1278" s="24">
        <f ca="1">IF(G1278-D1278&gt;IO!B$4,Model!G1278-Model!D1278-IO!B$4,0)</f>
        <v>0</v>
      </c>
      <c r="I1278" s="24">
        <f>IF($B1278=IO!$A$22,IO!$B$6,IF($B1278=IO!$A$22,IO!$B$6,IF($B1278=IO!$A$22,IO!$B$6,IO!$B$7)))</f>
        <v>25</v>
      </c>
      <c r="J1278" s="24">
        <f t="shared" ca="1" si="59"/>
        <v>0</v>
      </c>
      <c r="K1278" s="24">
        <f ca="1">IO!$B$5*Model!G1278-$J1278</f>
        <v>4040</v>
      </c>
    </row>
    <row r="1279" spans="1:11" x14ac:dyDescent="0.25">
      <c r="A1279" s="28">
        <v>1278</v>
      </c>
      <c r="B1279" s="26" t="s">
        <v>10</v>
      </c>
      <c r="C1279" s="24">
        <f t="shared" ca="1" si="57"/>
        <v>0.72857067808753262</v>
      </c>
      <c r="D1279" s="24">
        <f ca="1">VLOOKUP(C1279,'Given Data'!$H$33:$I$43,2)</f>
        <v>3</v>
      </c>
      <c r="E1279" s="24">
        <f t="shared" ca="1" si="58"/>
        <v>0.94542274092646539</v>
      </c>
      <c r="F1279" s="24">
        <f ca="1">IF(B1279=IO!$A$21,ROUND(NORMINV(E1279,IO!$B$21,IO!$C$21),0),IF(B1279=IO!$A$22,ROUND(NORMINV(E1279,IO!$B$22,IO!$C$22),0),ROUND(NORMINV(E1279,IO!$B$23,IO!$C$23),0)))</f>
        <v>113</v>
      </c>
      <c r="G1279" s="24">
        <f ca="1">MIN(F1279,IO!$B$4+IO!$B$10)</f>
        <v>102</v>
      </c>
      <c r="H1279" s="24">
        <f ca="1">IF(G1279-D1279&gt;IO!B$4,Model!G1279-Model!D1279-IO!B$4,0)</f>
        <v>0</v>
      </c>
      <c r="I1279" s="24">
        <f>IF($B1279=IO!$A$22,IO!$B$6,IF($B1279=IO!$A$22,IO!$B$6,IF($B1279=IO!$A$22,IO!$B$6,IO!$B$7)))</f>
        <v>200</v>
      </c>
      <c r="J1279" s="24">
        <f t="shared" ca="1" si="59"/>
        <v>0</v>
      </c>
      <c r="K1279" s="24">
        <f ca="1">IO!$B$5*Model!G1279-$J1279</f>
        <v>4080</v>
      </c>
    </row>
    <row r="1280" spans="1:11" x14ac:dyDescent="0.25">
      <c r="A1280" s="28">
        <v>1279</v>
      </c>
      <c r="B1280" s="26" t="s">
        <v>7</v>
      </c>
      <c r="C1280" s="24">
        <f t="shared" ca="1" si="57"/>
        <v>0.53750009381164732</v>
      </c>
      <c r="D1280" s="24">
        <f ca="1">VLOOKUP(C1280,'Given Data'!$H$33:$I$43,2)</f>
        <v>2</v>
      </c>
      <c r="E1280" s="24">
        <f t="shared" ca="1" si="58"/>
        <v>0.72664906898952697</v>
      </c>
      <c r="F1280" s="24">
        <f ca="1">IF(B1280=IO!$A$21,ROUND(NORMINV(E1280,IO!$B$21,IO!$C$21),0),IF(B1280=IO!$A$22,ROUND(NORMINV(E1280,IO!$B$22,IO!$C$22),0),ROUND(NORMINV(E1280,IO!$B$23,IO!$C$23),0)))</f>
        <v>105</v>
      </c>
      <c r="G1280" s="24">
        <f ca="1">MIN(F1280,IO!$B$4+IO!$B$10)</f>
        <v>102</v>
      </c>
      <c r="H1280" s="24">
        <f ca="1">IF(G1280-D1280&gt;IO!B$4,Model!G1280-Model!D1280-IO!B$4,0)</f>
        <v>0</v>
      </c>
      <c r="I1280" s="24">
        <f>IF($B1280=IO!$A$22,IO!$B$6,IF($B1280=IO!$A$22,IO!$B$6,IF($B1280=IO!$A$22,IO!$B$6,IO!$B$7)))</f>
        <v>200</v>
      </c>
      <c r="J1280" s="24">
        <f t="shared" ca="1" si="59"/>
        <v>0</v>
      </c>
      <c r="K1280" s="24">
        <f ca="1">IO!$B$5*Model!G1280-$J1280</f>
        <v>4080</v>
      </c>
    </row>
    <row r="1281" spans="1:11" x14ac:dyDescent="0.25">
      <c r="A1281" s="28">
        <v>1280</v>
      </c>
      <c r="B1281" s="26" t="s">
        <v>8</v>
      </c>
      <c r="C1281" s="24">
        <f t="shared" ca="1" si="57"/>
        <v>0.99096647252166203</v>
      </c>
      <c r="D1281" s="24">
        <f ca="1">VLOOKUP(C1281,'Given Data'!$H$33:$I$43,2)</f>
        <v>7</v>
      </c>
      <c r="E1281" s="24">
        <f t="shared" ca="1" si="58"/>
        <v>0.48530656670788197</v>
      </c>
      <c r="F1281" s="24">
        <f ca="1">IF(B1281=IO!$A$21,ROUND(NORMINV(E1281,IO!$B$21,IO!$C$21),0),IF(B1281=IO!$A$22,ROUND(NORMINV(E1281,IO!$B$22,IO!$C$22),0),ROUND(NORMINV(E1281,IO!$B$23,IO!$C$23),0)))</f>
        <v>103</v>
      </c>
      <c r="G1281" s="24">
        <f ca="1">MIN(F1281,IO!$B$4+IO!$B$10)</f>
        <v>102</v>
      </c>
      <c r="H1281" s="24">
        <f ca="1">IF(G1281-D1281&gt;IO!B$4,Model!G1281-Model!D1281-IO!B$4,0)</f>
        <v>0</v>
      </c>
      <c r="I1281" s="24">
        <f>IF($B1281=IO!$A$22,IO!$B$6,IF($B1281=IO!$A$22,IO!$B$6,IF($B1281=IO!$A$22,IO!$B$6,IO!$B$7)))</f>
        <v>25</v>
      </c>
      <c r="J1281" s="24">
        <f t="shared" ca="1" si="59"/>
        <v>0</v>
      </c>
      <c r="K1281" s="24">
        <f ca="1">IO!$B$5*Model!G1281-$J1281</f>
        <v>4080</v>
      </c>
    </row>
    <row r="1282" spans="1:11" x14ac:dyDescent="0.25">
      <c r="A1282" s="28">
        <v>1281</v>
      </c>
      <c r="B1282" s="26" t="s">
        <v>10</v>
      </c>
      <c r="C1282" s="24">
        <f t="shared" ca="1" si="57"/>
        <v>0.40193884029540528</v>
      </c>
      <c r="D1282" s="24">
        <f ca="1">VLOOKUP(C1282,'Given Data'!$H$33:$I$43,2)</f>
        <v>2</v>
      </c>
      <c r="E1282" s="24">
        <f t="shared" ca="1" si="58"/>
        <v>0.31803469064456347</v>
      </c>
      <c r="F1282" s="24">
        <f ca="1">IF(B1282=IO!$A$21,ROUND(NORMINV(E1282,IO!$B$21,IO!$C$21),0),IF(B1282=IO!$A$22,ROUND(NORMINV(E1282,IO!$B$22,IO!$C$22),0),ROUND(NORMINV(E1282,IO!$B$23,IO!$C$23),0)))</f>
        <v>103</v>
      </c>
      <c r="G1282" s="24">
        <f ca="1">MIN(F1282,IO!$B$4+IO!$B$10)</f>
        <v>102</v>
      </c>
      <c r="H1282" s="24">
        <f ca="1">IF(G1282-D1282&gt;IO!B$4,Model!G1282-Model!D1282-IO!B$4,0)</f>
        <v>0</v>
      </c>
      <c r="I1282" s="24">
        <f>IF($B1282=IO!$A$22,IO!$B$6,IF($B1282=IO!$A$22,IO!$B$6,IF($B1282=IO!$A$22,IO!$B$6,IO!$B$7)))</f>
        <v>200</v>
      </c>
      <c r="J1282" s="24">
        <f t="shared" ca="1" si="59"/>
        <v>0</v>
      </c>
      <c r="K1282" s="24">
        <f ca="1">IO!$B$5*Model!G1282-$J1282</f>
        <v>4080</v>
      </c>
    </row>
    <row r="1283" spans="1:11" x14ac:dyDescent="0.25">
      <c r="A1283" s="28">
        <v>1282</v>
      </c>
      <c r="B1283" s="26" t="s">
        <v>7</v>
      </c>
      <c r="C1283" s="24">
        <f t="shared" ref="C1283:C1346" ca="1" si="60">RAND()</f>
        <v>0.58413016878131518</v>
      </c>
      <c r="D1283" s="24">
        <f ca="1">VLOOKUP(C1283,'Given Data'!$H$33:$I$43,2)</f>
        <v>2</v>
      </c>
      <c r="E1283" s="24">
        <f t="shared" ref="E1283:E1346" ca="1" si="61">RAND()</f>
        <v>0.67092004330414856</v>
      </c>
      <c r="F1283" s="24">
        <f ca="1">IF(B1283=IO!$A$21,ROUND(NORMINV(E1283,IO!$B$21,IO!$C$21),0),IF(B1283=IO!$A$22,ROUND(NORMINV(E1283,IO!$B$22,IO!$C$22),0),ROUND(NORMINV(E1283,IO!$B$23,IO!$C$23),0)))</f>
        <v>104</v>
      </c>
      <c r="G1283" s="24">
        <f ca="1">MIN(F1283,IO!$B$4+IO!$B$10)</f>
        <v>102</v>
      </c>
      <c r="H1283" s="24">
        <f ca="1">IF(G1283-D1283&gt;IO!B$4,Model!G1283-Model!D1283-IO!B$4,0)</f>
        <v>0</v>
      </c>
      <c r="I1283" s="24">
        <f>IF($B1283=IO!$A$22,IO!$B$6,IF($B1283=IO!$A$22,IO!$B$6,IF($B1283=IO!$A$22,IO!$B$6,IO!$B$7)))</f>
        <v>200</v>
      </c>
      <c r="J1283" s="24">
        <f t="shared" ref="J1283:J1346" ca="1" si="62">IF($H1285=0,0,$I1285*$H1285)</f>
        <v>400</v>
      </c>
      <c r="K1283" s="24">
        <f ca="1">IO!$B$5*Model!G1283-$J1283</f>
        <v>3680</v>
      </c>
    </row>
    <row r="1284" spans="1:11" x14ac:dyDescent="0.25">
      <c r="A1284" s="28">
        <v>1283</v>
      </c>
      <c r="B1284" s="26" t="s">
        <v>8</v>
      </c>
      <c r="C1284" s="24">
        <f t="shared" ca="1" si="60"/>
        <v>0.41008312556734705</v>
      </c>
      <c r="D1284" s="24">
        <f ca="1">VLOOKUP(C1284,'Given Data'!$H$33:$I$43,2)</f>
        <v>2</v>
      </c>
      <c r="E1284" s="24">
        <f t="shared" ca="1" si="61"/>
        <v>0.81448325445173564</v>
      </c>
      <c r="F1284" s="24">
        <f ca="1">IF(B1284=IO!$A$21,ROUND(NORMINV(E1284,IO!$B$21,IO!$C$21),0),IF(B1284=IO!$A$22,ROUND(NORMINV(E1284,IO!$B$22,IO!$C$22),0),ROUND(NORMINV(E1284,IO!$B$23,IO!$C$23),0)))</f>
        <v>107</v>
      </c>
      <c r="G1284" s="24">
        <f ca="1">MIN(F1284,IO!$B$4+IO!$B$10)</f>
        <v>102</v>
      </c>
      <c r="H1284" s="24">
        <f ca="1">IF(G1284-D1284&gt;IO!B$4,Model!G1284-Model!D1284-IO!B$4,0)</f>
        <v>0</v>
      </c>
      <c r="I1284" s="24">
        <f>IF($B1284=IO!$A$22,IO!$B$6,IF($B1284=IO!$A$22,IO!$B$6,IF($B1284=IO!$A$22,IO!$B$6,IO!$B$7)))</f>
        <v>25</v>
      </c>
      <c r="J1284" s="24">
        <f t="shared" ca="1" si="62"/>
        <v>0</v>
      </c>
      <c r="K1284" s="24">
        <f ca="1">IO!$B$5*Model!G1284-$J1284</f>
        <v>4080</v>
      </c>
    </row>
    <row r="1285" spans="1:11" x14ac:dyDescent="0.25">
      <c r="A1285" s="28">
        <v>1284</v>
      </c>
      <c r="B1285" s="26" t="s">
        <v>10</v>
      </c>
      <c r="C1285" s="24">
        <f t="shared" ca="1" si="60"/>
        <v>0.13744852623748771</v>
      </c>
      <c r="D1285" s="24">
        <f ca="1">VLOOKUP(C1285,'Given Data'!$H$33:$I$43,2)</f>
        <v>0</v>
      </c>
      <c r="E1285" s="24">
        <f t="shared" ca="1" si="61"/>
        <v>0.25421176110698385</v>
      </c>
      <c r="F1285" s="24">
        <f ca="1">IF(B1285=IO!$A$21,ROUND(NORMINV(E1285,IO!$B$21,IO!$C$21),0),IF(B1285=IO!$A$22,ROUND(NORMINV(E1285,IO!$B$22,IO!$C$22),0),ROUND(NORMINV(E1285,IO!$B$23,IO!$C$23),0)))</f>
        <v>102</v>
      </c>
      <c r="G1285" s="24">
        <f ca="1">MIN(F1285,IO!$B$4+IO!$B$10)</f>
        <v>102</v>
      </c>
      <c r="H1285" s="24">
        <f ca="1">IF(G1285-D1285&gt;IO!B$4,Model!G1285-Model!D1285-IO!B$4,0)</f>
        <v>2</v>
      </c>
      <c r="I1285" s="24">
        <f>IF($B1285=IO!$A$22,IO!$B$6,IF($B1285=IO!$A$22,IO!$B$6,IF($B1285=IO!$A$22,IO!$B$6,IO!$B$7)))</f>
        <v>200</v>
      </c>
      <c r="J1285" s="24">
        <f t="shared" ca="1" si="62"/>
        <v>0</v>
      </c>
      <c r="K1285" s="24">
        <f ca="1">IO!$B$5*Model!G1285-$J1285</f>
        <v>4080</v>
      </c>
    </row>
    <row r="1286" spans="1:11" x14ac:dyDescent="0.25">
      <c r="A1286" s="28">
        <v>1285</v>
      </c>
      <c r="B1286" s="26" t="s">
        <v>7</v>
      </c>
      <c r="C1286" s="24">
        <f t="shared" ca="1" si="60"/>
        <v>2.0198348296646129E-3</v>
      </c>
      <c r="D1286" s="24">
        <f ca="1">VLOOKUP(C1286,'Given Data'!$H$33:$I$43,2)</f>
        <v>0</v>
      </c>
      <c r="E1286" s="24">
        <f t="shared" ca="1" si="61"/>
        <v>0.24863322453373959</v>
      </c>
      <c r="F1286" s="24">
        <f ca="1">IF(B1286=IO!$A$21,ROUND(NORMINV(E1286,IO!$B$21,IO!$C$21),0),IF(B1286=IO!$A$22,ROUND(NORMINV(E1286,IO!$B$22,IO!$C$22),0),ROUND(NORMINV(E1286,IO!$B$23,IO!$C$23),0)))</f>
        <v>97</v>
      </c>
      <c r="G1286" s="24">
        <f ca="1">MIN(F1286,IO!$B$4+IO!$B$10)</f>
        <v>97</v>
      </c>
      <c r="H1286" s="24">
        <f ca="1">IF(G1286-D1286&gt;IO!B$4,Model!G1286-Model!D1286-IO!B$4,0)</f>
        <v>0</v>
      </c>
      <c r="I1286" s="24">
        <f>IF($B1286=IO!$A$22,IO!$B$6,IF($B1286=IO!$A$22,IO!$B$6,IF($B1286=IO!$A$22,IO!$B$6,IO!$B$7)))</f>
        <v>200</v>
      </c>
      <c r="J1286" s="24">
        <f t="shared" ca="1" si="62"/>
        <v>0</v>
      </c>
      <c r="K1286" s="24">
        <f ca="1">IO!$B$5*Model!G1286-$J1286</f>
        <v>3880</v>
      </c>
    </row>
    <row r="1287" spans="1:11" x14ac:dyDescent="0.25">
      <c r="A1287" s="28">
        <v>1286</v>
      </c>
      <c r="B1287" s="26" t="s">
        <v>8</v>
      </c>
      <c r="C1287" s="24">
        <f t="shared" ca="1" si="60"/>
        <v>0.205523966323649</v>
      </c>
      <c r="D1287" s="24">
        <f ca="1">VLOOKUP(C1287,'Given Data'!$H$33:$I$43,2)</f>
        <v>1</v>
      </c>
      <c r="E1287" s="24">
        <f t="shared" ca="1" si="61"/>
        <v>0.35613455761710833</v>
      </c>
      <c r="F1287" s="24">
        <f ca="1">IF(B1287=IO!$A$21,ROUND(NORMINV(E1287,IO!$B$21,IO!$C$21),0),IF(B1287=IO!$A$22,ROUND(NORMINV(E1287,IO!$B$22,IO!$C$22),0),ROUND(NORMINV(E1287,IO!$B$23,IO!$C$23),0)))</f>
        <v>101</v>
      </c>
      <c r="G1287" s="24">
        <f ca="1">MIN(F1287,IO!$B$4+IO!$B$10)</f>
        <v>101</v>
      </c>
      <c r="H1287" s="24">
        <f ca="1">IF(G1287-D1287&gt;IO!B$4,Model!G1287-Model!D1287-IO!B$4,0)</f>
        <v>0</v>
      </c>
      <c r="I1287" s="24">
        <f>IF($B1287=IO!$A$22,IO!$B$6,IF($B1287=IO!$A$22,IO!$B$6,IF($B1287=IO!$A$22,IO!$B$6,IO!$B$7)))</f>
        <v>25</v>
      </c>
      <c r="J1287" s="24">
        <f t="shared" ca="1" si="62"/>
        <v>0</v>
      </c>
      <c r="K1287" s="24">
        <f ca="1">IO!$B$5*Model!G1287-$J1287</f>
        <v>4040</v>
      </c>
    </row>
    <row r="1288" spans="1:11" x14ac:dyDescent="0.25">
      <c r="A1288" s="28">
        <v>1287</v>
      </c>
      <c r="B1288" s="26" t="s">
        <v>10</v>
      </c>
      <c r="C1288" s="24">
        <f t="shared" ca="1" si="60"/>
        <v>0.63782405314903101</v>
      </c>
      <c r="D1288" s="24">
        <f ca="1">VLOOKUP(C1288,'Given Data'!$H$33:$I$43,2)</f>
        <v>3</v>
      </c>
      <c r="E1288" s="24">
        <f t="shared" ca="1" si="61"/>
        <v>4.0580172418170246E-2</v>
      </c>
      <c r="F1288" s="24">
        <f ca="1">IF(B1288=IO!$A$21,ROUND(NORMINV(E1288,IO!$B$21,IO!$C$21),0),IF(B1288=IO!$A$22,ROUND(NORMINV(E1288,IO!$B$22,IO!$C$22),0),ROUND(NORMINV(E1288,IO!$B$23,IO!$C$23),0)))</f>
        <v>96</v>
      </c>
      <c r="G1288" s="24">
        <f ca="1">MIN(F1288,IO!$B$4+IO!$B$10)</f>
        <v>96</v>
      </c>
      <c r="H1288" s="24">
        <f ca="1">IF(G1288-D1288&gt;IO!B$4,Model!G1288-Model!D1288-IO!B$4,0)</f>
        <v>0</v>
      </c>
      <c r="I1288" s="24">
        <f>IF($B1288=IO!$A$22,IO!$B$6,IF($B1288=IO!$A$22,IO!$B$6,IF($B1288=IO!$A$22,IO!$B$6,IO!$B$7)))</f>
        <v>200</v>
      </c>
      <c r="J1288" s="24">
        <f t="shared" ca="1" si="62"/>
        <v>0</v>
      </c>
      <c r="K1288" s="24">
        <f ca="1">IO!$B$5*Model!G1288-$J1288</f>
        <v>3840</v>
      </c>
    </row>
    <row r="1289" spans="1:11" x14ac:dyDescent="0.25">
      <c r="A1289" s="28">
        <v>1288</v>
      </c>
      <c r="B1289" s="26" t="s">
        <v>7</v>
      </c>
      <c r="C1289" s="24">
        <f t="shared" ca="1" si="60"/>
        <v>0.68609002990017365</v>
      </c>
      <c r="D1289" s="24">
        <f ca="1">VLOOKUP(C1289,'Given Data'!$H$33:$I$43,2)</f>
        <v>3</v>
      </c>
      <c r="E1289" s="24">
        <f t="shared" ca="1" si="61"/>
        <v>0.55238630555128709</v>
      </c>
      <c r="F1289" s="24">
        <f ca="1">IF(B1289=IO!$A$21,ROUND(NORMINV(E1289,IO!$B$21,IO!$C$21),0),IF(B1289=IO!$A$22,ROUND(NORMINV(E1289,IO!$B$22,IO!$C$22),0),ROUND(NORMINV(E1289,IO!$B$23,IO!$C$23),0)))</f>
        <v>102</v>
      </c>
      <c r="G1289" s="24">
        <f ca="1">MIN(F1289,IO!$B$4+IO!$B$10)</f>
        <v>102</v>
      </c>
      <c r="H1289" s="24">
        <f ca="1">IF(G1289-D1289&gt;IO!B$4,Model!G1289-Model!D1289-IO!B$4,0)</f>
        <v>0</v>
      </c>
      <c r="I1289" s="24">
        <f>IF($B1289=IO!$A$22,IO!$B$6,IF($B1289=IO!$A$22,IO!$B$6,IF($B1289=IO!$A$22,IO!$B$6,IO!$B$7)))</f>
        <v>200</v>
      </c>
      <c r="J1289" s="24">
        <f t="shared" ca="1" si="62"/>
        <v>0</v>
      </c>
      <c r="K1289" s="24">
        <f ca="1">IO!$B$5*Model!G1289-$J1289</f>
        <v>4080</v>
      </c>
    </row>
    <row r="1290" spans="1:11" x14ac:dyDescent="0.25">
      <c r="A1290" s="28">
        <v>1289</v>
      </c>
      <c r="B1290" s="26" t="s">
        <v>8</v>
      </c>
      <c r="C1290" s="24">
        <f t="shared" ca="1" si="60"/>
        <v>0.45135728352552851</v>
      </c>
      <c r="D1290" s="24">
        <f ca="1">VLOOKUP(C1290,'Given Data'!$H$33:$I$43,2)</f>
        <v>2</v>
      </c>
      <c r="E1290" s="24">
        <f t="shared" ca="1" si="61"/>
        <v>4.6769262934282407E-2</v>
      </c>
      <c r="F1290" s="24">
        <f ca="1">IF(B1290=IO!$A$21,ROUND(NORMINV(E1290,IO!$B$21,IO!$C$21),0),IF(B1290=IO!$A$22,ROUND(NORMINV(E1290,IO!$B$22,IO!$C$22),0),ROUND(NORMINV(E1290,IO!$B$23,IO!$C$23),0)))</f>
        <v>95</v>
      </c>
      <c r="G1290" s="24">
        <f ca="1">MIN(F1290,IO!$B$4+IO!$B$10)</f>
        <v>95</v>
      </c>
      <c r="H1290" s="24">
        <f ca="1">IF(G1290-D1290&gt;IO!B$4,Model!G1290-Model!D1290-IO!B$4,0)</f>
        <v>0</v>
      </c>
      <c r="I1290" s="24">
        <f>IF($B1290=IO!$A$22,IO!$B$6,IF($B1290=IO!$A$22,IO!$B$6,IF($B1290=IO!$A$22,IO!$B$6,IO!$B$7)))</f>
        <v>25</v>
      </c>
      <c r="J1290" s="24">
        <f t="shared" ca="1" si="62"/>
        <v>200</v>
      </c>
      <c r="K1290" s="24">
        <f ca="1">IO!$B$5*Model!G1290-$J1290</f>
        <v>3600</v>
      </c>
    </row>
    <row r="1291" spans="1:11" x14ac:dyDescent="0.25">
      <c r="A1291" s="28">
        <v>1290</v>
      </c>
      <c r="B1291" s="26" t="s">
        <v>10</v>
      </c>
      <c r="C1291" s="24">
        <f t="shared" ca="1" si="60"/>
        <v>0.41445918349299182</v>
      </c>
      <c r="D1291" s="24">
        <f ca="1">VLOOKUP(C1291,'Given Data'!$H$33:$I$43,2)</f>
        <v>2</v>
      </c>
      <c r="E1291" s="24">
        <f t="shared" ca="1" si="61"/>
        <v>0.15989645941551034</v>
      </c>
      <c r="F1291" s="24">
        <f ca="1">IF(B1291=IO!$A$21,ROUND(NORMINV(E1291,IO!$B$21,IO!$C$21),0),IF(B1291=IO!$A$22,ROUND(NORMINV(E1291,IO!$B$22,IO!$C$22),0),ROUND(NORMINV(E1291,IO!$B$23,IO!$C$23),0)))</f>
        <v>100</v>
      </c>
      <c r="G1291" s="24">
        <f ca="1">MIN(F1291,IO!$B$4+IO!$B$10)</f>
        <v>100</v>
      </c>
      <c r="H1291" s="24">
        <f ca="1">IF(G1291-D1291&gt;IO!B$4,Model!G1291-Model!D1291-IO!B$4,0)</f>
        <v>0</v>
      </c>
      <c r="I1291" s="24">
        <f>IF($B1291=IO!$A$22,IO!$B$6,IF($B1291=IO!$A$22,IO!$B$6,IF($B1291=IO!$A$22,IO!$B$6,IO!$B$7)))</f>
        <v>200</v>
      </c>
      <c r="J1291" s="24">
        <f t="shared" ca="1" si="62"/>
        <v>0</v>
      </c>
      <c r="K1291" s="24">
        <f ca="1">IO!$B$5*Model!G1291-$J1291</f>
        <v>4000</v>
      </c>
    </row>
    <row r="1292" spans="1:11" x14ac:dyDescent="0.25">
      <c r="A1292" s="28">
        <v>1291</v>
      </c>
      <c r="B1292" s="26" t="s">
        <v>7</v>
      </c>
      <c r="C1292" s="24">
        <f t="shared" ca="1" si="60"/>
        <v>0.17833445663322556</v>
      </c>
      <c r="D1292" s="24">
        <f ca="1">VLOOKUP(C1292,'Given Data'!$H$33:$I$43,2)</f>
        <v>1</v>
      </c>
      <c r="E1292" s="24">
        <f t="shared" ca="1" si="61"/>
        <v>0.92929920710400327</v>
      </c>
      <c r="F1292" s="24">
        <f ca="1">IF(B1292=IO!$A$21,ROUND(NORMINV(E1292,IO!$B$21,IO!$C$21),0),IF(B1292=IO!$A$22,ROUND(NORMINV(E1292,IO!$B$22,IO!$C$22),0),ROUND(NORMINV(E1292,IO!$B$23,IO!$C$23),0)))</f>
        <v>110</v>
      </c>
      <c r="G1292" s="24">
        <f ca="1">MIN(F1292,IO!$B$4+IO!$B$10)</f>
        <v>102</v>
      </c>
      <c r="H1292" s="24">
        <f ca="1">IF(G1292-D1292&gt;IO!B$4,Model!G1292-Model!D1292-IO!B$4,0)</f>
        <v>1</v>
      </c>
      <c r="I1292" s="24">
        <f>IF($B1292=IO!$A$22,IO!$B$6,IF($B1292=IO!$A$22,IO!$B$6,IF($B1292=IO!$A$22,IO!$B$6,IO!$B$7)))</f>
        <v>200</v>
      </c>
      <c r="J1292" s="24">
        <f t="shared" ca="1" si="62"/>
        <v>200</v>
      </c>
      <c r="K1292" s="24">
        <f ca="1">IO!$B$5*Model!G1292-$J1292</f>
        <v>3880</v>
      </c>
    </row>
    <row r="1293" spans="1:11" x14ac:dyDescent="0.25">
      <c r="A1293" s="28">
        <v>1292</v>
      </c>
      <c r="B1293" s="26" t="s">
        <v>8</v>
      </c>
      <c r="C1293" s="24">
        <f t="shared" ca="1" si="60"/>
        <v>0.99301388212477171</v>
      </c>
      <c r="D1293" s="24">
        <f ca="1">VLOOKUP(C1293,'Given Data'!$H$33:$I$43,2)</f>
        <v>7</v>
      </c>
      <c r="E1293" s="24">
        <f t="shared" ca="1" si="61"/>
        <v>9.7065860251192571E-2</v>
      </c>
      <c r="F1293" s="24">
        <f ca="1">IF(B1293=IO!$A$21,ROUND(NORMINV(E1293,IO!$B$21,IO!$C$21),0),IF(B1293=IO!$A$22,ROUND(NORMINV(E1293,IO!$B$22,IO!$C$22),0),ROUND(NORMINV(E1293,IO!$B$23,IO!$C$23),0)))</f>
        <v>97</v>
      </c>
      <c r="G1293" s="24">
        <f ca="1">MIN(F1293,IO!$B$4+IO!$B$10)</f>
        <v>97</v>
      </c>
      <c r="H1293" s="24">
        <f ca="1">IF(G1293-D1293&gt;IO!B$4,Model!G1293-Model!D1293-IO!B$4,0)</f>
        <v>0</v>
      </c>
      <c r="I1293" s="24">
        <f>IF($B1293=IO!$A$22,IO!$B$6,IF($B1293=IO!$A$22,IO!$B$6,IF($B1293=IO!$A$22,IO!$B$6,IO!$B$7)))</f>
        <v>25</v>
      </c>
      <c r="J1293" s="24">
        <f t="shared" ca="1" si="62"/>
        <v>0</v>
      </c>
      <c r="K1293" s="24">
        <f ca="1">IO!$B$5*Model!G1293-$J1293</f>
        <v>3880</v>
      </c>
    </row>
    <row r="1294" spans="1:11" x14ac:dyDescent="0.25">
      <c r="A1294" s="28">
        <v>1293</v>
      </c>
      <c r="B1294" s="26" t="s">
        <v>10</v>
      </c>
      <c r="C1294" s="24">
        <f t="shared" ca="1" si="60"/>
        <v>0.16826523539282379</v>
      </c>
      <c r="D1294" s="24">
        <f ca="1">VLOOKUP(C1294,'Given Data'!$H$33:$I$43,2)</f>
        <v>1</v>
      </c>
      <c r="E1294" s="24">
        <f t="shared" ca="1" si="61"/>
        <v>0.51956991137743347</v>
      </c>
      <c r="F1294" s="24">
        <f ca="1">IF(B1294=IO!$A$21,ROUND(NORMINV(E1294,IO!$B$21,IO!$C$21),0),IF(B1294=IO!$A$22,ROUND(NORMINV(E1294,IO!$B$22,IO!$C$22),0),ROUND(NORMINV(E1294,IO!$B$23,IO!$C$23),0)))</f>
        <v>105</v>
      </c>
      <c r="G1294" s="24">
        <f ca="1">MIN(F1294,IO!$B$4+IO!$B$10)</f>
        <v>102</v>
      </c>
      <c r="H1294" s="24">
        <f ca="1">IF(G1294-D1294&gt;IO!B$4,Model!G1294-Model!D1294-IO!B$4,0)</f>
        <v>1</v>
      </c>
      <c r="I1294" s="24">
        <f>IF($B1294=IO!$A$22,IO!$B$6,IF($B1294=IO!$A$22,IO!$B$6,IF($B1294=IO!$A$22,IO!$B$6,IO!$B$7)))</f>
        <v>200</v>
      </c>
      <c r="J1294" s="24">
        <f t="shared" ca="1" si="62"/>
        <v>0</v>
      </c>
      <c r="K1294" s="24">
        <f ca="1">IO!$B$5*Model!G1294-$J1294</f>
        <v>4080</v>
      </c>
    </row>
    <row r="1295" spans="1:11" x14ac:dyDescent="0.25">
      <c r="A1295" s="28">
        <v>1294</v>
      </c>
      <c r="B1295" s="26" t="s">
        <v>7</v>
      </c>
      <c r="C1295" s="24">
        <f t="shared" ca="1" si="60"/>
        <v>0.95822185478320354</v>
      </c>
      <c r="D1295" s="24">
        <f ca="1">VLOOKUP(C1295,'Given Data'!$H$33:$I$43,2)</f>
        <v>6</v>
      </c>
      <c r="E1295" s="24">
        <f t="shared" ca="1" si="61"/>
        <v>0.34871173351497409</v>
      </c>
      <c r="F1295" s="24">
        <f ca="1">IF(B1295=IO!$A$21,ROUND(NORMINV(E1295,IO!$B$21,IO!$C$21),0),IF(B1295=IO!$A$22,ROUND(NORMINV(E1295,IO!$B$22,IO!$C$22),0),ROUND(NORMINV(E1295,IO!$B$23,IO!$C$23),0)))</f>
        <v>99</v>
      </c>
      <c r="G1295" s="24">
        <f ca="1">MIN(F1295,IO!$B$4+IO!$B$10)</f>
        <v>99</v>
      </c>
      <c r="H1295" s="24">
        <f ca="1">IF(G1295-D1295&gt;IO!B$4,Model!G1295-Model!D1295-IO!B$4,0)</f>
        <v>0</v>
      </c>
      <c r="I1295" s="24">
        <f>IF($B1295=IO!$A$22,IO!$B$6,IF($B1295=IO!$A$22,IO!$B$6,IF($B1295=IO!$A$22,IO!$B$6,IO!$B$7)))</f>
        <v>200</v>
      </c>
      <c r="J1295" s="24">
        <f t="shared" ca="1" si="62"/>
        <v>0</v>
      </c>
      <c r="K1295" s="24">
        <f ca="1">IO!$B$5*Model!G1295-$J1295</f>
        <v>3960</v>
      </c>
    </row>
    <row r="1296" spans="1:11" x14ac:dyDescent="0.25">
      <c r="A1296" s="28">
        <v>1295</v>
      </c>
      <c r="B1296" s="26" t="s">
        <v>8</v>
      </c>
      <c r="C1296" s="24">
        <f t="shared" ca="1" si="60"/>
        <v>0.27212571166584287</v>
      </c>
      <c r="D1296" s="24">
        <f ca="1">VLOOKUP(C1296,'Given Data'!$H$33:$I$43,2)</f>
        <v>1</v>
      </c>
      <c r="E1296" s="24">
        <f t="shared" ca="1" si="61"/>
        <v>0.32996317374807771</v>
      </c>
      <c r="F1296" s="24">
        <f ca="1">IF(B1296=IO!$A$21,ROUND(NORMINV(E1296,IO!$B$21,IO!$C$21),0),IF(B1296=IO!$A$22,ROUND(NORMINV(E1296,IO!$B$22,IO!$C$22),0),ROUND(NORMINV(E1296,IO!$B$23,IO!$C$23),0)))</f>
        <v>101</v>
      </c>
      <c r="G1296" s="24">
        <f ca="1">MIN(F1296,IO!$B$4+IO!$B$10)</f>
        <v>101</v>
      </c>
      <c r="H1296" s="24">
        <f ca="1">IF(G1296-D1296&gt;IO!B$4,Model!G1296-Model!D1296-IO!B$4,0)</f>
        <v>0</v>
      </c>
      <c r="I1296" s="24">
        <f>IF($B1296=IO!$A$22,IO!$B$6,IF($B1296=IO!$A$22,IO!$B$6,IF($B1296=IO!$A$22,IO!$B$6,IO!$B$7)))</f>
        <v>25</v>
      </c>
      <c r="J1296" s="24">
        <f t="shared" ca="1" si="62"/>
        <v>0</v>
      </c>
      <c r="K1296" s="24">
        <f ca="1">IO!$B$5*Model!G1296-$J1296</f>
        <v>4040</v>
      </c>
    </row>
    <row r="1297" spans="1:11" x14ac:dyDescent="0.25">
      <c r="A1297" s="28">
        <v>1296</v>
      </c>
      <c r="B1297" s="26" t="s">
        <v>10</v>
      </c>
      <c r="C1297" s="24">
        <f t="shared" ca="1" si="60"/>
        <v>0.60560557648161728</v>
      </c>
      <c r="D1297" s="24">
        <f ca="1">VLOOKUP(C1297,'Given Data'!$H$33:$I$43,2)</f>
        <v>3</v>
      </c>
      <c r="E1297" s="24">
        <f t="shared" ca="1" si="61"/>
        <v>0.92554937990379471</v>
      </c>
      <c r="F1297" s="24">
        <f ca="1">IF(B1297=IO!$A$21,ROUND(NORMINV(E1297,IO!$B$21,IO!$C$21),0),IF(B1297=IO!$A$22,ROUND(NORMINV(E1297,IO!$B$22,IO!$C$22),0),ROUND(NORMINV(E1297,IO!$B$23,IO!$C$23),0)))</f>
        <v>112</v>
      </c>
      <c r="G1297" s="24">
        <f ca="1">MIN(F1297,IO!$B$4+IO!$B$10)</f>
        <v>102</v>
      </c>
      <c r="H1297" s="24">
        <f ca="1">IF(G1297-D1297&gt;IO!B$4,Model!G1297-Model!D1297-IO!B$4,0)</f>
        <v>0</v>
      </c>
      <c r="I1297" s="24">
        <f>IF($B1297=IO!$A$22,IO!$B$6,IF($B1297=IO!$A$22,IO!$B$6,IF($B1297=IO!$A$22,IO!$B$6,IO!$B$7)))</f>
        <v>200</v>
      </c>
      <c r="J1297" s="24">
        <f t="shared" ca="1" si="62"/>
        <v>0</v>
      </c>
      <c r="K1297" s="24">
        <f ca="1">IO!$B$5*Model!G1297-$J1297</f>
        <v>4080</v>
      </c>
    </row>
    <row r="1298" spans="1:11" x14ac:dyDescent="0.25">
      <c r="A1298" s="28">
        <v>1297</v>
      </c>
      <c r="B1298" s="26" t="s">
        <v>7</v>
      </c>
      <c r="C1298" s="24">
        <f t="shared" ca="1" si="60"/>
        <v>0.54210237717566212</v>
      </c>
      <c r="D1298" s="24">
        <f ca="1">VLOOKUP(C1298,'Given Data'!$H$33:$I$43,2)</f>
        <v>2</v>
      </c>
      <c r="E1298" s="24">
        <f t="shared" ca="1" si="61"/>
        <v>5.2542366358244053E-2</v>
      </c>
      <c r="F1298" s="24">
        <f ca="1">IF(B1298=IO!$A$21,ROUND(NORMINV(E1298,IO!$B$21,IO!$C$21),0),IF(B1298=IO!$A$22,ROUND(NORMINV(E1298,IO!$B$22,IO!$C$22),0),ROUND(NORMINV(E1298,IO!$B$23,IO!$C$23),0)))</f>
        <v>91</v>
      </c>
      <c r="G1298" s="24">
        <f ca="1">MIN(F1298,IO!$B$4+IO!$B$10)</f>
        <v>91</v>
      </c>
      <c r="H1298" s="24">
        <f ca="1">IF(G1298-D1298&gt;IO!B$4,Model!G1298-Model!D1298-IO!B$4,0)</f>
        <v>0</v>
      </c>
      <c r="I1298" s="24">
        <f>IF($B1298=IO!$A$22,IO!$B$6,IF($B1298=IO!$A$22,IO!$B$6,IF($B1298=IO!$A$22,IO!$B$6,IO!$B$7)))</f>
        <v>200</v>
      </c>
      <c r="J1298" s="24">
        <f t="shared" ca="1" si="62"/>
        <v>400</v>
      </c>
      <c r="K1298" s="24">
        <f ca="1">IO!$B$5*Model!G1298-$J1298</f>
        <v>3240</v>
      </c>
    </row>
    <row r="1299" spans="1:11" x14ac:dyDescent="0.25">
      <c r="A1299" s="28">
        <v>1298</v>
      </c>
      <c r="B1299" s="26" t="s">
        <v>8</v>
      </c>
      <c r="C1299" s="24">
        <f t="shared" ca="1" si="60"/>
        <v>0.93807389173101696</v>
      </c>
      <c r="D1299" s="24">
        <f ca="1">VLOOKUP(C1299,'Given Data'!$H$33:$I$43,2)</f>
        <v>6</v>
      </c>
      <c r="E1299" s="24">
        <f t="shared" ca="1" si="61"/>
        <v>0.5735276786334883</v>
      </c>
      <c r="F1299" s="24">
        <f ca="1">IF(B1299=IO!$A$21,ROUND(NORMINV(E1299,IO!$B$21,IO!$C$21),0),IF(B1299=IO!$A$22,ROUND(NORMINV(E1299,IO!$B$22,IO!$C$22),0),ROUND(NORMINV(E1299,IO!$B$23,IO!$C$23),0)))</f>
        <v>104</v>
      </c>
      <c r="G1299" s="24">
        <f ca="1">MIN(F1299,IO!$B$4+IO!$B$10)</f>
        <v>102</v>
      </c>
      <c r="H1299" s="24">
        <f ca="1">IF(G1299-D1299&gt;IO!B$4,Model!G1299-Model!D1299-IO!B$4,0)</f>
        <v>0</v>
      </c>
      <c r="I1299" s="24">
        <f>IF($B1299=IO!$A$22,IO!$B$6,IF($B1299=IO!$A$22,IO!$B$6,IF($B1299=IO!$A$22,IO!$B$6,IO!$B$7)))</f>
        <v>25</v>
      </c>
      <c r="J1299" s="24">
        <f t="shared" ca="1" si="62"/>
        <v>400</v>
      </c>
      <c r="K1299" s="24">
        <f ca="1">IO!$B$5*Model!G1299-$J1299</f>
        <v>3680</v>
      </c>
    </row>
    <row r="1300" spans="1:11" x14ac:dyDescent="0.25">
      <c r="A1300" s="28">
        <v>1299</v>
      </c>
      <c r="B1300" s="26" t="s">
        <v>10</v>
      </c>
      <c r="C1300" s="24">
        <f t="shared" ca="1" si="60"/>
        <v>3.358987742795827E-2</v>
      </c>
      <c r="D1300" s="24">
        <f ca="1">VLOOKUP(C1300,'Given Data'!$H$33:$I$43,2)</f>
        <v>0</v>
      </c>
      <c r="E1300" s="24">
        <f t="shared" ca="1" si="61"/>
        <v>0.59268156303511632</v>
      </c>
      <c r="F1300" s="24">
        <f ca="1">IF(B1300=IO!$A$21,ROUND(NORMINV(E1300,IO!$B$21,IO!$C$21),0),IF(B1300=IO!$A$22,ROUND(NORMINV(E1300,IO!$B$22,IO!$C$22),0),ROUND(NORMINV(E1300,IO!$B$23,IO!$C$23),0)))</f>
        <v>106</v>
      </c>
      <c r="G1300" s="24">
        <f ca="1">MIN(F1300,IO!$B$4+IO!$B$10)</f>
        <v>102</v>
      </c>
      <c r="H1300" s="24">
        <f ca="1">IF(G1300-D1300&gt;IO!B$4,Model!G1300-Model!D1300-IO!B$4,0)</f>
        <v>2</v>
      </c>
      <c r="I1300" s="24">
        <f>IF($B1300=IO!$A$22,IO!$B$6,IF($B1300=IO!$A$22,IO!$B$6,IF($B1300=IO!$A$22,IO!$B$6,IO!$B$7)))</f>
        <v>200</v>
      </c>
      <c r="J1300" s="24">
        <f t="shared" ca="1" si="62"/>
        <v>50</v>
      </c>
      <c r="K1300" s="24">
        <f ca="1">IO!$B$5*Model!G1300-$J1300</f>
        <v>4030</v>
      </c>
    </row>
    <row r="1301" spans="1:11" x14ac:dyDescent="0.25">
      <c r="A1301" s="28">
        <v>1300</v>
      </c>
      <c r="B1301" s="26" t="s">
        <v>7</v>
      </c>
      <c r="C1301" s="24">
        <f t="shared" ca="1" si="60"/>
        <v>7.7456901583225046E-2</v>
      </c>
      <c r="D1301" s="24">
        <f ca="1">VLOOKUP(C1301,'Given Data'!$H$33:$I$43,2)</f>
        <v>0</v>
      </c>
      <c r="E1301" s="24">
        <f t="shared" ca="1" si="61"/>
        <v>0.81756818441008794</v>
      </c>
      <c r="F1301" s="24">
        <f ca="1">IF(B1301=IO!$A$21,ROUND(NORMINV(E1301,IO!$B$21,IO!$C$21),0),IF(B1301=IO!$A$22,ROUND(NORMINV(E1301,IO!$B$22,IO!$C$22),0),ROUND(NORMINV(E1301,IO!$B$23,IO!$C$23),0)))</f>
        <v>106</v>
      </c>
      <c r="G1301" s="24">
        <f ca="1">MIN(F1301,IO!$B$4+IO!$B$10)</f>
        <v>102</v>
      </c>
      <c r="H1301" s="24">
        <f ca="1">IF(G1301-D1301&gt;IO!B$4,Model!G1301-Model!D1301-IO!B$4,0)</f>
        <v>2</v>
      </c>
      <c r="I1301" s="24">
        <f>IF($B1301=IO!$A$22,IO!$B$6,IF($B1301=IO!$A$22,IO!$B$6,IF($B1301=IO!$A$22,IO!$B$6,IO!$B$7)))</f>
        <v>200</v>
      </c>
      <c r="J1301" s="24">
        <f t="shared" ca="1" si="62"/>
        <v>400</v>
      </c>
      <c r="K1301" s="24">
        <f ca="1">IO!$B$5*Model!G1301-$J1301</f>
        <v>3680</v>
      </c>
    </row>
    <row r="1302" spans="1:11" x14ac:dyDescent="0.25">
      <c r="A1302" s="28">
        <v>1301</v>
      </c>
      <c r="B1302" s="26" t="s">
        <v>8</v>
      </c>
      <c r="C1302" s="24">
        <f t="shared" ca="1" si="60"/>
        <v>2.3982972182841511E-2</v>
      </c>
      <c r="D1302" s="24">
        <f ca="1">VLOOKUP(C1302,'Given Data'!$H$33:$I$43,2)</f>
        <v>0</v>
      </c>
      <c r="E1302" s="24">
        <f t="shared" ca="1" si="61"/>
        <v>0.95223839445914293</v>
      </c>
      <c r="F1302" s="24">
        <f ca="1">IF(B1302=IO!$A$21,ROUND(NORMINV(E1302,IO!$B$21,IO!$C$21),0),IF(B1302=IO!$A$22,ROUND(NORMINV(E1302,IO!$B$22,IO!$C$22),0),ROUND(NORMINV(E1302,IO!$B$23,IO!$C$23),0)))</f>
        <v>111</v>
      </c>
      <c r="G1302" s="24">
        <f ca="1">MIN(F1302,IO!$B$4+IO!$B$10)</f>
        <v>102</v>
      </c>
      <c r="H1302" s="24">
        <f ca="1">IF(G1302-D1302&gt;IO!B$4,Model!G1302-Model!D1302-IO!B$4,0)</f>
        <v>2</v>
      </c>
      <c r="I1302" s="24">
        <f>IF($B1302=IO!$A$22,IO!$B$6,IF($B1302=IO!$A$22,IO!$B$6,IF($B1302=IO!$A$22,IO!$B$6,IO!$B$7)))</f>
        <v>25</v>
      </c>
      <c r="J1302" s="24">
        <f t="shared" ca="1" si="62"/>
        <v>0</v>
      </c>
      <c r="K1302" s="24">
        <f ca="1">IO!$B$5*Model!G1302-$J1302</f>
        <v>4080</v>
      </c>
    </row>
    <row r="1303" spans="1:11" x14ac:dyDescent="0.25">
      <c r="A1303" s="28">
        <v>1302</v>
      </c>
      <c r="B1303" s="26" t="s">
        <v>10</v>
      </c>
      <c r="C1303" s="24">
        <f t="shared" ca="1" si="60"/>
        <v>0.15941922535309405</v>
      </c>
      <c r="D1303" s="24">
        <f ca="1">VLOOKUP(C1303,'Given Data'!$H$33:$I$43,2)</f>
        <v>0</v>
      </c>
      <c r="E1303" s="24">
        <f t="shared" ca="1" si="61"/>
        <v>0.69512590187610201</v>
      </c>
      <c r="F1303" s="24">
        <f ca="1">IF(B1303=IO!$A$21,ROUND(NORMINV(E1303,IO!$B$21,IO!$C$21),0),IF(B1303=IO!$A$22,ROUND(NORMINV(E1303,IO!$B$22,IO!$C$22),0),ROUND(NORMINV(E1303,IO!$B$23,IO!$C$23),0)))</f>
        <v>108</v>
      </c>
      <c r="G1303" s="24">
        <f ca="1">MIN(F1303,IO!$B$4+IO!$B$10)</f>
        <v>102</v>
      </c>
      <c r="H1303" s="24">
        <f ca="1">IF(G1303-D1303&gt;IO!B$4,Model!G1303-Model!D1303-IO!B$4,0)</f>
        <v>2</v>
      </c>
      <c r="I1303" s="24">
        <f>IF($B1303=IO!$A$22,IO!$B$6,IF($B1303=IO!$A$22,IO!$B$6,IF($B1303=IO!$A$22,IO!$B$6,IO!$B$7)))</f>
        <v>200</v>
      </c>
      <c r="J1303" s="24">
        <f t="shared" ca="1" si="62"/>
        <v>0</v>
      </c>
      <c r="K1303" s="24">
        <f ca="1">IO!$B$5*Model!G1303-$J1303</f>
        <v>4080</v>
      </c>
    </row>
    <row r="1304" spans="1:11" x14ac:dyDescent="0.25">
      <c r="A1304" s="28">
        <v>1303</v>
      </c>
      <c r="B1304" s="26" t="s">
        <v>7</v>
      </c>
      <c r="C1304" s="24">
        <f t="shared" ca="1" si="60"/>
        <v>0.93339643392637828</v>
      </c>
      <c r="D1304" s="24">
        <f ca="1">VLOOKUP(C1304,'Given Data'!$H$33:$I$43,2)</f>
        <v>6</v>
      </c>
      <c r="E1304" s="24">
        <f t="shared" ca="1" si="61"/>
        <v>0.89839368447005274</v>
      </c>
      <c r="F1304" s="24">
        <f ca="1">IF(B1304=IO!$A$21,ROUND(NORMINV(E1304,IO!$B$21,IO!$C$21),0),IF(B1304=IO!$A$22,ROUND(NORMINV(E1304,IO!$B$22,IO!$C$22),0),ROUND(NORMINV(E1304,IO!$B$23,IO!$C$23),0)))</f>
        <v>109</v>
      </c>
      <c r="G1304" s="24">
        <f ca="1">MIN(F1304,IO!$B$4+IO!$B$10)</f>
        <v>102</v>
      </c>
      <c r="H1304" s="24">
        <f ca="1">IF(G1304-D1304&gt;IO!B$4,Model!G1304-Model!D1304-IO!B$4,0)</f>
        <v>0</v>
      </c>
      <c r="I1304" s="24">
        <f>IF($B1304=IO!$A$22,IO!$B$6,IF($B1304=IO!$A$22,IO!$B$6,IF($B1304=IO!$A$22,IO!$B$6,IO!$B$7)))</f>
        <v>200</v>
      </c>
      <c r="J1304" s="24">
        <f t="shared" ca="1" si="62"/>
        <v>0</v>
      </c>
      <c r="K1304" s="24">
        <f ca="1">IO!$B$5*Model!G1304-$J1304</f>
        <v>4080</v>
      </c>
    </row>
    <row r="1305" spans="1:11" x14ac:dyDescent="0.25">
      <c r="A1305" s="28">
        <v>1304</v>
      </c>
      <c r="B1305" s="26" t="s">
        <v>8</v>
      </c>
      <c r="C1305" s="24">
        <f t="shared" ca="1" si="60"/>
        <v>0.8464321719518294</v>
      </c>
      <c r="D1305" s="24">
        <f ca="1">VLOOKUP(C1305,'Given Data'!$H$33:$I$43,2)</f>
        <v>4</v>
      </c>
      <c r="E1305" s="24">
        <f t="shared" ca="1" si="61"/>
        <v>2.0850751081020524E-2</v>
      </c>
      <c r="F1305" s="24">
        <f ca="1">IF(B1305=IO!$A$21,ROUND(NORMINV(E1305,IO!$B$21,IO!$C$21),0),IF(B1305=IO!$A$22,ROUND(NORMINV(E1305,IO!$B$22,IO!$C$22),0),ROUND(NORMINV(E1305,IO!$B$23,IO!$C$23),0)))</f>
        <v>93</v>
      </c>
      <c r="G1305" s="24">
        <f ca="1">MIN(F1305,IO!$B$4+IO!$B$10)</f>
        <v>93</v>
      </c>
      <c r="H1305" s="24">
        <f ca="1">IF(G1305-D1305&gt;IO!B$4,Model!G1305-Model!D1305-IO!B$4,0)</f>
        <v>0</v>
      </c>
      <c r="I1305" s="24">
        <f>IF($B1305=IO!$A$22,IO!$B$6,IF($B1305=IO!$A$22,IO!$B$6,IF($B1305=IO!$A$22,IO!$B$6,IO!$B$7)))</f>
        <v>25</v>
      </c>
      <c r="J1305" s="24">
        <f t="shared" ca="1" si="62"/>
        <v>0</v>
      </c>
      <c r="K1305" s="24">
        <f ca="1">IO!$B$5*Model!G1305-$J1305</f>
        <v>3720</v>
      </c>
    </row>
    <row r="1306" spans="1:11" x14ac:dyDescent="0.25">
      <c r="A1306" s="28">
        <v>1305</v>
      </c>
      <c r="B1306" s="26" t="s">
        <v>10</v>
      </c>
      <c r="C1306" s="24">
        <f t="shared" ca="1" si="60"/>
        <v>0.7769398414268045</v>
      </c>
      <c r="D1306" s="24">
        <f ca="1">VLOOKUP(C1306,'Given Data'!$H$33:$I$43,2)</f>
        <v>3</v>
      </c>
      <c r="E1306" s="24">
        <f t="shared" ca="1" si="61"/>
        <v>9.4104646596929187E-2</v>
      </c>
      <c r="F1306" s="24">
        <f ca="1">IF(B1306=IO!$A$21,ROUND(NORMINV(E1306,IO!$B$21,IO!$C$21),0),IF(B1306=IO!$A$22,ROUND(NORMINV(E1306,IO!$B$22,IO!$C$22),0),ROUND(NORMINV(E1306,IO!$B$23,IO!$C$23),0)))</f>
        <v>98</v>
      </c>
      <c r="G1306" s="24">
        <f ca="1">MIN(F1306,IO!$B$4+IO!$B$10)</f>
        <v>98</v>
      </c>
      <c r="H1306" s="24">
        <f ca="1">IF(G1306-D1306&gt;IO!B$4,Model!G1306-Model!D1306-IO!B$4,0)</f>
        <v>0</v>
      </c>
      <c r="I1306" s="24">
        <f>IF($B1306=IO!$A$22,IO!$B$6,IF($B1306=IO!$A$22,IO!$B$6,IF($B1306=IO!$A$22,IO!$B$6,IO!$B$7)))</f>
        <v>200</v>
      </c>
      <c r="J1306" s="24">
        <f t="shared" ca="1" si="62"/>
        <v>0</v>
      </c>
      <c r="K1306" s="24">
        <f ca="1">IO!$B$5*Model!G1306-$J1306</f>
        <v>3920</v>
      </c>
    </row>
    <row r="1307" spans="1:11" x14ac:dyDescent="0.25">
      <c r="A1307" s="28">
        <v>1306</v>
      </c>
      <c r="B1307" s="26" t="s">
        <v>7</v>
      </c>
      <c r="C1307" s="24">
        <f t="shared" ca="1" si="60"/>
        <v>3.6763514347067705E-2</v>
      </c>
      <c r="D1307" s="24">
        <f ca="1">VLOOKUP(C1307,'Given Data'!$H$33:$I$43,2)</f>
        <v>0</v>
      </c>
      <c r="E1307" s="24">
        <f t="shared" ca="1" si="61"/>
        <v>0.18978749220300795</v>
      </c>
      <c r="F1307" s="24">
        <f ca="1">IF(B1307=IO!$A$21,ROUND(NORMINV(E1307,IO!$B$21,IO!$C$21),0),IF(B1307=IO!$A$22,ROUND(NORMINV(E1307,IO!$B$22,IO!$C$22),0),ROUND(NORMINV(E1307,IO!$B$23,IO!$C$23),0)))</f>
        <v>96</v>
      </c>
      <c r="G1307" s="24">
        <f ca="1">MIN(F1307,IO!$B$4+IO!$B$10)</f>
        <v>96</v>
      </c>
      <c r="H1307" s="24">
        <f ca="1">IF(G1307-D1307&gt;IO!B$4,Model!G1307-Model!D1307-IO!B$4,0)</f>
        <v>0</v>
      </c>
      <c r="I1307" s="24">
        <f>IF($B1307=IO!$A$22,IO!$B$6,IF($B1307=IO!$A$22,IO!$B$6,IF($B1307=IO!$A$22,IO!$B$6,IO!$B$7)))</f>
        <v>200</v>
      </c>
      <c r="J1307" s="24">
        <f t="shared" ca="1" si="62"/>
        <v>0</v>
      </c>
      <c r="K1307" s="24">
        <f ca="1">IO!$B$5*Model!G1307-$J1307</f>
        <v>3840</v>
      </c>
    </row>
    <row r="1308" spans="1:11" x14ac:dyDescent="0.25">
      <c r="A1308" s="28">
        <v>1307</v>
      </c>
      <c r="B1308" s="26" t="s">
        <v>8</v>
      </c>
      <c r="C1308" s="24">
        <f t="shared" ca="1" si="60"/>
        <v>0.95255503699549038</v>
      </c>
      <c r="D1308" s="24">
        <f ca="1">VLOOKUP(C1308,'Given Data'!$H$33:$I$43,2)</f>
        <v>6</v>
      </c>
      <c r="E1308" s="24">
        <f t="shared" ca="1" si="61"/>
        <v>0.532956911840618</v>
      </c>
      <c r="F1308" s="24">
        <f ca="1">IF(B1308=IO!$A$21,ROUND(NORMINV(E1308,IO!$B$21,IO!$C$21),0),IF(B1308=IO!$A$22,ROUND(NORMINV(E1308,IO!$B$22,IO!$C$22),0),ROUND(NORMINV(E1308,IO!$B$23,IO!$C$23),0)))</f>
        <v>103</v>
      </c>
      <c r="G1308" s="24">
        <f ca="1">MIN(F1308,IO!$B$4+IO!$B$10)</f>
        <v>102</v>
      </c>
      <c r="H1308" s="24">
        <f ca="1">IF(G1308-D1308&gt;IO!B$4,Model!G1308-Model!D1308-IO!B$4,0)</f>
        <v>0</v>
      </c>
      <c r="I1308" s="24">
        <f>IF($B1308=IO!$A$22,IO!$B$6,IF($B1308=IO!$A$22,IO!$B$6,IF($B1308=IO!$A$22,IO!$B$6,IO!$B$7)))</f>
        <v>25</v>
      </c>
      <c r="J1308" s="24">
        <f t="shared" ca="1" si="62"/>
        <v>0</v>
      </c>
      <c r="K1308" s="24">
        <f ca="1">IO!$B$5*Model!G1308-$J1308</f>
        <v>4080</v>
      </c>
    </row>
    <row r="1309" spans="1:11" x14ac:dyDescent="0.25">
      <c r="A1309" s="28">
        <v>1308</v>
      </c>
      <c r="B1309" s="26" t="s">
        <v>10</v>
      </c>
      <c r="C1309" s="24">
        <f t="shared" ca="1" si="60"/>
        <v>0.72871046603168566</v>
      </c>
      <c r="D1309" s="24">
        <f ca="1">VLOOKUP(C1309,'Given Data'!$H$33:$I$43,2)</f>
        <v>3</v>
      </c>
      <c r="E1309" s="24">
        <f t="shared" ca="1" si="61"/>
        <v>0.71453511217676047</v>
      </c>
      <c r="F1309" s="24">
        <f ca="1">IF(B1309=IO!$A$21,ROUND(NORMINV(E1309,IO!$B$21,IO!$C$21),0),IF(B1309=IO!$A$22,ROUND(NORMINV(E1309,IO!$B$22,IO!$C$22),0),ROUND(NORMINV(E1309,IO!$B$23,IO!$C$23),0)))</f>
        <v>108</v>
      </c>
      <c r="G1309" s="24">
        <f ca="1">MIN(F1309,IO!$B$4+IO!$B$10)</f>
        <v>102</v>
      </c>
      <c r="H1309" s="24">
        <f ca="1">IF(G1309-D1309&gt;IO!B$4,Model!G1309-Model!D1309-IO!B$4,0)</f>
        <v>0</v>
      </c>
      <c r="I1309" s="24">
        <f>IF($B1309=IO!$A$22,IO!$B$6,IF($B1309=IO!$A$22,IO!$B$6,IF($B1309=IO!$A$22,IO!$B$6,IO!$B$7)))</f>
        <v>200</v>
      </c>
      <c r="J1309" s="24">
        <f t="shared" ca="1" si="62"/>
        <v>0</v>
      </c>
      <c r="K1309" s="24">
        <f ca="1">IO!$B$5*Model!G1309-$J1309</f>
        <v>4080</v>
      </c>
    </row>
    <row r="1310" spans="1:11" x14ac:dyDescent="0.25">
      <c r="A1310" s="28">
        <v>1309</v>
      </c>
      <c r="B1310" s="26" t="s">
        <v>7</v>
      </c>
      <c r="C1310" s="24">
        <f t="shared" ca="1" si="60"/>
        <v>0.91739150859873586</v>
      </c>
      <c r="D1310" s="24">
        <f ca="1">VLOOKUP(C1310,'Given Data'!$H$33:$I$43,2)</f>
        <v>5</v>
      </c>
      <c r="E1310" s="24">
        <f t="shared" ca="1" si="61"/>
        <v>0.9358426923290224</v>
      </c>
      <c r="F1310" s="24">
        <f ca="1">IF(B1310=IO!$A$21,ROUND(NORMINV(E1310,IO!$B$21,IO!$C$21),0),IF(B1310=IO!$A$22,ROUND(NORMINV(E1310,IO!$B$22,IO!$C$22),0),ROUND(NORMINV(E1310,IO!$B$23,IO!$C$23),0)))</f>
        <v>110</v>
      </c>
      <c r="G1310" s="24">
        <f ca="1">MIN(F1310,IO!$B$4+IO!$B$10)</f>
        <v>102</v>
      </c>
      <c r="H1310" s="24">
        <f ca="1">IF(G1310-D1310&gt;IO!B$4,Model!G1310-Model!D1310-IO!B$4,0)</f>
        <v>0</v>
      </c>
      <c r="I1310" s="24">
        <f>IF($B1310=IO!$A$22,IO!$B$6,IF($B1310=IO!$A$22,IO!$B$6,IF($B1310=IO!$A$22,IO!$B$6,IO!$B$7)))</f>
        <v>200</v>
      </c>
      <c r="J1310" s="24">
        <f t="shared" ca="1" si="62"/>
        <v>400</v>
      </c>
      <c r="K1310" s="24">
        <f ca="1">IO!$B$5*Model!G1310-$J1310</f>
        <v>3680</v>
      </c>
    </row>
    <row r="1311" spans="1:11" x14ac:dyDescent="0.25">
      <c r="A1311" s="28">
        <v>1310</v>
      </c>
      <c r="B1311" s="26" t="s">
        <v>8</v>
      </c>
      <c r="C1311" s="24">
        <f t="shared" ca="1" si="60"/>
        <v>0.34695965776561832</v>
      </c>
      <c r="D1311" s="24">
        <f ca="1">VLOOKUP(C1311,'Given Data'!$H$33:$I$43,2)</f>
        <v>1</v>
      </c>
      <c r="E1311" s="24">
        <f t="shared" ca="1" si="61"/>
        <v>7.5323180599830453E-2</v>
      </c>
      <c r="F1311" s="24">
        <f ca="1">IF(B1311=IO!$A$21,ROUND(NORMINV(E1311,IO!$B$21,IO!$C$21),0),IF(B1311=IO!$A$22,ROUND(NORMINV(E1311,IO!$B$22,IO!$C$22),0),ROUND(NORMINV(E1311,IO!$B$23,IO!$C$23),0)))</f>
        <v>96</v>
      </c>
      <c r="G1311" s="24">
        <f ca="1">MIN(F1311,IO!$B$4+IO!$B$10)</f>
        <v>96</v>
      </c>
      <c r="H1311" s="24">
        <f ca="1">IF(G1311-D1311&gt;IO!B$4,Model!G1311-Model!D1311-IO!B$4,0)</f>
        <v>0</v>
      </c>
      <c r="I1311" s="24">
        <f>IF($B1311=IO!$A$22,IO!$B$6,IF($B1311=IO!$A$22,IO!$B$6,IF($B1311=IO!$A$22,IO!$B$6,IO!$B$7)))</f>
        <v>25</v>
      </c>
      <c r="J1311" s="24">
        <f t="shared" ca="1" si="62"/>
        <v>0</v>
      </c>
      <c r="K1311" s="24">
        <f ca="1">IO!$B$5*Model!G1311-$J1311</f>
        <v>3840</v>
      </c>
    </row>
    <row r="1312" spans="1:11" x14ac:dyDescent="0.25">
      <c r="A1312" s="28">
        <v>1311</v>
      </c>
      <c r="B1312" s="26" t="s">
        <v>10</v>
      </c>
      <c r="C1312" s="24">
        <f t="shared" ca="1" si="60"/>
        <v>2.153878577782864E-2</v>
      </c>
      <c r="D1312" s="24">
        <f ca="1">VLOOKUP(C1312,'Given Data'!$H$33:$I$43,2)</f>
        <v>0</v>
      </c>
      <c r="E1312" s="24">
        <f t="shared" ca="1" si="61"/>
        <v>0.45030102084304824</v>
      </c>
      <c r="F1312" s="24">
        <f ca="1">IF(B1312=IO!$A$21,ROUND(NORMINV(E1312,IO!$B$21,IO!$C$21),0),IF(B1312=IO!$A$22,ROUND(NORMINV(E1312,IO!$B$22,IO!$C$22),0),ROUND(NORMINV(E1312,IO!$B$23,IO!$C$23),0)))</f>
        <v>104</v>
      </c>
      <c r="G1312" s="24">
        <f ca="1">MIN(F1312,IO!$B$4+IO!$B$10)</f>
        <v>102</v>
      </c>
      <c r="H1312" s="24">
        <f ca="1">IF(G1312-D1312&gt;IO!B$4,Model!G1312-Model!D1312-IO!B$4,0)</f>
        <v>2</v>
      </c>
      <c r="I1312" s="24">
        <f>IF($B1312=IO!$A$22,IO!$B$6,IF($B1312=IO!$A$22,IO!$B$6,IF($B1312=IO!$A$22,IO!$B$6,IO!$B$7)))</f>
        <v>200</v>
      </c>
      <c r="J1312" s="24">
        <f t="shared" ca="1" si="62"/>
        <v>0</v>
      </c>
      <c r="K1312" s="24">
        <f ca="1">IO!$B$5*Model!G1312-$J1312</f>
        <v>4080</v>
      </c>
    </row>
    <row r="1313" spans="1:11" x14ac:dyDescent="0.25">
      <c r="A1313" s="28">
        <v>1312</v>
      </c>
      <c r="B1313" s="26" t="s">
        <v>7</v>
      </c>
      <c r="C1313" s="24">
        <f t="shared" ca="1" si="60"/>
        <v>0.6461163299554411</v>
      </c>
      <c r="D1313" s="24">
        <f ca="1">VLOOKUP(C1313,'Given Data'!$H$33:$I$43,2)</f>
        <v>3</v>
      </c>
      <c r="E1313" s="24">
        <f t="shared" ca="1" si="61"/>
        <v>0.94467863728207102</v>
      </c>
      <c r="F1313" s="24">
        <f ca="1">IF(B1313=IO!$A$21,ROUND(NORMINV(E1313,IO!$B$21,IO!$C$21),0),IF(B1313=IO!$A$22,ROUND(NORMINV(E1313,IO!$B$22,IO!$C$22),0),ROUND(NORMINV(E1313,IO!$B$23,IO!$C$23),0)))</f>
        <v>111</v>
      </c>
      <c r="G1313" s="24">
        <f ca="1">MIN(F1313,IO!$B$4+IO!$B$10)</f>
        <v>102</v>
      </c>
      <c r="H1313" s="24">
        <f ca="1">IF(G1313-D1313&gt;IO!B$4,Model!G1313-Model!D1313-IO!B$4,0)</f>
        <v>0</v>
      </c>
      <c r="I1313" s="24">
        <f>IF($B1313=IO!$A$22,IO!$B$6,IF($B1313=IO!$A$22,IO!$B$6,IF($B1313=IO!$A$22,IO!$B$6,IO!$B$7)))</f>
        <v>200</v>
      </c>
      <c r="J1313" s="24">
        <f t="shared" ca="1" si="62"/>
        <v>400</v>
      </c>
      <c r="K1313" s="24">
        <f ca="1">IO!$B$5*Model!G1313-$J1313</f>
        <v>3680</v>
      </c>
    </row>
    <row r="1314" spans="1:11" x14ac:dyDescent="0.25">
      <c r="A1314" s="28">
        <v>1313</v>
      </c>
      <c r="B1314" s="26" t="s">
        <v>8</v>
      </c>
      <c r="C1314" s="24">
        <f t="shared" ca="1" si="60"/>
        <v>0.77244815305146086</v>
      </c>
      <c r="D1314" s="24">
        <f ca="1">VLOOKUP(C1314,'Given Data'!$H$33:$I$43,2)</f>
        <v>3</v>
      </c>
      <c r="E1314" s="24">
        <f t="shared" ca="1" si="61"/>
        <v>0.82540955527066795</v>
      </c>
      <c r="F1314" s="24">
        <f ca="1">IF(B1314=IO!$A$21,ROUND(NORMINV(E1314,IO!$B$21,IO!$C$21),0),IF(B1314=IO!$A$22,ROUND(NORMINV(E1314,IO!$B$22,IO!$C$22),0),ROUND(NORMINV(E1314,IO!$B$23,IO!$C$23),0)))</f>
        <v>108</v>
      </c>
      <c r="G1314" s="24">
        <f ca="1">MIN(F1314,IO!$B$4+IO!$B$10)</f>
        <v>102</v>
      </c>
      <c r="H1314" s="24">
        <f ca="1">IF(G1314-D1314&gt;IO!B$4,Model!G1314-Model!D1314-IO!B$4,0)</f>
        <v>0</v>
      </c>
      <c r="I1314" s="24">
        <f>IF($B1314=IO!$A$22,IO!$B$6,IF($B1314=IO!$A$22,IO!$B$6,IF($B1314=IO!$A$22,IO!$B$6,IO!$B$7)))</f>
        <v>25</v>
      </c>
      <c r="J1314" s="24">
        <f t="shared" ca="1" si="62"/>
        <v>400</v>
      </c>
      <c r="K1314" s="24">
        <f ca="1">IO!$B$5*Model!G1314-$J1314</f>
        <v>3680</v>
      </c>
    </row>
    <row r="1315" spans="1:11" x14ac:dyDescent="0.25">
      <c r="A1315" s="28">
        <v>1314</v>
      </c>
      <c r="B1315" s="26" t="s">
        <v>10</v>
      </c>
      <c r="C1315" s="24">
        <f t="shared" ca="1" si="60"/>
        <v>0.13105753383884744</v>
      </c>
      <c r="D1315" s="24">
        <f ca="1">VLOOKUP(C1315,'Given Data'!$H$33:$I$43,2)</f>
        <v>0</v>
      </c>
      <c r="E1315" s="24">
        <f t="shared" ca="1" si="61"/>
        <v>0.95140716164380512</v>
      </c>
      <c r="F1315" s="24">
        <f ca="1">IF(B1315=IO!$A$21,ROUND(NORMINV(E1315,IO!$B$21,IO!$C$21),0),IF(B1315=IO!$A$22,ROUND(NORMINV(E1315,IO!$B$22,IO!$C$22),0),ROUND(NORMINV(E1315,IO!$B$23,IO!$C$23),0)))</f>
        <v>113</v>
      </c>
      <c r="G1315" s="24">
        <f ca="1">MIN(F1315,IO!$B$4+IO!$B$10)</f>
        <v>102</v>
      </c>
      <c r="H1315" s="24">
        <f ca="1">IF(G1315-D1315&gt;IO!B$4,Model!G1315-Model!D1315-IO!B$4,0)</f>
        <v>2</v>
      </c>
      <c r="I1315" s="24">
        <f>IF($B1315=IO!$A$22,IO!$B$6,IF($B1315=IO!$A$22,IO!$B$6,IF($B1315=IO!$A$22,IO!$B$6,IO!$B$7)))</f>
        <v>200</v>
      </c>
      <c r="J1315" s="24">
        <f t="shared" ca="1" si="62"/>
        <v>0</v>
      </c>
      <c r="K1315" s="24">
        <f ca="1">IO!$B$5*Model!G1315-$J1315</f>
        <v>4080</v>
      </c>
    </row>
    <row r="1316" spans="1:11" x14ac:dyDescent="0.25">
      <c r="A1316" s="28">
        <v>1315</v>
      </c>
      <c r="B1316" s="26" t="s">
        <v>7</v>
      </c>
      <c r="C1316" s="24">
        <f t="shared" ca="1" si="60"/>
        <v>2.4469768208204012E-2</v>
      </c>
      <c r="D1316" s="24">
        <f ca="1">VLOOKUP(C1316,'Given Data'!$H$33:$I$43,2)</f>
        <v>0</v>
      </c>
      <c r="E1316" s="24">
        <f t="shared" ca="1" si="61"/>
        <v>0.66812187009047475</v>
      </c>
      <c r="F1316" s="24">
        <f ca="1">IF(B1316=IO!$A$21,ROUND(NORMINV(E1316,IO!$B$21,IO!$C$21),0),IF(B1316=IO!$A$22,ROUND(NORMINV(E1316,IO!$B$22,IO!$C$22),0),ROUND(NORMINV(E1316,IO!$B$23,IO!$C$23),0)))</f>
        <v>104</v>
      </c>
      <c r="G1316" s="24">
        <f ca="1">MIN(F1316,IO!$B$4+IO!$B$10)</f>
        <v>102</v>
      </c>
      <c r="H1316" s="24">
        <f ca="1">IF(G1316-D1316&gt;IO!B$4,Model!G1316-Model!D1316-IO!B$4,0)</f>
        <v>2</v>
      </c>
      <c r="I1316" s="24">
        <f>IF($B1316=IO!$A$22,IO!$B$6,IF($B1316=IO!$A$22,IO!$B$6,IF($B1316=IO!$A$22,IO!$B$6,IO!$B$7)))</f>
        <v>200</v>
      </c>
      <c r="J1316" s="24">
        <f t="shared" ca="1" si="62"/>
        <v>0</v>
      </c>
      <c r="K1316" s="24">
        <f ca="1">IO!$B$5*Model!G1316-$J1316</f>
        <v>4080</v>
      </c>
    </row>
    <row r="1317" spans="1:11" x14ac:dyDescent="0.25">
      <c r="A1317" s="28">
        <v>1316</v>
      </c>
      <c r="B1317" s="26" t="s">
        <v>8</v>
      </c>
      <c r="C1317" s="24">
        <f t="shared" ca="1" si="60"/>
        <v>0.12314436515888527</v>
      </c>
      <c r="D1317" s="24">
        <f ca="1">VLOOKUP(C1317,'Given Data'!$H$33:$I$43,2)</f>
        <v>0</v>
      </c>
      <c r="E1317" s="24">
        <f t="shared" ca="1" si="61"/>
        <v>9.9647671692850048E-2</v>
      </c>
      <c r="F1317" s="24">
        <f ca="1">IF(B1317=IO!$A$21,ROUND(NORMINV(E1317,IO!$B$21,IO!$C$21),0),IF(B1317=IO!$A$22,ROUND(NORMINV(E1317,IO!$B$22,IO!$C$22),0),ROUND(NORMINV(E1317,IO!$B$23,IO!$C$23),0)))</f>
        <v>97</v>
      </c>
      <c r="G1317" s="24">
        <f ca="1">MIN(F1317,IO!$B$4+IO!$B$10)</f>
        <v>97</v>
      </c>
      <c r="H1317" s="24">
        <f ca="1">IF(G1317-D1317&gt;IO!B$4,Model!G1317-Model!D1317-IO!B$4,0)</f>
        <v>0</v>
      </c>
      <c r="I1317" s="24">
        <f>IF($B1317=IO!$A$22,IO!$B$6,IF($B1317=IO!$A$22,IO!$B$6,IF($B1317=IO!$A$22,IO!$B$6,IO!$B$7)))</f>
        <v>25</v>
      </c>
      <c r="J1317" s="24">
        <f t="shared" ca="1" si="62"/>
        <v>0</v>
      </c>
      <c r="K1317" s="24">
        <f ca="1">IO!$B$5*Model!G1317-$J1317</f>
        <v>3880</v>
      </c>
    </row>
    <row r="1318" spans="1:11" x14ac:dyDescent="0.25">
      <c r="A1318" s="28">
        <v>1317</v>
      </c>
      <c r="B1318" s="26" t="s">
        <v>10</v>
      </c>
      <c r="C1318" s="24">
        <f t="shared" ca="1" si="60"/>
        <v>0.71535124497684122</v>
      </c>
      <c r="D1318" s="24">
        <f ca="1">VLOOKUP(C1318,'Given Data'!$H$33:$I$43,2)</f>
        <v>3</v>
      </c>
      <c r="E1318" s="24">
        <f t="shared" ca="1" si="61"/>
        <v>0.99466450709142873</v>
      </c>
      <c r="F1318" s="24">
        <f ca="1">IF(B1318=IO!$A$21,ROUND(NORMINV(E1318,IO!$B$21,IO!$C$21),0),IF(B1318=IO!$A$22,ROUND(NORMINV(E1318,IO!$B$22,IO!$C$22),0),ROUND(NORMINV(E1318,IO!$B$23,IO!$C$23),0)))</f>
        <v>118</v>
      </c>
      <c r="G1318" s="24">
        <f ca="1">MIN(F1318,IO!$B$4+IO!$B$10)</f>
        <v>102</v>
      </c>
      <c r="H1318" s="24">
        <f ca="1">IF(G1318-D1318&gt;IO!B$4,Model!G1318-Model!D1318-IO!B$4,0)</f>
        <v>0</v>
      </c>
      <c r="I1318" s="24">
        <f>IF($B1318=IO!$A$22,IO!$B$6,IF($B1318=IO!$A$22,IO!$B$6,IF($B1318=IO!$A$22,IO!$B$6,IO!$B$7)))</f>
        <v>200</v>
      </c>
      <c r="J1318" s="24">
        <f t="shared" ca="1" si="62"/>
        <v>0</v>
      </c>
      <c r="K1318" s="24">
        <f ca="1">IO!$B$5*Model!G1318-$J1318</f>
        <v>4080</v>
      </c>
    </row>
    <row r="1319" spans="1:11" x14ac:dyDescent="0.25">
      <c r="A1319" s="28">
        <v>1318</v>
      </c>
      <c r="B1319" s="26" t="s">
        <v>7</v>
      </c>
      <c r="C1319" s="24">
        <f t="shared" ca="1" si="60"/>
        <v>0.62285957737826747</v>
      </c>
      <c r="D1319" s="24">
        <f ca="1">VLOOKUP(C1319,'Given Data'!$H$33:$I$43,2)</f>
        <v>3</v>
      </c>
      <c r="E1319" s="24">
        <f t="shared" ca="1" si="61"/>
        <v>0.39941551326301661</v>
      </c>
      <c r="F1319" s="24">
        <f ca="1">IF(B1319=IO!$A$21,ROUND(NORMINV(E1319,IO!$B$21,IO!$C$21),0),IF(B1319=IO!$A$22,ROUND(NORMINV(E1319,IO!$B$22,IO!$C$22),0),ROUND(NORMINV(E1319,IO!$B$23,IO!$C$23),0)))</f>
        <v>99</v>
      </c>
      <c r="G1319" s="24">
        <f ca="1">MIN(F1319,IO!$B$4+IO!$B$10)</f>
        <v>99</v>
      </c>
      <c r="H1319" s="24">
        <f ca="1">IF(G1319-D1319&gt;IO!B$4,Model!G1319-Model!D1319-IO!B$4,0)</f>
        <v>0</v>
      </c>
      <c r="I1319" s="24">
        <f>IF($B1319=IO!$A$22,IO!$B$6,IF($B1319=IO!$A$22,IO!$B$6,IF($B1319=IO!$A$22,IO!$B$6,IO!$B$7)))</f>
        <v>200</v>
      </c>
      <c r="J1319" s="24">
        <f t="shared" ca="1" si="62"/>
        <v>0</v>
      </c>
      <c r="K1319" s="24">
        <f ca="1">IO!$B$5*Model!G1319-$J1319</f>
        <v>3960</v>
      </c>
    </row>
    <row r="1320" spans="1:11" x14ac:dyDescent="0.25">
      <c r="A1320" s="28">
        <v>1319</v>
      </c>
      <c r="B1320" s="26" t="s">
        <v>8</v>
      </c>
      <c r="C1320" s="24">
        <f t="shared" ca="1" si="60"/>
        <v>0.83784504767363299</v>
      </c>
      <c r="D1320" s="24">
        <f ca="1">VLOOKUP(C1320,'Given Data'!$H$33:$I$43,2)</f>
        <v>4</v>
      </c>
      <c r="E1320" s="24">
        <f t="shared" ca="1" si="61"/>
        <v>0.46198272632031534</v>
      </c>
      <c r="F1320" s="24">
        <f ca="1">IF(B1320=IO!$A$21,ROUND(NORMINV(E1320,IO!$B$21,IO!$C$21),0),IF(B1320=IO!$A$22,ROUND(NORMINV(E1320,IO!$B$22,IO!$C$22),0),ROUND(NORMINV(E1320,IO!$B$23,IO!$C$23),0)))</f>
        <v>103</v>
      </c>
      <c r="G1320" s="24">
        <f ca="1">MIN(F1320,IO!$B$4+IO!$B$10)</f>
        <v>102</v>
      </c>
      <c r="H1320" s="24">
        <f ca="1">IF(G1320-D1320&gt;IO!B$4,Model!G1320-Model!D1320-IO!B$4,0)</f>
        <v>0</v>
      </c>
      <c r="I1320" s="24">
        <f>IF($B1320=IO!$A$22,IO!$B$6,IF($B1320=IO!$A$22,IO!$B$6,IF($B1320=IO!$A$22,IO!$B$6,IO!$B$7)))</f>
        <v>25</v>
      </c>
      <c r="J1320" s="24">
        <f t="shared" ca="1" si="62"/>
        <v>0</v>
      </c>
      <c r="K1320" s="24">
        <f ca="1">IO!$B$5*Model!G1320-$J1320</f>
        <v>4080</v>
      </c>
    </row>
    <row r="1321" spans="1:11" x14ac:dyDescent="0.25">
      <c r="A1321" s="28">
        <v>1320</v>
      </c>
      <c r="B1321" s="26" t="s">
        <v>10</v>
      </c>
      <c r="C1321" s="24">
        <f t="shared" ca="1" si="60"/>
        <v>0.48100148363696127</v>
      </c>
      <c r="D1321" s="24">
        <f ca="1">VLOOKUP(C1321,'Given Data'!$H$33:$I$43,2)</f>
        <v>2</v>
      </c>
      <c r="E1321" s="24">
        <f t="shared" ca="1" si="61"/>
        <v>0.99656990758929775</v>
      </c>
      <c r="F1321" s="24">
        <f ca="1">IF(B1321=IO!$A$21,ROUND(NORMINV(E1321,IO!$B$21,IO!$C$21),0),IF(B1321=IO!$A$22,ROUND(NORMINV(E1321,IO!$B$22,IO!$C$22),0),ROUND(NORMINV(E1321,IO!$B$23,IO!$C$23),0)))</f>
        <v>119</v>
      </c>
      <c r="G1321" s="24">
        <f ca="1">MIN(F1321,IO!$B$4+IO!$B$10)</f>
        <v>102</v>
      </c>
      <c r="H1321" s="24">
        <f ca="1">IF(G1321-D1321&gt;IO!B$4,Model!G1321-Model!D1321-IO!B$4,0)</f>
        <v>0</v>
      </c>
      <c r="I1321" s="24">
        <f>IF($B1321=IO!$A$22,IO!$B$6,IF($B1321=IO!$A$22,IO!$B$6,IF($B1321=IO!$A$22,IO!$B$6,IO!$B$7)))</f>
        <v>200</v>
      </c>
      <c r="J1321" s="24">
        <f t="shared" ca="1" si="62"/>
        <v>0</v>
      </c>
      <c r="K1321" s="24">
        <f ca="1">IO!$B$5*Model!G1321-$J1321</f>
        <v>4080</v>
      </c>
    </row>
    <row r="1322" spans="1:11" x14ac:dyDescent="0.25">
      <c r="A1322" s="28">
        <v>1321</v>
      </c>
      <c r="B1322" s="26" t="s">
        <v>7</v>
      </c>
      <c r="C1322" s="24">
        <f t="shared" ca="1" si="60"/>
        <v>0.8075942693914886</v>
      </c>
      <c r="D1322" s="24">
        <f ca="1">VLOOKUP(C1322,'Given Data'!$H$33:$I$43,2)</f>
        <v>4</v>
      </c>
      <c r="E1322" s="24">
        <f t="shared" ca="1" si="61"/>
        <v>0.57840930660016177</v>
      </c>
      <c r="F1322" s="24">
        <f ca="1">IF(B1322=IO!$A$21,ROUND(NORMINV(E1322,IO!$B$21,IO!$C$21),0),IF(B1322=IO!$A$22,ROUND(NORMINV(E1322,IO!$B$22,IO!$C$22),0),ROUND(NORMINV(E1322,IO!$B$23,IO!$C$23),0)))</f>
        <v>102</v>
      </c>
      <c r="G1322" s="24">
        <f ca="1">MIN(F1322,IO!$B$4+IO!$B$10)</f>
        <v>102</v>
      </c>
      <c r="H1322" s="24">
        <f ca="1">IF(G1322-D1322&gt;IO!B$4,Model!G1322-Model!D1322-IO!B$4,0)</f>
        <v>0</v>
      </c>
      <c r="I1322" s="24">
        <f>IF($B1322=IO!$A$22,IO!$B$6,IF($B1322=IO!$A$22,IO!$B$6,IF($B1322=IO!$A$22,IO!$B$6,IO!$B$7)))</f>
        <v>200</v>
      </c>
      <c r="J1322" s="24">
        <f t="shared" ca="1" si="62"/>
        <v>200</v>
      </c>
      <c r="K1322" s="24">
        <f ca="1">IO!$B$5*Model!G1322-$J1322</f>
        <v>3880</v>
      </c>
    </row>
    <row r="1323" spans="1:11" x14ac:dyDescent="0.25">
      <c r="A1323" s="28">
        <v>1322</v>
      </c>
      <c r="B1323" s="26" t="s">
        <v>8</v>
      </c>
      <c r="C1323" s="24">
        <f t="shared" ca="1" si="60"/>
        <v>0.71386983409441829</v>
      </c>
      <c r="D1323" s="24">
        <f ca="1">VLOOKUP(C1323,'Given Data'!$H$33:$I$43,2)</f>
        <v>3</v>
      </c>
      <c r="E1323" s="24">
        <f t="shared" ca="1" si="61"/>
        <v>2.4763169597611823E-2</v>
      </c>
      <c r="F1323" s="24">
        <f ca="1">IF(B1323=IO!$A$21,ROUND(NORMINV(E1323,IO!$B$21,IO!$C$21),0),IF(B1323=IO!$A$22,ROUND(NORMINV(E1323,IO!$B$22,IO!$C$22),0),ROUND(NORMINV(E1323,IO!$B$23,IO!$C$23),0)))</f>
        <v>93</v>
      </c>
      <c r="G1323" s="24">
        <f ca="1">MIN(F1323,IO!$B$4+IO!$B$10)</f>
        <v>93</v>
      </c>
      <c r="H1323" s="24">
        <f ca="1">IF(G1323-D1323&gt;IO!B$4,Model!G1323-Model!D1323-IO!B$4,0)</f>
        <v>0</v>
      </c>
      <c r="I1323" s="24">
        <f>IF($B1323=IO!$A$22,IO!$B$6,IF($B1323=IO!$A$22,IO!$B$6,IF($B1323=IO!$A$22,IO!$B$6,IO!$B$7)))</f>
        <v>25</v>
      </c>
      <c r="J1323" s="24">
        <f t="shared" ca="1" si="62"/>
        <v>0</v>
      </c>
      <c r="K1323" s="24">
        <f ca="1">IO!$B$5*Model!G1323-$J1323</f>
        <v>3720</v>
      </c>
    </row>
    <row r="1324" spans="1:11" x14ac:dyDescent="0.25">
      <c r="A1324" s="28">
        <v>1323</v>
      </c>
      <c r="B1324" s="26" t="s">
        <v>10</v>
      </c>
      <c r="C1324" s="24">
        <f t="shared" ca="1" si="60"/>
        <v>0.35009703849695517</v>
      </c>
      <c r="D1324" s="24">
        <f ca="1">VLOOKUP(C1324,'Given Data'!$H$33:$I$43,2)</f>
        <v>1</v>
      </c>
      <c r="E1324" s="24">
        <f t="shared" ca="1" si="61"/>
        <v>0.76960924548337306</v>
      </c>
      <c r="F1324" s="24">
        <f ca="1">IF(B1324=IO!$A$21,ROUND(NORMINV(E1324,IO!$B$21,IO!$C$21),0),IF(B1324=IO!$A$22,ROUND(NORMINV(E1324,IO!$B$22,IO!$C$22),0),ROUND(NORMINV(E1324,IO!$B$23,IO!$C$23),0)))</f>
        <v>109</v>
      </c>
      <c r="G1324" s="24">
        <f ca="1">MIN(F1324,IO!$B$4+IO!$B$10)</f>
        <v>102</v>
      </c>
      <c r="H1324" s="24">
        <f ca="1">IF(G1324-D1324&gt;IO!B$4,Model!G1324-Model!D1324-IO!B$4,0)</f>
        <v>1</v>
      </c>
      <c r="I1324" s="24">
        <f>IF($B1324=IO!$A$22,IO!$B$6,IF($B1324=IO!$A$22,IO!$B$6,IF($B1324=IO!$A$22,IO!$B$6,IO!$B$7)))</f>
        <v>200</v>
      </c>
      <c r="J1324" s="24">
        <f t="shared" ca="1" si="62"/>
        <v>0</v>
      </c>
      <c r="K1324" s="24">
        <f ca="1">IO!$B$5*Model!G1324-$J1324</f>
        <v>4080</v>
      </c>
    </row>
    <row r="1325" spans="1:11" x14ac:dyDescent="0.25">
      <c r="A1325" s="28">
        <v>1324</v>
      </c>
      <c r="B1325" s="26" t="s">
        <v>7</v>
      </c>
      <c r="C1325" s="24">
        <f t="shared" ca="1" si="60"/>
        <v>0.78739987730777961</v>
      </c>
      <c r="D1325" s="24">
        <f ca="1">VLOOKUP(C1325,'Given Data'!$H$33:$I$43,2)</f>
        <v>4</v>
      </c>
      <c r="E1325" s="24">
        <f t="shared" ca="1" si="61"/>
        <v>0.15845722981229127</v>
      </c>
      <c r="F1325" s="24">
        <f ca="1">IF(B1325=IO!$A$21,ROUND(NORMINV(E1325,IO!$B$21,IO!$C$21),0),IF(B1325=IO!$A$22,ROUND(NORMINV(E1325,IO!$B$22,IO!$C$22),0),ROUND(NORMINV(E1325,IO!$B$23,IO!$C$23),0)))</f>
        <v>95</v>
      </c>
      <c r="G1325" s="24">
        <f ca="1">MIN(F1325,IO!$B$4+IO!$B$10)</f>
        <v>95</v>
      </c>
      <c r="H1325" s="24">
        <f ca="1">IF(G1325-D1325&gt;IO!B$4,Model!G1325-Model!D1325-IO!B$4,0)</f>
        <v>0</v>
      </c>
      <c r="I1325" s="24">
        <f>IF($B1325=IO!$A$22,IO!$B$6,IF($B1325=IO!$A$22,IO!$B$6,IF($B1325=IO!$A$22,IO!$B$6,IO!$B$7)))</f>
        <v>200</v>
      </c>
      <c r="J1325" s="24">
        <f t="shared" ca="1" si="62"/>
        <v>200</v>
      </c>
      <c r="K1325" s="24">
        <f ca="1">IO!$B$5*Model!G1325-$J1325</f>
        <v>3600</v>
      </c>
    </row>
    <row r="1326" spans="1:11" x14ac:dyDescent="0.25">
      <c r="A1326" s="28">
        <v>1325</v>
      </c>
      <c r="B1326" s="26" t="s">
        <v>8</v>
      </c>
      <c r="C1326" s="24">
        <f t="shared" ca="1" si="60"/>
        <v>0.12501154594171482</v>
      </c>
      <c r="D1326" s="24">
        <f ca="1">VLOOKUP(C1326,'Given Data'!$H$33:$I$43,2)</f>
        <v>0</v>
      </c>
      <c r="E1326" s="24">
        <f t="shared" ca="1" si="61"/>
        <v>8.1173330904896535E-2</v>
      </c>
      <c r="F1326" s="24">
        <f ca="1">IF(B1326=IO!$A$21,ROUND(NORMINV(E1326,IO!$B$21,IO!$C$21),0),IF(B1326=IO!$A$22,ROUND(NORMINV(E1326,IO!$B$22,IO!$C$22),0),ROUND(NORMINV(E1326,IO!$B$23,IO!$C$23),0)))</f>
        <v>96</v>
      </c>
      <c r="G1326" s="24">
        <f ca="1">MIN(F1326,IO!$B$4+IO!$B$10)</f>
        <v>96</v>
      </c>
      <c r="H1326" s="24">
        <f ca="1">IF(G1326-D1326&gt;IO!B$4,Model!G1326-Model!D1326-IO!B$4,0)</f>
        <v>0</v>
      </c>
      <c r="I1326" s="24">
        <f>IF($B1326=IO!$A$22,IO!$B$6,IF($B1326=IO!$A$22,IO!$B$6,IF($B1326=IO!$A$22,IO!$B$6,IO!$B$7)))</f>
        <v>25</v>
      </c>
      <c r="J1326" s="24">
        <f t="shared" ca="1" si="62"/>
        <v>0</v>
      </c>
      <c r="K1326" s="24">
        <f ca="1">IO!$B$5*Model!G1326-$J1326</f>
        <v>3840</v>
      </c>
    </row>
    <row r="1327" spans="1:11" x14ac:dyDescent="0.25">
      <c r="A1327" s="28">
        <v>1326</v>
      </c>
      <c r="B1327" s="26" t="s">
        <v>10</v>
      </c>
      <c r="C1327" s="24">
        <f t="shared" ca="1" si="60"/>
        <v>0.17159709048357208</v>
      </c>
      <c r="D1327" s="24">
        <f ca="1">VLOOKUP(C1327,'Given Data'!$H$33:$I$43,2)</f>
        <v>1</v>
      </c>
      <c r="E1327" s="24">
        <f t="shared" ca="1" si="61"/>
        <v>0.87878581798343491</v>
      </c>
      <c r="F1327" s="24">
        <f ca="1">IF(B1327=IO!$A$21,ROUND(NORMINV(E1327,IO!$B$21,IO!$C$21),0),IF(B1327=IO!$A$22,ROUND(NORMINV(E1327,IO!$B$22,IO!$C$22),0),ROUND(NORMINV(E1327,IO!$B$23,IO!$C$23),0)))</f>
        <v>111</v>
      </c>
      <c r="G1327" s="24">
        <f ca="1">MIN(F1327,IO!$B$4+IO!$B$10)</f>
        <v>102</v>
      </c>
      <c r="H1327" s="24">
        <f ca="1">IF(G1327-D1327&gt;IO!B$4,Model!G1327-Model!D1327-IO!B$4,0)</f>
        <v>1</v>
      </c>
      <c r="I1327" s="24">
        <f>IF($B1327=IO!$A$22,IO!$B$6,IF($B1327=IO!$A$22,IO!$B$6,IF($B1327=IO!$A$22,IO!$B$6,IO!$B$7)))</f>
        <v>200</v>
      </c>
      <c r="J1327" s="24">
        <f t="shared" ca="1" si="62"/>
        <v>0</v>
      </c>
      <c r="K1327" s="24">
        <f ca="1">IO!$B$5*Model!G1327-$J1327</f>
        <v>4080</v>
      </c>
    </row>
    <row r="1328" spans="1:11" x14ac:dyDescent="0.25">
      <c r="A1328" s="28">
        <v>1327</v>
      </c>
      <c r="B1328" s="26" t="s">
        <v>7</v>
      </c>
      <c r="C1328" s="24">
        <f t="shared" ca="1" si="60"/>
        <v>0.62789925472890895</v>
      </c>
      <c r="D1328" s="24">
        <f ca="1">VLOOKUP(C1328,'Given Data'!$H$33:$I$43,2)</f>
        <v>3</v>
      </c>
      <c r="E1328" s="24">
        <f t="shared" ca="1" si="61"/>
        <v>0.63449583046038538</v>
      </c>
      <c r="F1328" s="24">
        <f ca="1">IF(B1328=IO!$A$21,ROUND(NORMINV(E1328,IO!$B$21,IO!$C$21),0),IF(B1328=IO!$A$22,ROUND(NORMINV(E1328,IO!$B$22,IO!$C$22),0),ROUND(NORMINV(E1328,IO!$B$23,IO!$C$23),0)))</f>
        <v>103</v>
      </c>
      <c r="G1328" s="24">
        <f ca="1">MIN(F1328,IO!$B$4+IO!$B$10)</f>
        <v>102</v>
      </c>
      <c r="H1328" s="24">
        <f ca="1">IF(G1328-D1328&gt;IO!B$4,Model!G1328-Model!D1328-IO!B$4,0)</f>
        <v>0</v>
      </c>
      <c r="I1328" s="24">
        <f>IF($B1328=IO!$A$22,IO!$B$6,IF($B1328=IO!$A$22,IO!$B$6,IF($B1328=IO!$A$22,IO!$B$6,IO!$B$7)))</f>
        <v>200</v>
      </c>
      <c r="J1328" s="24">
        <f t="shared" ca="1" si="62"/>
        <v>0</v>
      </c>
      <c r="K1328" s="24">
        <f ca="1">IO!$B$5*Model!G1328-$J1328</f>
        <v>4080</v>
      </c>
    </row>
    <row r="1329" spans="1:11" x14ac:dyDescent="0.25">
      <c r="A1329" s="28">
        <v>1328</v>
      </c>
      <c r="B1329" s="26" t="s">
        <v>8</v>
      </c>
      <c r="C1329" s="24">
        <f t="shared" ca="1" si="60"/>
        <v>0.65405068384418463</v>
      </c>
      <c r="D1329" s="24">
        <f ca="1">VLOOKUP(C1329,'Given Data'!$H$33:$I$43,2)</f>
        <v>3</v>
      </c>
      <c r="E1329" s="24">
        <f t="shared" ca="1" si="61"/>
        <v>0.93568320302148034</v>
      </c>
      <c r="F1329" s="24">
        <f ca="1">IF(B1329=IO!$A$21,ROUND(NORMINV(E1329,IO!$B$21,IO!$C$21),0),IF(B1329=IO!$A$22,ROUND(NORMINV(E1329,IO!$B$22,IO!$C$22),0),ROUND(NORMINV(E1329,IO!$B$23,IO!$C$23),0)))</f>
        <v>111</v>
      </c>
      <c r="G1329" s="24">
        <f ca="1">MIN(F1329,IO!$B$4+IO!$B$10)</f>
        <v>102</v>
      </c>
      <c r="H1329" s="24">
        <f ca="1">IF(G1329-D1329&gt;IO!B$4,Model!G1329-Model!D1329-IO!B$4,0)</f>
        <v>0</v>
      </c>
      <c r="I1329" s="24">
        <f>IF($B1329=IO!$A$22,IO!$B$6,IF($B1329=IO!$A$22,IO!$B$6,IF($B1329=IO!$A$22,IO!$B$6,IO!$B$7)))</f>
        <v>25</v>
      </c>
      <c r="J1329" s="24">
        <f t="shared" ca="1" si="62"/>
        <v>0</v>
      </c>
      <c r="K1329" s="24">
        <f ca="1">IO!$B$5*Model!G1329-$J1329</f>
        <v>4080</v>
      </c>
    </row>
    <row r="1330" spans="1:11" x14ac:dyDescent="0.25">
      <c r="A1330" s="28">
        <v>1329</v>
      </c>
      <c r="B1330" s="26" t="s">
        <v>10</v>
      </c>
      <c r="C1330" s="24">
        <f t="shared" ca="1" si="60"/>
        <v>0.94596472040190682</v>
      </c>
      <c r="D1330" s="24">
        <f ca="1">VLOOKUP(C1330,'Given Data'!$H$33:$I$43,2)</f>
        <v>6</v>
      </c>
      <c r="E1330" s="24">
        <f t="shared" ca="1" si="61"/>
        <v>1.4990757116614128E-3</v>
      </c>
      <c r="F1330" s="24">
        <f ca="1">IF(B1330=IO!$A$21,ROUND(NORMINV(E1330,IO!$B$21,IO!$C$21),0),IF(B1330=IO!$A$22,ROUND(NORMINV(E1330,IO!$B$22,IO!$C$22),0),ROUND(NORMINV(E1330,IO!$B$23,IO!$C$23),0)))</f>
        <v>90</v>
      </c>
      <c r="G1330" s="24">
        <f ca="1">MIN(F1330,IO!$B$4+IO!$B$10)</f>
        <v>90</v>
      </c>
      <c r="H1330" s="24">
        <f ca="1">IF(G1330-D1330&gt;IO!B$4,Model!G1330-Model!D1330-IO!B$4,0)</f>
        <v>0</v>
      </c>
      <c r="I1330" s="24">
        <f>IF($B1330=IO!$A$22,IO!$B$6,IF($B1330=IO!$A$22,IO!$B$6,IF($B1330=IO!$A$22,IO!$B$6,IO!$B$7)))</f>
        <v>200</v>
      </c>
      <c r="J1330" s="24">
        <f t="shared" ca="1" si="62"/>
        <v>25</v>
      </c>
      <c r="K1330" s="24">
        <f ca="1">IO!$B$5*Model!G1330-$J1330</f>
        <v>3575</v>
      </c>
    </row>
    <row r="1331" spans="1:11" x14ac:dyDescent="0.25">
      <c r="A1331" s="28">
        <v>1330</v>
      </c>
      <c r="B1331" s="26" t="s">
        <v>7</v>
      </c>
      <c r="C1331" s="24">
        <f t="shared" ca="1" si="60"/>
        <v>0.8784323562250439</v>
      </c>
      <c r="D1331" s="24">
        <f ca="1">VLOOKUP(C1331,'Given Data'!$H$33:$I$43,2)</f>
        <v>4</v>
      </c>
      <c r="E1331" s="24">
        <f t="shared" ca="1" si="61"/>
        <v>0.53885742636841727</v>
      </c>
      <c r="F1331" s="24">
        <f ca="1">IF(B1331=IO!$A$21,ROUND(NORMINV(E1331,IO!$B$21,IO!$C$21),0),IF(B1331=IO!$A$22,ROUND(NORMINV(E1331,IO!$B$22,IO!$C$22),0),ROUND(NORMINV(E1331,IO!$B$23,IO!$C$23),0)))</f>
        <v>102</v>
      </c>
      <c r="G1331" s="24">
        <f ca="1">MIN(F1331,IO!$B$4+IO!$B$10)</f>
        <v>102</v>
      </c>
      <c r="H1331" s="24">
        <f ca="1">IF(G1331-D1331&gt;IO!B$4,Model!G1331-Model!D1331-IO!B$4,0)</f>
        <v>0</v>
      </c>
      <c r="I1331" s="24">
        <f>IF($B1331=IO!$A$22,IO!$B$6,IF($B1331=IO!$A$22,IO!$B$6,IF($B1331=IO!$A$22,IO!$B$6,IO!$B$7)))</f>
        <v>200</v>
      </c>
      <c r="J1331" s="24">
        <f t="shared" ca="1" si="62"/>
        <v>0</v>
      </c>
      <c r="K1331" s="24">
        <f ca="1">IO!$B$5*Model!G1331-$J1331</f>
        <v>4080</v>
      </c>
    </row>
    <row r="1332" spans="1:11" x14ac:dyDescent="0.25">
      <c r="A1332" s="28">
        <v>1331</v>
      </c>
      <c r="B1332" s="26" t="s">
        <v>8</v>
      </c>
      <c r="C1332" s="24">
        <f t="shared" ca="1" si="60"/>
        <v>0.23519449570757778</v>
      </c>
      <c r="D1332" s="24">
        <f ca="1">VLOOKUP(C1332,'Given Data'!$H$33:$I$43,2)</f>
        <v>1</v>
      </c>
      <c r="E1332" s="24">
        <f t="shared" ca="1" si="61"/>
        <v>0.51793676016972523</v>
      </c>
      <c r="F1332" s="24">
        <f ca="1">IF(B1332=IO!$A$21,ROUND(NORMINV(E1332,IO!$B$21,IO!$C$21),0),IF(B1332=IO!$A$22,ROUND(NORMINV(E1332,IO!$B$22,IO!$C$22),0),ROUND(NORMINV(E1332,IO!$B$23,IO!$C$23),0)))</f>
        <v>103</v>
      </c>
      <c r="G1332" s="24">
        <f ca="1">MIN(F1332,IO!$B$4+IO!$B$10)</f>
        <v>102</v>
      </c>
      <c r="H1332" s="24">
        <f ca="1">IF(G1332-D1332&gt;IO!B$4,Model!G1332-Model!D1332-IO!B$4,0)</f>
        <v>1</v>
      </c>
      <c r="I1332" s="24">
        <f>IF($B1332=IO!$A$22,IO!$B$6,IF($B1332=IO!$A$22,IO!$B$6,IF($B1332=IO!$A$22,IO!$B$6,IO!$B$7)))</f>
        <v>25</v>
      </c>
      <c r="J1332" s="24">
        <f t="shared" ca="1" si="62"/>
        <v>400</v>
      </c>
      <c r="K1332" s="24">
        <f ca="1">IO!$B$5*Model!G1332-$J1332</f>
        <v>3680</v>
      </c>
    </row>
    <row r="1333" spans="1:11" x14ac:dyDescent="0.25">
      <c r="A1333" s="28">
        <v>1332</v>
      </c>
      <c r="B1333" s="26" t="s">
        <v>10</v>
      </c>
      <c r="C1333" s="24">
        <f t="shared" ca="1" si="60"/>
        <v>0.49721008071835593</v>
      </c>
      <c r="D1333" s="24">
        <f ca="1">VLOOKUP(C1333,'Given Data'!$H$33:$I$43,2)</f>
        <v>2</v>
      </c>
      <c r="E1333" s="24">
        <f t="shared" ca="1" si="61"/>
        <v>4.2039568726378151E-2</v>
      </c>
      <c r="F1333" s="24">
        <f ca="1">IF(B1333=IO!$A$21,ROUND(NORMINV(E1333,IO!$B$21,IO!$C$21),0),IF(B1333=IO!$A$22,ROUND(NORMINV(E1333,IO!$B$22,IO!$C$22),0),ROUND(NORMINV(E1333,IO!$B$23,IO!$C$23),0)))</f>
        <v>96</v>
      </c>
      <c r="G1333" s="24">
        <f ca="1">MIN(F1333,IO!$B$4+IO!$B$10)</f>
        <v>96</v>
      </c>
      <c r="H1333" s="24">
        <f ca="1">IF(G1333-D1333&gt;IO!B$4,Model!G1333-Model!D1333-IO!B$4,0)</f>
        <v>0</v>
      </c>
      <c r="I1333" s="24">
        <f>IF($B1333=IO!$A$22,IO!$B$6,IF($B1333=IO!$A$22,IO!$B$6,IF($B1333=IO!$A$22,IO!$B$6,IO!$B$7)))</f>
        <v>200</v>
      </c>
      <c r="J1333" s="24">
        <f t="shared" ca="1" si="62"/>
        <v>0</v>
      </c>
      <c r="K1333" s="24">
        <f ca="1">IO!$B$5*Model!G1333-$J1333</f>
        <v>3840</v>
      </c>
    </row>
    <row r="1334" spans="1:11" x14ac:dyDescent="0.25">
      <c r="A1334" s="28">
        <v>1333</v>
      </c>
      <c r="B1334" s="26" t="s">
        <v>7</v>
      </c>
      <c r="C1334" s="24">
        <f t="shared" ca="1" si="60"/>
        <v>6.7466043984866886E-2</v>
      </c>
      <c r="D1334" s="24">
        <f ca="1">VLOOKUP(C1334,'Given Data'!$H$33:$I$43,2)</f>
        <v>0</v>
      </c>
      <c r="E1334" s="24">
        <f t="shared" ca="1" si="61"/>
        <v>0.7842972299449662</v>
      </c>
      <c r="F1334" s="24">
        <f ca="1">IF(B1334=IO!$A$21,ROUND(NORMINV(E1334,IO!$B$21,IO!$C$21),0),IF(B1334=IO!$A$22,ROUND(NORMINV(E1334,IO!$B$22,IO!$C$22),0),ROUND(NORMINV(E1334,IO!$B$23,IO!$C$23),0)))</f>
        <v>106</v>
      </c>
      <c r="G1334" s="24">
        <f ca="1">MIN(F1334,IO!$B$4+IO!$B$10)</f>
        <v>102</v>
      </c>
      <c r="H1334" s="24">
        <f ca="1">IF(G1334-D1334&gt;IO!B$4,Model!G1334-Model!D1334-IO!B$4,0)</f>
        <v>2</v>
      </c>
      <c r="I1334" s="24">
        <f>IF($B1334=IO!$A$22,IO!$B$6,IF($B1334=IO!$A$22,IO!$B$6,IF($B1334=IO!$A$22,IO!$B$6,IO!$B$7)))</f>
        <v>200</v>
      </c>
      <c r="J1334" s="24">
        <f t="shared" ca="1" si="62"/>
        <v>0</v>
      </c>
      <c r="K1334" s="24">
        <f ca="1">IO!$B$5*Model!G1334-$J1334</f>
        <v>4080</v>
      </c>
    </row>
    <row r="1335" spans="1:11" x14ac:dyDescent="0.25">
      <c r="A1335" s="28">
        <v>1334</v>
      </c>
      <c r="B1335" s="26" t="s">
        <v>8</v>
      </c>
      <c r="C1335" s="24">
        <f t="shared" ca="1" si="60"/>
        <v>0.72466016499226193</v>
      </c>
      <c r="D1335" s="24">
        <f ca="1">VLOOKUP(C1335,'Given Data'!$H$33:$I$43,2)</f>
        <v>3</v>
      </c>
      <c r="E1335" s="24">
        <f t="shared" ca="1" si="61"/>
        <v>0.72822355455721233</v>
      </c>
      <c r="F1335" s="24">
        <f ca="1">IF(B1335=IO!$A$21,ROUND(NORMINV(E1335,IO!$B$21,IO!$C$21),0),IF(B1335=IO!$A$22,ROUND(NORMINV(E1335,IO!$B$22,IO!$C$22),0),ROUND(NORMINV(E1335,IO!$B$23,IO!$C$23),0)))</f>
        <v>106</v>
      </c>
      <c r="G1335" s="24">
        <f ca="1">MIN(F1335,IO!$B$4+IO!$B$10)</f>
        <v>102</v>
      </c>
      <c r="H1335" s="24">
        <f ca="1">IF(G1335-D1335&gt;IO!B$4,Model!G1335-Model!D1335-IO!B$4,0)</f>
        <v>0</v>
      </c>
      <c r="I1335" s="24">
        <f>IF($B1335=IO!$A$22,IO!$B$6,IF($B1335=IO!$A$22,IO!$B$6,IF($B1335=IO!$A$22,IO!$B$6,IO!$B$7)))</f>
        <v>25</v>
      </c>
      <c r="J1335" s="24">
        <f t="shared" ca="1" si="62"/>
        <v>0</v>
      </c>
      <c r="K1335" s="24">
        <f ca="1">IO!$B$5*Model!G1335-$J1335</f>
        <v>4080</v>
      </c>
    </row>
    <row r="1336" spans="1:11" x14ac:dyDescent="0.25">
      <c r="A1336" s="28">
        <v>1335</v>
      </c>
      <c r="B1336" s="26" t="s">
        <v>10</v>
      </c>
      <c r="C1336" s="24">
        <f t="shared" ca="1" si="60"/>
        <v>0.53699781637154209</v>
      </c>
      <c r="D1336" s="24">
        <f ca="1">VLOOKUP(C1336,'Given Data'!$H$33:$I$43,2)</f>
        <v>2</v>
      </c>
      <c r="E1336" s="24">
        <f t="shared" ca="1" si="61"/>
        <v>0.45865460022082849</v>
      </c>
      <c r="F1336" s="24">
        <f ca="1">IF(B1336=IO!$A$21,ROUND(NORMINV(E1336,IO!$B$21,IO!$C$21),0),IF(B1336=IO!$A$22,ROUND(NORMINV(E1336,IO!$B$22,IO!$C$22),0),ROUND(NORMINV(E1336,IO!$B$23,IO!$C$23),0)))</f>
        <v>104</v>
      </c>
      <c r="G1336" s="24">
        <f ca="1">MIN(F1336,IO!$B$4+IO!$B$10)</f>
        <v>102</v>
      </c>
      <c r="H1336" s="24">
        <f ca="1">IF(G1336-D1336&gt;IO!B$4,Model!G1336-Model!D1336-IO!B$4,0)</f>
        <v>0</v>
      </c>
      <c r="I1336" s="24">
        <f>IF($B1336=IO!$A$22,IO!$B$6,IF($B1336=IO!$A$22,IO!$B$6,IF($B1336=IO!$A$22,IO!$B$6,IO!$B$7)))</f>
        <v>200</v>
      </c>
      <c r="J1336" s="24">
        <f t="shared" ca="1" si="62"/>
        <v>25</v>
      </c>
      <c r="K1336" s="24">
        <f ca="1">IO!$B$5*Model!G1336-$J1336</f>
        <v>4055</v>
      </c>
    </row>
    <row r="1337" spans="1:11" x14ac:dyDescent="0.25">
      <c r="A1337" s="28">
        <v>1336</v>
      </c>
      <c r="B1337" s="26" t="s">
        <v>7</v>
      </c>
      <c r="C1337" s="24">
        <f t="shared" ca="1" si="60"/>
        <v>0.73272997615915703</v>
      </c>
      <c r="D1337" s="24">
        <f ca="1">VLOOKUP(C1337,'Given Data'!$H$33:$I$43,2)</f>
        <v>3</v>
      </c>
      <c r="E1337" s="24">
        <f t="shared" ca="1" si="61"/>
        <v>0.20228487860404265</v>
      </c>
      <c r="F1337" s="24">
        <f ca="1">IF(B1337=IO!$A$21,ROUND(NORMINV(E1337,IO!$B$21,IO!$C$21),0),IF(B1337=IO!$A$22,ROUND(NORMINV(E1337,IO!$B$22,IO!$C$22),0),ROUND(NORMINV(E1337,IO!$B$23,IO!$C$23),0)))</f>
        <v>96</v>
      </c>
      <c r="G1337" s="24">
        <f ca="1">MIN(F1337,IO!$B$4+IO!$B$10)</f>
        <v>96</v>
      </c>
      <c r="H1337" s="24">
        <f ca="1">IF(G1337-D1337&gt;IO!B$4,Model!G1337-Model!D1337-IO!B$4,0)</f>
        <v>0</v>
      </c>
      <c r="I1337" s="24">
        <f>IF($B1337=IO!$A$22,IO!$B$6,IF($B1337=IO!$A$22,IO!$B$6,IF($B1337=IO!$A$22,IO!$B$6,IO!$B$7)))</f>
        <v>200</v>
      </c>
      <c r="J1337" s="24">
        <f t="shared" ca="1" si="62"/>
        <v>200</v>
      </c>
      <c r="K1337" s="24">
        <f ca="1">IO!$B$5*Model!G1337-$J1337</f>
        <v>3640</v>
      </c>
    </row>
    <row r="1338" spans="1:11" x14ac:dyDescent="0.25">
      <c r="A1338" s="28">
        <v>1337</v>
      </c>
      <c r="B1338" s="26" t="s">
        <v>8</v>
      </c>
      <c r="C1338" s="24">
        <f t="shared" ca="1" si="60"/>
        <v>0.23629909360840107</v>
      </c>
      <c r="D1338" s="24">
        <f ca="1">VLOOKUP(C1338,'Given Data'!$H$33:$I$43,2)</f>
        <v>1</v>
      </c>
      <c r="E1338" s="24">
        <f t="shared" ca="1" si="61"/>
        <v>0.75008374654124221</v>
      </c>
      <c r="F1338" s="24">
        <f ca="1">IF(B1338=IO!$A$21,ROUND(NORMINV(E1338,IO!$B$21,IO!$C$21),0),IF(B1338=IO!$A$22,ROUND(NORMINV(E1338,IO!$B$22,IO!$C$22),0),ROUND(NORMINV(E1338,IO!$B$23,IO!$C$23),0)))</f>
        <v>106</v>
      </c>
      <c r="G1338" s="24">
        <f ca="1">MIN(F1338,IO!$B$4+IO!$B$10)</f>
        <v>102</v>
      </c>
      <c r="H1338" s="24">
        <f ca="1">IF(G1338-D1338&gt;IO!B$4,Model!G1338-Model!D1338-IO!B$4,0)</f>
        <v>1</v>
      </c>
      <c r="I1338" s="24">
        <f>IF($B1338=IO!$A$22,IO!$B$6,IF($B1338=IO!$A$22,IO!$B$6,IF($B1338=IO!$A$22,IO!$B$6,IO!$B$7)))</f>
        <v>25</v>
      </c>
      <c r="J1338" s="24">
        <f t="shared" ca="1" si="62"/>
        <v>200</v>
      </c>
      <c r="K1338" s="24">
        <f ca="1">IO!$B$5*Model!G1338-$J1338</f>
        <v>3880</v>
      </c>
    </row>
    <row r="1339" spans="1:11" x14ac:dyDescent="0.25">
      <c r="A1339" s="28">
        <v>1338</v>
      </c>
      <c r="B1339" s="26" t="s">
        <v>10</v>
      </c>
      <c r="C1339" s="24">
        <f t="shared" ca="1" si="60"/>
        <v>0.23996144910420247</v>
      </c>
      <c r="D1339" s="24">
        <f ca="1">VLOOKUP(C1339,'Given Data'!$H$33:$I$43,2)</f>
        <v>1</v>
      </c>
      <c r="E1339" s="24">
        <f t="shared" ca="1" si="61"/>
        <v>0.66150849455136584</v>
      </c>
      <c r="F1339" s="24">
        <f ca="1">IF(B1339=IO!$A$21,ROUND(NORMINV(E1339,IO!$B$21,IO!$C$21),0),IF(B1339=IO!$A$22,ROUND(NORMINV(E1339,IO!$B$22,IO!$C$22),0),ROUND(NORMINV(E1339,IO!$B$23,IO!$C$23),0)))</f>
        <v>107</v>
      </c>
      <c r="G1339" s="24">
        <f ca="1">MIN(F1339,IO!$B$4+IO!$B$10)</f>
        <v>102</v>
      </c>
      <c r="H1339" s="24">
        <f ca="1">IF(G1339-D1339&gt;IO!B$4,Model!G1339-Model!D1339-IO!B$4,0)</f>
        <v>1</v>
      </c>
      <c r="I1339" s="24">
        <f>IF($B1339=IO!$A$22,IO!$B$6,IF($B1339=IO!$A$22,IO!$B$6,IF($B1339=IO!$A$22,IO!$B$6,IO!$B$7)))</f>
        <v>200</v>
      </c>
      <c r="J1339" s="24">
        <f t="shared" ca="1" si="62"/>
        <v>25</v>
      </c>
      <c r="K1339" s="24">
        <f ca="1">IO!$B$5*Model!G1339-$J1339</f>
        <v>4055</v>
      </c>
    </row>
    <row r="1340" spans="1:11" x14ac:dyDescent="0.25">
      <c r="A1340" s="28">
        <v>1339</v>
      </c>
      <c r="B1340" s="26" t="s">
        <v>7</v>
      </c>
      <c r="C1340" s="24">
        <f t="shared" ca="1" si="60"/>
        <v>0.18450971533241911</v>
      </c>
      <c r="D1340" s="24">
        <f ca="1">VLOOKUP(C1340,'Given Data'!$H$33:$I$43,2)</f>
        <v>1</v>
      </c>
      <c r="E1340" s="24">
        <f t="shared" ca="1" si="61"/>
        <v>0.99852370007289426</v>
      </c>
      <c r="F1340" s="24">
        <f ca="1">IF(B1340=IO!$A$21,ROUND(NORMINV(E1340,IO!$B$21,IO!$C$21),0),IF(B1340=IO!$A$22,ROUND(NORMINV(E1340,IO!$B$22,IO!$C$22),0),ROUND(NORMINV(E1340,IO!$B$23,IO!$C$23),0)))</f>
        <v>119</v>
      </c>
      <c r="G1340" s="24">
        <f ca="1">MIN(F1340,IO!$B$4+IO!$B$10)</f>
        <v>102</v>
      </c>
      <c r="H1340" s="24">
        <f ca="1">IF(G1340-D1340&gt;IO!B$4,Model!G1340-Model!D1340-IO!B$4,0)</f>
        <v>1</v>
      </c>
      <c r="I1340" s="24">
        <f>IF($B1340=IO!$A$22,IO!$B$6,IF($B1340=IO!$A$22,IO!$B$6,IF($B1340=IO!$A$22,IO!$B$6,IO!$B$7)))</f>
        <v>200</v>
      </c>
      <c r="J1340" s="24">
        <f t="shared" ca="1" si="62"/>
        <v>0</v>
      </c>
      <c r="K1340" s="24">
        <f ca="1">IO!$B$5*Model!G1340-$J1340</f>
        <v>4080</v>
      </c>
    </row>
    <row r="1341" spans="1:11" x14ac:dyDescent="0.25">
      <c r="A1341" s="28">
        <v>1340</v>
      </c>
      <c r="B1341" s="26" t="s">
        <v>8</v>
      </c>
      <c r="C1341" s="24">
        <f t="shared" ca="1" si="60"/>
        <v>0.12021019794158194</v>
      </c>
      <c r="D1341" s="24">
        <f ca="1">VLOOKUP(C1341,'Given Data'!$H$33:$I$43,2)</f>
        <v>0</v>
      </c>
      <c r="E1341" s="24">
        <f t="shared" ca="1" si="61"/>
        <v>0.35919562659477833</v>
      </c>
      <c r="F1341" s="24">
        <f ca="1">IF(B1341=IO!$A$21,ROUND(NORMINV(E1341,IO!$B$21,IO!$C$21),0),IF(B1341=IO!$A$22,ROUND(NORMINV(E1341,IO!$B$22,IO!$C$22),0),ROUND(NORMINV(E1341,IO!$B$23,IO!$C$23),0)))</f>
        <v>101</v>
      </c>
      <c r="G1341" s="24">
        <f ca="1">MIN(F1341,IO!$B$4+IO!$B$10)</f>
        <v>101</v>
      </c>
      <c r="H1341" s="24">
        <f ca="1">IF(G1341-D1341&gt;IO!B$4,Model!G1341-Model!D1341-IO!B$4,0)</f>
        <v>1</v>
      </c>
      <c r="I1341" s="24">
        <f>IF($B1341=IO!$A$22,IO!$B$6,IF($B1341=IO!$A$22,IO!$B$6,IF($B1341=IO!$A$22,IO!$B$6,IO!$B$7)))</f>
        <v>25</v>
      </c>
      <c r="J1341" s="24">
        <f t="shared" ca="1" si="62"/>
        <v>0</v>
      </c>
      <c r="K1341" s="24">
        <f ca="1">IO!$B$5*Model!G1341-$J1341</f>
        <v>4040</v>
      </c>
    </row>
    <row r="1342" spans="1:11" x14ac:dyDescent="0.25">
      <c r="A1342" s="28">
        <v>1341</v>
      </c>
      <c r="B1342" s="26" t="s">
        <v>10</v>
      </c>
      <c r="C1342" s="24">
        <f t="shared" ca="1" si="60"/>
        <v>0.44756760633371862</v>
      </c>
      <c r="D1342" s="24">
        <f ca="1">VLOOKUP(C1342,'Given Data'!$H$33:$I$43,2)</f>
        <v>2</v>
      </c>
      <c r="E1342" s="24">
        <f t="shared" ca="1" si="61"/>
        <v>0.64615036174954055</v>
      </c>
      <c r="F1342" s="24">
        <f ca="1">IF(B1342=IO!$A$21,ROUND(NORMINV(E1342,IO!$B$21,IO!$C$21),0),IF(B1342=IO!$A$22,ROUND(NORMINV(E1342,IO!$B$22,IO!$C$22),0),ROUND(NORMINV(E1342,IO!$B$23,IO!$C$23),0)))</f>
        <v>107</v>
      </c>
      <c r="G1342" s="24">
        <f ca="1">MIN(F1342,IO!$B$4+IO!$B$10)</f>
        <v>102</v>
      </c>
      <c r="H1342" s="24">
        <f ca="1">IF(G1342-D1342&gt;IO!B$4,Model!G1342-Model!D1342-IO!B$4,0)</f>
        <v>0</v>
      </c>
      <c r="I1342" s="24">
        <f>IF($B1342=IO!$A$22,IO!$B$6,IF($B1342=IO!$A$22,IO!$B$6,IF($B1342=IO!$A$22,IO!$B$6,IO!$B$7)))</f>
        <v>200</v>
      </c>
      <c r="J1342" s="24">
        <f t="shared" ca="1" si="62"/>
        <v>0</v>
      </c>
      <c r="K1342" s="24">
        <f ca="1">IO!$B$5*Model!G1342-$J1342</f>
        <v>4080</v>
      </c>
    </row>
    <row r="1343" spans="1:11" x14ac:dyDescent="0.25">
      <c r="A1343" s="28">
        <v>1342</v>
      </c>
      <c r="B1343" s="26" t="s">
        <v>7</v>
      </c>
      <c r="C1343" s="24">
        <f t="shared" ca="1" si="60"/>
        <v>0.96833371536164015</v>
      </c>
      <c r="D1343" s="24">
        <f ca="1">VLOOKUP(C1343,'Given Data'!$H$33:$I$43,2)</f>
        <v>6</v>
      </c>
      <c r="E1343" s="24">
        <f t="shared" ca="1" si="61"/>
        <v>0.2855361852628221</v>
      </c>
      <c r="F1343" s="24">
        <f ca="1">IF(B1343=IO!$A$21,ROUND(NORMINV(E1343,IO!$B$21,IO!$C$21),0),IF(B1343=IO!$A$22,ROUND(NORMINV(E1343,IO!$B$22,IO!$C$22),0),ROUND(NORMINV(E1343,IO!$B$23,IO!$C$23),0)))</f>
        <v>98</v>
      </c>
      <c r="G1343" s="24">
        <f ca="1">MIN(F1343,IO!$B$4+IO!$B$10)</f>
        <v>98</v>
      </c>
      <c r="H1343" s="24">
        <f ca="1">IF(G1343-D1343&gt;IO!B$4,Model!G1343-Model!D1343-IO!B$4,0)</f>
        <v>0</v>
      </c>
      <c r="I1343" s="24">
        <f>IF($B1343=IO!$A$22,IO!$B$6,IF($B1343=IO!$A$22,IO!$B$6,IF($B1343=IO!$A$22,IO!$B$6,IO!$B$7)))</f>
        <v>200</v>
      </c>
      <c r="J1343" s="24">
        <f t="shared" ca="1" si="62"/>
        <v>0</v>
      </c>
      <c r="K1343" s="24">
        <f ca="1">IO!$B$5*Model!G1343-$J1343</f>
        <v>3920</v>
      </c>
    </row>
    <row r="1344" spans="1:11" x14ac:dyDescent="0.25">
      <c r="A1344" s="28">
        <v>1343</v>
      </c>
      <c r="B1344" s="26" t="s">
        <v>8</v>
      </c>
      <c r="C1344" s="24">
        <f t="shared" ca="1" si="60"/>
        <v>0.33388696295305731</v>
      </c>
      <c r="D1344" s="24">
        <f ca="1">VLOOKUP(C1344,'Given Data'!$H$33:$I$43,2)</f>
        <v>1</v>
      </c>
      <c r="E1344" s="24">
        <f t="shared" ca="1" si="61"/>
        <v>0.11872169451534997</v>
      </c>
      <c r="F1344" s="24">
        <f ca="1">IF(B1344=IO!$A$21,ROUND(NORMINV(E1344,IO!$B$21,IO!$C$21),0),IF(B1344=IO!$A$22,ROUND(NORMINV(E1344,IO!$B$22,IO!$C$22),0),ROUND(NORMINV(E1344,IO!$B$23,IO!$C$23),0)))</f>
        <v>97</v>
      </c>
      <c r="G1344" s="24">
        <f ca="1">MIN(F1344,IO!$B$4+IO!$B$10)</f>
        <v>97</v>
      </c>
      <c r="H1344" s="24">
        <f ca="1">IF(G1344-D1344&gt;IO!B$4,Model!G1344-Model!D1344-IO!B$4,0)</f>
        <v>0</v>
      </c>
      <c r="I1344" s="24">
        <f>IF($B1344=IO!$A$22,IO!$B$6,IF($B1344=IO!$A$22,IO!$B$6,IF($B1344=IO!$A$22,IO!$B$6,IO!$B$7)))</f>
        <v>25</v>
      </c>
      <c r="J1344" s="24">
        <f t="shared" ca="1" si="62"/>
        <v>0</v>
      </c>
      <c r="K1344" s="24">
        <f ca="1">IO!$B$5*Model!G1344-$J1344</f>
        <v>3880</v>
      </c>
    </row>
    <row r="1345" spans="1:11" x14ac:dyDescent="0.25">
      <c r="A1345" s="28">
        <v>1344</v>
      </c>
      <c r="B1345" s="26" t="s">
        <v>10</v>
      </c>
      <c r="C1345" s="24">
        <f t="shared" ca="1" si="60"/>
        <v>0.54158501973319795</v>
      </c>
      <c r="D1345" s="24">
        <f ca="1">VLOOKUP(C1345,'Given Data'!$H$33:$I$43,2)</f>
        <v>2</v>
      </c>
      <c r="E1345" s="24">
        <f t="shared" ca="1" si="61"/>
        <v>0.80504812713790985</v>
      </c>
      <c r="F1345" s="24">
        <f ca="1">IF(B1345=IO!$A$21,ROUND(NORMINV(E1345,IO!$B$21,IO!$C$21),0),IF(B1345=IO!$A$22,ROUND(NORMINV(E1345,IO!$B$22,IO!$C$22),0),ROUND(NORMINV(E1345,IO!$B$23,IO!$C$23),0)))</f>
        <v>109</v>
      </c>
      <c r="G1345" s="24">
        <f ca="1">MIN(F1345,IO!$B$4+IO!$B$10)</f>
        <v>102</v>
      </c>
      <c r="H1345" s="24">
        <f ca="1">IF(G1345-D1345&gt;IO!B$4,Model!G1345-Model!D1345-IO!B$4,0)</f>
        <v>0</v>
      </c>
      <c r="I1345" s="24">
        <f>IF($B1345=IO!$A$22,IO!$B$6,IF($B1345=IO!$A$22,IO!$B$6,IF($B1345=IO!$A$22,IO!$B$6,IO!$B$7)))</f>
        <v>200</v>
      </c>
      <c r="J1345" s="24">
        <f t="shared" ca="1" si="62"/>
        <v>0</v>
      </c>
      <c r="K1345" s="24">
        <f ca="1">IO!$B$5*Model!G1345-$J1345</f>
        <v>4080</v>
      </c>
    </row>
    <row r="1346" spans="1:11" x14ac:dyDescent="0.25">
      <c r="A1346" s="28">
        <v>1345</v>
      </c>
      <c r="B1346" s="26" t="s">
        <v>7</v>
      </c>
      <c r="C1346" s="24">
        <f t="shared" ca="1" si="60"/>
        <v>0.54796689954024269</v>
      </c>
      <c r="D1346" s="24">
        <f ca="1">VLOOKUP(C1346,'Given Data'!$H$33:$I$43,2)</f>
        <v>2</v>
      </c>
      <c r="E1346" s="24">
        <f t="shared" ca="1" si="61"/>
        <v>0.76425632175434077</v>
      </c>
      <c r="F1346" s="24">
        <f ca="1">IF(B1346=IO!$A$21,ROUND(NORMINV(E1346,IO!$B$21,IO!$C$21),0),IF(B1346=IO!$A$22,ROUND(NORMINV(E1346,IO!$B$22,IO!$C$22),0),ROUND(NORMINV(E1346,IO!$B$23,IO!$C$23),0)))</f>
        <v>105</v>
      </c>
      <c r="G1346" s="24">
        <f ca="1">MIN(F1346,IO!$B$4+IO!$B$10)</f>
        <v>102</v>
      </c>
      <c r="H1346" s="24">
        <f ca="1">IF(G1346-D1346&gt;IO!B$4,Model!G1346-Model!D1346-IO!B$4,0)</f>
        <v>0</v>
      </c>
      <c r="I1346" s="24">
        <f>IF($B1346=IO!$A$22,IO!$B$6,IF($B1346=IO!$A$22,IO!$B$6,IF($B1346=IO!$A$22,IO!$B$6,IO!$B$7)))</f>
        <v>200</v>
      </c>
      <c r="J1346" s="24">
        <f t="shared" ca="1" si="62"/>
        <v>0</v>
      </c>
      <c r="K1346" s="24">
        <f ca="1">IO!$B$5*Model!G1346-$J1346</f>
        <v>4080</v>
      </c>
    </row>
    <row r="1347" spans="1:11" x14ac:dyDescent="0.25">
      <c r="A1347" s="28">
        <v>1346</v>
      </c>
      <c r="B1347" s="26" t="s">
        <v>8</v>
      </c>
      <c r="C1347" s="24">
        <f t="shared" ref="C1347:C1410" ca="1" si="63">RAND()</f>
        <v>0.60733974713651806</v>
      </c>
      <c r="D1347" s="24">
        <f ca="1">VLOOKUP(C1347,'Given Data'!$H$33:$I$43,2)</f>
        <v>3</v>
      </c>
      <c r="E1347" s="24">
        <f t="shared" ref="E1347:E1410" ca="1" si="64">RAND()</f>
        <v>0.51138031181928612</v>
      </c>
      <c r="F1347" s="24">
        <f ca="1">IF(B1347=IO!$A$21,ROUND(NORMINV(E1347,IO!$B$21,IO!$C$21),0),IF(B1347=IO!$A$22,ROUND(NORMINV(E1347,IO!$B$22,IO!$C$22),0),ROUND(NORMINV(E1347,IO!$B$23,IO!$C$23),0)))</f>
        <v>103</v>
      </c>
      <c r="G1347" s="24">
        <f ca="1">MIN(F1347,IO!$B$4+IO!$B$10)</f>
        <v>102</v>
      </c>
      <c r="H1347" s="24">
        <f ca="1">IF(G1347-D1347&gt;IO!B$4,Model!G1347-Model!D1347-IO!B$4,0)</f>
        <v>0</v>
      </c>
      <c r="I1347" s="24">
        <f>IF($B1347=IO!$A$22,IO!$B$6,IF($B1347=IO!$A$22,IO!$B$6,IF($B1347=IO!$A$22,IO!$B$6,IO!$B$7)))</f>
        <v>25</v>
      </c>
      <c r="J1347" s="24">
        <f t="shared" ref="J1347:J1410" ca="1" si="65">IF($H1349=0,0,$I1349*$H1349)</f>
        <v>0</v>
      </c>
      <c r="K1347" s="24">
        <f ca="1">IO!$B$5*Model!G1347-$J1347</f>
        <v>4080</v>
      </c>
    </row>
    <row r="1348" spans="1:11" x14ac:dyDescent="0.25">
      <c r="A1348" s="28">
        <v>1347</v>
      </c>
      <c r="B1348" s="26" t="s">
        <v>10</v>
      </c>
      <c r="C1348" s="24">
        <f t="shared" ca="1" si="63"/>
        <v>0.81912643434813182</v>
      </c>
      <c r="D1348" s="24">
        <f ca="1">VLOOKUP(C1348,'Given Data'!$H$33:$I$43,2)</f>
        <v>4</v>
      </c>
      <c r="E1348" s="24">
        <f t="shared" ca="1" si="64"/>
        <v>0.34183945146742056</v>
      </c>
      <c r="F1348" s="24">
        <f ca="1">IF(B1348=IO!$A$21,ROUND(NORMINV(E1348,IO!$B$21,IO!$C$21),0),IF(B1348=IO!$A$22,ROUND(NORMINV(E1348,IO!$B$22,IO!$C$22),0),ROUND(NORMINV(E1348,IO!$B$23,IO!$C$23),0)))</f>
        <v>103</v>
      </c>
      <c r="G1348" s="24">
        <f ca="1">MIN(F1348,IO!$B$4+IO!$B$10)</f>
        <v>102</v>
      </c>
      <c r="H1348" s="24">
        <f ca="1">IF(G1348-D1348&gt;IO!B$4,Model!G1348-Model!D1348-IO!B$4,0)</f>
        <v>0</v>
      </c>
      <c r="I1348" s="24">
        <f>IF($B1348=IO!$A$22,IO!$B$6,IF($B1348=IO!$A$22,IO!$B$6,IF($B1348=IO!$A$22,IO!$B$6,IO!$B$7)))</f>
        <v>200</v>
      </c>
      <c r="J1348" s="24">
        <f t="shared" ca="1" si="65"/>
        <v>0</v>
      </c>
      <c r="K1348" s="24">
        <f ca="1">IO!$B$5*Model!G1348-$J1348</f>
        <v>4080</v>
      </c>
    </row>
    <row r="1349" spans="1:11" x14ac:dyDescent="0.25">
      <c r="A1349" s="28">
        <v>1348</v>
      </c>
      <c r="B1349" s="26" t="s">
        <v>7</v>
      </c>
      <c r="C1349" s="24">
        <f t="shared" ca="1" si="63"/>
        <v>0.75865302864597639</v>
      </c>
      <c r="D1349" s="24">
        <f ca="1">VLOOKUP(C1349,'Given Data'!$H$33:$I$43,2)</f>
        <v>3</v>
      </c>
      <c r="E1349" s="24">
        <f t="shared" ca="1" si="64"/>
        <v>0.88182482718410038</v>
      </c>
      <c r="F1349" s="24">
        <f ca="1">IF(B1349=IO!$A$21,ROUND(NORMINV(E1349,IO!$B$21,IO!$C$21),0),IF(B1349=IO!$A$22,ROUND(NORMINV(E1349,IO!$B$22,IO!$C$22),0),ROUND(NORMINV(E1349,IO!$B$23,IO!$C$23),0)))</f>
        <v>108</v>
      </c>
      <c r="G1349" s="24">
        <f ca="1">MIN(F1349,IO!$B$4+IO!$B$10)</f>
        <v>102</v>
      </c>
      <c r="H1349" s="24">
        <f ca="1">IF(G1349-D1349&gt;IO!B$4,Model!G1349-Model!D1349-IO!B$4,0)</f>
        <v>0</v>
      </c>
      <c r="I1349" s="24">
        <f>IF($B1349=IO!$A$22,IO!$B$6,IF($B1349=IO!$A$22,IO!$B$6,IF($B1349=IO!$A$22,IO!$B$6,IO!$B$7)))</f>
        <v>200</v>
      </c>
      <c r="J1349" s="24">
        <f t="shared" ca="1" si="65"/>
        <v>0</v>
      </c>
      <c r="K1349" s="24">
        <f ca="1">IO!$B$5*Model!G1349-$J1349</f>
        <v>4080</v>
      </c>
    </row>
    <row r="1350" spans="1:11" x14ac:dyDescent="0.25">
      <c r="A1350" s="28">
        <v>1349</v>
      </c>
      <c r="B1350" s="26" t="s">
        <v>8</v>
      </c>
      <c r="C1350" s="24">
        <f t="shared" ca="1" si="63"/>
        <v>0.45085302259884197</v>
      </c>
      <c r="D1350" s="24">
        <f ca="1">VLOOKUP(C1350,'Given Data'!$H$33:$I$43,2)</f>
        <v>2</v>
      </c>
      <c r="E1350" s="24">
        <f t="shared" ca="1" si="64"/>
        <v>0.5577884622743623</v>
      </c>
      <c r="F1350" s="24">
        <f ca="1">IF(B1350=IO!$A$21,ROUND(NORMINV(E1350,IO!$B$21,IO!$C$21),0),IF(B1350=IO!$A$22,ROUND(NORMINV(E1350,IO!$B$22,IO!$C$22),0),ROUND(NORMINV(E1350,IO!$B$23,IO!$C$23),0)))</f>
        <v>104</v>
      </c>
      <c r="G1350" s="24">
        <f ca="1">MIN(F1350,IO!$B$4+IO!$B$10)</f>
        <v>102</v>
      </c>
      <c r="H1350" s="24">
        <f ca="1">IF(G1350-D1350&gt;IO!B$4,Model!G1350-Model!D1350-IO!B$4,0)</f>
        <v>0</v>
      </c>
      <c r="I1350" s="24">
        <f>IF($B1350=IO!$A$22,IO!$B$6,IF($B1350=IO!$A$22,IO!$B$6,IF($B1350=IO!$A$22,IO!$B$6,IO!$B$7)))</f>
        <v>25</v>
      </c>
      <c r="J1350" s="24">
        <f t="shared" ca="1" si="65"/>
        <v>0</v>
      </c>
      <c r="K1350" s="24">
        <f ca="1">IO!$B$5*Model!G1350-$J1350</f>
        <v>4080</v>
      </c>
    </row>
    <row r="1351" spans="1:11" x14ac:dyDescent="0.25">
      <c r="A1351" s="28">
        <v>1350</v>
      </c>
      <c r="B1351" s="26" t="s">
        <v>10</v>
      </c>
      <c r="C1351" s="24">
        <f t="shared" ca="1" si="63"/>
        <v>0.63520411915521757</v>
      </c>
      <c r="D1351" s="24">
        <f ca="1">VLOOKUP(C1351,'Given Data'!$H$33:$I$43,2)</f>
        <v>3</v>
      </c>
      <c r="E1351" s="24">
        <f t="shared" ca="1" si="64"/>
        <v>2.7928402553986209E-2</v>
      </c>
      <c r="F1351" s="24">
        <f ca="1">IF(B1351=IO!$A$21,ROUND(NORMINV(E1351,IO!$B$21,IO!$C$21),0),IF(B1351=IO!$A$22,ROUND(NORMINV(E1351,IO!$B$22,IO!$C$22),0),ROUND(NORMINV(E1351,IO!$B$23,IO!$C$23),0)))</f>
        <v>95</v>
      </c>
      <c r="G1351" s="24">
        <f ca="1">MIN(F1351,IO!$B$4+IO!$B$10)</f>
        <v>95</v>
      </c>
      <c r="H1351" s="24">
        <f ca="1">IF(G1351-D1351&gt;IO!B$4,Model!G1351-Model!D1351-IO!B$4,0)</f>
        <v>0</v>
      </c>
      <c r="I1351" s="24">
        <f>IF($B1351=IO!$A$22,IO!$B$6,IF($B1351=IO!$A$22,IO!$B$6,IF($B1351=IO!$A$22,IO!$B$6,IO!$B$7)))</f>
        <v>200</v>
      </c>
      <c r="J1351" s="24">
        <f t="shared" ca="1" si="65"/>
        <v>0</v>
      </c>
      <c r="K1351" s="24">
        <f ca="1">IO!$B$5*Model!G1351-$J1351</f>
        <v>3800</v>
      </c>
    </row>
    <row r="1352" spans="1:11" x14ac:dyDescent="0.25">
      <c r="A1352" s="28">
        <v>1351</v>
      </c>
      <c r="B1352" s="26" t="s">
        <v>7</v>
      </c>
      <c r="C1352" s="24">
        <f t="shared" ca="1" si="63"/>
        <v>0.6387982782380407</v>
      </c>
      <c r="D1352" s="24">
        <f ca="1">VLOOKUP(C1352,'Given Data'!$H$33:$I$43,2)</f>
        <v>3</v>
      </c>
      <c r="E1352" s="24">
        <f t="shared" ca="1" si="64"/>
        <v>0.42094571036839079</v>
      </c>
      <c r="F1352" s="24">
        <f ca="1">IF(B1352=IO!$A$21,ROUND(NORMINV(E1352,IO!$B$21,IO!$C$21),0),IF(B1352=IO!$A$22,ROUND(NORMINV(E1352,IO!$B$22,IO!$C$22),0),ROUND(NORMINV(E1352,IO!$B$23,IO!$C$23),0)))</f>
        <v>100</v>
      </c>
      <c r="G1352" s="24">
        <f ca="1">MIN(F1352,IO!$B$4+IO!$B$10)</f>
        <v>100</v>
      </c>
      <c r="H1352" s="24">
        <f ca="1">IF(G1352-D1352&gt;IO!B$4,Model!G1352-Model!D1352-IO!B$4,0)</f>
        <v>0</v>
      </c>
      <c r="I1352" s="24">
        <f>IF($B1352=IO!$A$22,IO!$B$6,IF($B1352=IO!$A$22,IO!$B$6,IF($B1352=IO!$A$22,IO!$B$6,IO!$B$7)))</f>
        <v>200</v>
      </c>
      <c r="J1352" s="24">
        <f t="shared" ca="1" si="65"/>
        <v>200</v>
      </c>
      <c r="K1352" s="24">
        <f ca="1">IO!$B$5*Model!G1352-$J1352</f>
        <v>3800</v>
      </c>
    </row>
    <row r="1353" spans="1:11" x14ac:dyDescent="0.25">
      <c r="A1353" s="28">
        <v>1352</v>
      </c>
      <c r="B1353" s="26" t="s">
        <v>8</v>
      </c>
      <c r="C1353" s="24">
        <f t="shared" ca="1" si="63"/>
        <v>0.8428351695252847</v>
      </c>
      <c r="D1353" s="24">
        <f ca="1">VLOOKUP(C1353,'Given Data'!$H$33:$I$43,2)</f>
        <v>4</v>
      </c>
      <c r="E1353" s="24">
        <f t="shared" ca="1" si="64"/>
        <v>0.60703453212051761</v>
      </c>
      <c r="F1353" s="24">
        <f ca="1">IF(B1353=IO!$A$21,ROUND(NORMINV(E1353,IO!$B$21,IO!$C$21),0),IF(B1353=IO!$A$22,ROUND(NORMINV(E1353,IO!$B$22,IO!$C$22),0),ROUND(NORMINV(E1353,IO!$B$23,IO!$C$23),0)))</f>
        <v>104</v>
      </c>
      <c r="G1353" s="24">
        <f ca="1">MIN(F1353,IO!$B$4+IO!$B$10)</f>
        <v>102</v>
      </c>
      <c r="H1353" s="24">
        <f ca="1">IF(G1353-D1353&gt;IO!B$4,Model!G1353-Model!D1353-IO!B$4,0)</f>
        <v>0</v>
      </c>
      <c r="I1353" s="24">
        <f>IF($B1353=IO!$A$22,IO!$B$6,IF($B1353=IO!$A$22,IO!$B$6,IF($B1353=IO!$A$22,IO!$B$6,IO!$B$7)))</f>
        <v>25</v>
      </c>
      <c r="J1353" s="24">
        <f t="shared" ca="1" si="65"/>
        <v>0</v>
      </c>
      <c r="K1353" s="24">
        <f ca="1">IO!$B$5*Model!G1353-$J1353</f>
        <v>4080</v>
      </c>
    </row>
    <row r="1354" spans="1:11" x14ac:dyDescent="0.25">
      <c r="A1354" s="28">
        <v>1353</v>
      </c>
      <c r="B1354" s="26" t="s">
        <v>10</v>
      </c>
      <c r="C1354" s="24">
        <f t="shared" ca="1" si="63"/>
        <v>0.30387719829412052</v>
      </c>
      <c r="D1354" s="24">
        <f ca="1">VLOOKUP(C1354,'Given Data'!$H$33:$I$43,2)</f>
        <v>1</v>
      </c>
      <c r="E1354" s="24">
        <f t="shared" ca="1" si="64"/>
        <v>0.47395892817836227</v>
      </c>
      <c r="F1354" s="24">
        <f ca="1">IF(B1354=IO!$A$21,ROUND(NORMINV(E1354,IO!$B$21,IO!$C$21),0),IF(B1354=IO!$A$22,ROUND(NORMINV(E1354,IO!$B$22,IO!$C$22),0),ROUND(NORMINV(E1354,IO!$B$23,IO!$C$23),0)))</f>
        <v>105</v>
      </c>
      <c r="G1354" s="24">
        <f ca="1">MIN(F1354,IO!$B$4+IO!$B$10)</f>
        <v>102</v>
      </c>
      <c r="H1354" s="24">
        <f ca="1">IF(G1354-D1354&gt;IO!B$4,Model!G1354-Model!D1354-IO!B$4,0)</f>
        <v>1</v>
      </c>
      <c r="I1354" s="24">
        <f>IF($B1354=IO!$A$22,IO!$B$6,IF($B1354=IO!$A$22,IO!$B$6,IF($B1354=IO!$A$22,IO!$B$6,IO!$B$7)))</f>
        <v>200</v>
      </c>
      <c r="J1354" s="24">
        <f t="shared" ca="1" si="65"/>
        <v>25</v>
      </c>
      <c r="K1354" s="24">
        <f ca="1">IO!$B$5*Model!G1354-$J1354</f>
        <v>4055</v>
      </c>
    </row>
    <row r="1355" spans="1:11" x14ac:dyDescent="0.25">
      <c r="A1355" s="28">
        <v>1354</v>
      </c>
      <c r="B1355" s="26" t="s">
        <v>7</v>
      </c>
      <c r="C1355" s="24">
        <f t="shared" ca="1" si="63"/>
        <v>0.52707854766326945</v>
      </c>
      <c r="D1355" s="24">
        <f ca="1">VLOOKUP(C1355,'Given Data'!$H$33:$I$43,2)</f>
        <v>2</v>
      </c>
      <c r="E1355" s="24">
        <f t="shared" ca="1" si="64"/>
        <v>1.3146586020931883E-2</v>
      </c>
      <c r="F1355" s="24">
        <f ca="1">IF(B1355=IO!$A$21,ROUND(NORMINV(E1355,IO!$B$21,IO!$C$21),0),IF(B1355=IO!$A$22,ROUND(NORMINV(E1355,IO!$B$22,IO!$C$22),0),ROUND(NORMINV(E1355,IO!$B$23,IO!$C$23),0)))</f>
        <v>88</v>
      </c>
      <c r="G1355" s="24">
        <f ca="1">MIN(F1355,IO!$B$4+IO!$B$10)</f>
        <v>88</v>
      </c>
      <c r="H1355" s="24">
        <f ca="1">IF(G1355-D1355&gt;IO!B$4,Model!G1355-Model!D1355-IO!B$4,0)</f>
        <v>0</v>
      </c>
      <c r="I1355" s="24">
        <f>IF($B1355=IO!$A$22,IO!$B$6,IF($B1355=IO!$A$22,IO!$B$6,IF($B1355=IO!$A$22,IO!$B$6,IO!$B$7)))</f>
        <v>200</v>
      </c>
      <c r="J1355" s="24">
        <f t="shared" ca="1" si="65"/>
        <v>0</v>
      </c>
      <c r="K1355" s="24">
        <f ca="1">IO!$B$5*Model!G1355-$J1355</f>
        <v>3520</v>
      </c>
    </row>
    <row r="1356" spans="1:11" x14ac:dyDescent="0.25">
      <c r="A1356" s="28">
        <v>1355</v>
      </c>
      <c r="B1356" s="26" t="s">
        <v>8</v>
      </c>
      <c r="C1356" s="24">
        <f t="shared" ca="1" si="63"/>
        <v>0.25042218683268602</v>
      </c>
      <c r="D1356" s="24">
        <f ca="1">VLOOKUP(C1356,'Given Data'!$H$33:$I$43,2)</f>
        <v>1</v>
      </c>
      <c r="E1356" s="24">
        <f t="shared" ca="1" si="64"/>
        <v>0.96237963124097925</v>
      </c>
      <c r="F1356" s="24">
        <f ca="1">IF(B1356=IO!$A$21,ROUND(NORMINV(E1356,IO!$B$21,IO!$C$21),0),IF(B1356=IO!$A$22,ROUND(NORMINV(E1356,IO!$B$22,IO!$C$22),0),ROUND(NORMINV(E1356,IO!$B$23,IO!$C$23),0)))</f>
        <v>112</v>
      </c>
      <c r="G1356" s="24">
        <f ca="1">MIN(F1356,IO!$B$4+IO!$B$10)</f>
        <v>102</v>
      </c>
      <c r="H1356" s="24">
        <f ca="1">IF(G1356-D1356&gt;IO!B$4,Model!G1356-Model!D1356-IO!B$4,0)</f>
        <v>1</v>
      </c>
      <c r="I1356" s="24">
        <f>IF($B1356=IO!$A$22,IO!$B$6,IF($B1356=IO!$A$22,IO!$B$6,IF($B1356=IO!$A$22,IO!$B$6,IO!$B$7)))</f>
        <v>25</v>
      </c>
      <c r="J1356" s="24">
        <f t="shared" ca="1" si="65"/>
        <v>0</v>
      </c>
      <c r="K1356" s="24">
        <f ca="1">IO!$B$5*Model!G1356-$J1356</f>
        <v>4080</v>
      </c>
    </row>
    <row r="1357" spans="1:11" x14ac:dyDescent="0.25">
      <c r="A1357" s="28">
        <v>1356</v>
      </c>
      <c r="B1357" s="26" t="s">
        <v>10</v>
      </c>
      <c r="C1357" s="24">
        <f t="shared" ca="1" si="63"/>
        <v>0.85798362650021265</v>
      </c>
      <c r="D1357" s="24">
        <f ca="1">VLOOKUP(C1357,'Given Data'!$H$33:$I$43,2)</f>
        <v>4</v>
      </c>
      <c r="E1357" s="24">
        <f t="shared" ca="1" si="64"/>
        <v>0.81010528632745982</v>
      </c>
      <c r="F1357" s="24">
        <f ca="1">IF(B1357=IO!$A$21,ROUND(NORMINV(E1357,IO!$B$21,IO!$C$21),0),IF(B1357=IO!$A$22,ROUND(NORMINV(E1357,IO!$B$22,IO!$C$22),0),ROUND(NORMINV(E1357,IO!$B$23,IO!$C$23),0)))</f>
        <v>109</v>
      </c>
      <c r="G1357" s="24">
        <f ca="1">MIN(F1357,IO!$B$4+IO!$B$10)</f>
        <v>102</v>
      </c>
      <c r="H1357" s="24">
        <f ca="1">IF(G1357-D1357&gt;IO!B$4,Model!G1357-Model!D1357-IO!B$4,0)</f>
        <v>0</v>
      </c>
      <c r="I1357" s="24">
        <f>IF($B1357=IO!$A$22,IO!$B$6,IF($B1357=IO!$A$22,IO!$B$6,IF($B1357=IO!$A$22,IO!$B$6,IO!$B$7)))</f>
        <v>200</v>
      </c>
      <c r="J1357" s="24">
        <f t="shared" ca="1" si="65"/>
        <v>0</v>
      </c>
      <c r="K1357" s="24">
        <f ca="1">IO!$B$5*Model!G1357-$J1357</f>
        <v>4080</v>
      </c>
    </row>
    <row r="1358" spans="1:11" x14ac:dyDescent="0.25">
      <c r="A1358" s="28">
        <v>1357</v>
      </c>
      <c r="B1358" s="26" t="s">
        <v>7</v>
      </c>
      <c r="C1358" s="24">
        <f t="shared" ca="1" si="63"/>
        <v>0.54770551707068538</v>
      </c>
      <c r="D1358" s="24">
        <f ca="1">VLOOKUP(C1358,'Given Data'!$H$33:$I$43,2)</f>
        <v>2</v>
      </c>
      <c r="E1358" s="24">
        <f t="shared" ca="1" si="64"/>
        <v>6.6139740899112009E-2</v>
      </c>
      <c r="F1358" s="24">
        <f ca="1">IF(B1358=IO!$A$21,ROUND(NORMINV(E1358,IO!$B$21,IO!$C$21),0),IF(B1358=IO!$A$22,ROUND(NORMINV(E1358,IO!$B$22,IO!$C$22),0),ROUND(NORMINV(E1358,IO!$B$23,IO!$C$23),0)))</f>
        <v>92</v>
      </c>
      <c r="G1358" s="24">
        <f ca="1">MIN(F1358,IO!$B$4+IO!$B$10)</f>
        <v>92</v>
      </c>
      <c r="H1358" s="24">
        <f ca="1">IF(G1358-D1358&gt;IO!B$4,Model!G1358-Model!D1358-IO!B$4,0)</f>
        <v>0</v>
      </c>
      <c r="I1358" s="24">
        <f>IF($B1358=IO!$A$22,IO!$B$6,IF($B1358=IO!$A$22,IO!$B$6,IF($B1358=IO!$A$22,IO!$B$6,IO!$B$7)))</f>
        <v>200</v>
      </c>
      <c r="J1358" s="24">
        <f t="shared" ca="1" si="65"/>
        <v>0</v>
      </c>
      <c r="K1358" s="24">
        <f ca="1">IO!$B$5*Model!G1358-$J1358</f>
        <v>3680</v>
      </c>
    </row>
    <row r="1359" spans="1:11" x14ac:dyDescent="0.25">
      <c r="A1359" s="28">
        <v>1358</v>
      </c>
      <c r="B1359" s="26" t="s">
        <v>8</v>
      </c>
      <c r="C1359" s="24">
        <f t="shared" ca="1" si="63"/>
        <v>0.19170923623312441</v>
      </c>
      <c r="D1359" s="24">
        <f ca="1">VLOOKUP(C1359,'Given Data'!$H$33:$I$43,2)</f>
        <v>1</v>
      </c>
      <c r="E1359" s="24">
        <f t="shared" ca="1" si="64"/>
        <v>0.35801224580264712</v>
      </c>
      <c r="F1359" s="24">
        <f ca="1">IF(B1359=IO!$A$21,ROUND(NORMINV(E1359,IO!$B$21,IO!$C$21),0),IF(B1359=IO!$A$22,ROUND(NORMINV(E1359,IO!$B$22,IO!$C$22),0),ROUND(NORMINV(E1359,IO!$B$23,IO!$C$23),0)))</f>
        <v>101</v>
      </c>
      <c r="G1359" s="24">
        <f ca="1">MIN(F1359,IO!$B$4+IO!$B$10)</f>
        <v>101</v>
      </c>
      <c r="H1359" s="24">
        <f ca="1">IF(G1359-D1359&gt;IO!B$4,Model!G1359-Model!D1359-IO!B$4,0)</f>
        <v>0</v>
      </c>
      <c r="I1359" s="24">
        <f>IF($B1359=IO!$A$22,IO!$B$6,IF($B1359=IO!$A$22,IO!$B$6,IF($B1359=IO!$A$22,IO!$B$6,IO!$B$7)))</f>
        <v>25</v>
      </c>
      <c r="J1359" s="24">
        <f t="shared" ca="1" si="65"/>
        <v>0</v>
      </c>
      <c r="K1359" s="24">
        <f ca="1">IO!$B$5*Model!G1359-$J1359</f>
        <v>4040</v>
      </c>
    </row>
    <row r="1360" spans="1:11" x14ac:dyDescent="0.25">
      <c r="A1360" s="28">
        <v>1359</v>
      </c>
      <c r="B1360" s="26" t="s">
        <v>10</v>
      </c>
      <c r="C1360" s="24">
        <f t="shared" ca="1" si="63"/>
        <v>0.50090204108910219</v>
      </c>
      <c r="D1360" s="24">
        <f ca="1">VLOOKUP(C1360,'Given Data'!$H$33:$I$43,2)</f>
        <v>2</v>
      </c>
      <c r="E1360" s="24">
        <f t="shared" ca="1" si="64"/>
        <v>0.22032670746917626</v>
      </c>
      <c r="F1360" s="24">
        <f ca="1">IF(B1360=IO!$A$21,ROUND(NORMINV(E1360,IO!$B$21,IO!$C$21),0),IF(B1360=IO!$A$22,ROUND(NORMINV(E1360,IO!$B$22,IO!$C$22),0),ROUND(NORMINV(E1360,IO!$B$23,IO!$C$23),0)))</f>
        <v>101</v>
      </c>
      <c r="G1360" s="24">
        <f ca="1">MIN(F1360,IO!$B$4+IO!$B$10)</f>
        <v>101</v>
      </c>
      <c r="H1360" s="24">
        <f ca="1">IF(G1360-D1360&gt;IO!B$4,Model!G1360-Model!D1360-IO!B$4,0)</f>
        <v>0</v>
      </c>
      <c r="I1360" s="24">
        <f>IF($B1360=IO!$A$22,IO!$B$6,IF($B1360=IO!$A$22,IO!$B$6,IF($B1360=IO!$A$22,IO!$B$6,IO!$B$7)))</f>
        <v>200</v>
      </c>
      <c r="J1360" s="24">
        <f t="shared" ca="1" si="65"/>
        <v>0</v>
      </c>
      <c r="K1360" s="24">
        <f ca="1">IO!$B$5*Model!G1360-$J1360</f>
        <v>4040</v>
      </c>
    </row>
    <row r="1361" spans="1:11" x14ac:dyDescent="0.25">
      <c r="A1361" s="28">
        <v>1360</v>
      </c>
      <c r="B1361" s="26" t="s">
        <v>7</v>
      </c>
      <c r="C1361" s="24">
        <f t="shared" ca="1" si="63"/>
        <v>0.44357433571121607</v>
      </c>
      <c r="D1361" s="24">
        <f ca="1">VLOOKUP(C1361,'Given Data'!$H$33:$I$43,2)</f>
        <v>2</v>
      </c>
      <c r="E1361" s="24">
        <f t="shared" ca="1" si="64"/>
        <v>0.22843922751704437</v>
      </c>
      <c r="F1361" s="24">
        <f ca="1">IF(B1361=IO!$A$21,ROUND(NORMINV(E1361,IO!$B$21,IO!$C$21),0),IF(B1361=IO!$A$22,ROUND(NORMINV(E1361,IO!$B$22,IO!$C$22),0),ROUND(NORMINV(E1361,IO!$B$23,IO!$C$23),0)))</f>
        <v>97</v>
      </c>
      <c r="G1361" s="24">
        <f ca="1">MIN(F1361,IO!$B$4+IO!$B$10)</f>
        <v>97</v>
      </c>
      <c r="H1361" s="24">
        <f ca="1">IF(G1361-D1361&gt;IO!B$4,Model!G1361-Model!D1361-IO!B$4,0)</f>
        <v>0</v>
      </c>
      <c r="I1361" s="24">
        <f>IF($B1361=IO!$A$22,IO!$B$6,IF($B1361=IO!$A$22,IO!$B$6,IF($B1361=IO!$A$22,IO!$B$6,IO!$B$7)))</f>
        <v>200</v>
      </c>
      <c r="J1361" s="24">
        <f t="shared" ca="1" si="65"/>
        <v>0</v>
      </c>
      <c r="K1361" s="24">
        <f ca="1">IO!$B$5*Model!G1361-$J1361</f>
        <v>3880</v>
      </c>
    </row>
    <row r="1362" spans="1:11" x14ac:dyDescent="0.25">
      <c r="A1362" s="28">
        <v>1361</v>
      </c>
      <c r="B1362" s="26" t="s">
        <v>8</v>
      </c>
      <c r="C1362" s="24">
        <f t="shared" ca="1" si="63"/>
        <v>0.52596149958062732</v>
      </c>
      <c r="D1362" s="24">
        <f ca="1">VLOOKUP(C1362,'Given Data'!$H$33:$I$43,2)</f>
        <v>2</v>
      </c>
      <c r="E1362" s="24">
        <f t="shared" ca="1" si="64"/>
        <v>0.88363545181977998</v>
      </c>
      <c r="F1362" s="24">
        <f ca="1">IF(B1362=IO!$A$21,ROUND(NORMINV(E1362,IO!$B$21,IO!$C$21),0),IF(B1362=IO!$A$22,ROUND(NORMINV(E1362,IO!$B$22,IO!$C$22),0),ROUND(NORMINV(E1362,IO!$B$23,IO!$C$23),0)))</f>
        <v>109</v>
      </c>
      <c r="G1362" s="24">
        <f ca="1">MIN(F1362,IO!$B$4+IO!$B$10)</f>
        <v>102</v>
      </c>
      <c r="H1362" s="24">
        <f ca="1">IF(G1362-D1362&gt;IO!B$4,Model!G1362-Model!D1362-IO!B$4,0)</f>
        <v>0</v>
      </c>
      <c r="I1362" s="24">
        <f>IF($B1362=IO!$A$22,IO!$B$6,IF($B1362=IO!$A$22,IO!$B$6,IF($B1362=IO!$A$22,IO!$B$6,IO!$B$7)))</f>
        <v>25</v>
      </c>
      <c r="J1362" s="24">
        <f t="shared" ca="1" si="65"/>
        <v>0</v>
      </c>
      <c r="K1362" s="24">
        <f ca="1">IO!$B$5*Model!G1362-$J1362</f>
        <v>4080</v>
      </c>
    </row>
    <row r="1363" spans="1:11" x14ac:dyDescent="0.25">
      <c r="A1363" s="28">
        <v>1362</v>
      </c>
      <c r="B1363" s="26" t="s">
        <v>10</v>
      </c>
      <c r="C1363" s="24">
        <f t="shared" ca="1" si="63"/>
        <v>0.75906165760377697</v>
      </c>
      <c r="D1363" s="24">
        <f ca="1">VLOOKUP(C1363,'Given Data'!$H$33:$I$43,2)</f>
        <v>3</v>
      </c>
      <c r="E1363" s="24">
        <f t="shared" ca="1" si="64"/>
        <v>0.64216323759511662</v>
      </c>
      <c r="F1363" s="24">
        <f ca="1">IF(B1363=IO!$A$21,ROUND(NORMINV(E1363,IO!$B$21,IO!$C$21),0),IF(B1363=IO!$A$22,ROUND(NORMINV(E1363,IO!$B$22,IO!$C$22),0),ROUND(NORMINV(E1363,IO!$B$23,IO!$C$23),0)))</f>
        <v>107</v>
      </c>
      <c r="G1363" s="24">
        <f ca="1">MIN(F1363,IO!$B$4+IO!$B$10)</f>
        <v>102</v>
      </c>
      <c r="H1363" s="24">
        <f ca="1">IF(G1363-D1363&gt;IO!B$4,Model!G1363-Model!D1363-IO!B$4,0)</f>
        <v>0</v>
      </c>
      <c r="I1363" s="24">
        <f>IF($B1363=IO!$A$22,IO!$B$6,IF($B1363=IO!$A$22,IO!$B$6,IF($B1363=IO!$A$22,IO!$B$6,IO!$B$7)))</f>
        <v>200</v>
      </c>
      <c r="J1363" s="24">
        <f t="shared" ca="1" si="65"/>
        <v>0</v>
      </c>
      <c r="K1363" s="24">
        <f ca="1">IO!$B$5*Model!G1363-$J1363</f>
        <v>4080</v>
      </c>
    </row>
    <row r="1364" spans="1:11" x14ac:dyDescent="0.25">
      <c r="A1364" s="28">
        <v>1363</v>
      </c>
      <c r="B1364" s="26" t="s">
        <v>7</v>
      </c>
      <c r="C1364" s="24">
        <f t="shared" ca="1" si="63"/>
        <v>0.80461957705082876</v>
      </c>
      <c r="D1364" s="24">
        <f ca="1">VLOOKUP(C1364,'Given Data'!$H$33:$I$43,2)</f>
        <v>4</v>
      </c>
      <c r="E1364" s="24">
        <f t="shared" ca="1" si="64"/>
        <v>0.19639709981974085</v>
      </c>
      <c r="F1364" s="24">
        <f ca="1">IF(B1364=IO!$A$21,ROUND(NORMINV(E1364,IO!$B$21,IO!$C$21),0),IF(B1364=IO!$A$22,ROUND(NORMINV(E1364,IO!$B$22,IO!$C$22),0),ROUND(NORMINV(E1364,IO!$B$23,IO!$C$23),0)))</f>
        <v>96</v>
      </c>
      <c r="G1364" s="24">
        <f ca="1">MIN(F1364,IO!$B$4+IO!$B$10)</f>
        <v>96</v>
      </c>
      <c r="H1364" s="24">
        <f ca="1">IF(G1364-D1364&gt;IO!B$4,Model!G1364-Model!D1364-IO!B$4,0)</f>
        <v>0</v>
      </c>
      <c r="I1364" s="24">
        <f>IF($B1364=IO!$A$22,IO!$B$6,IF($B1364=IO!$A$22,IO!$B$6,IF($B1364=IO!$A$22,IO!$B$6,IO!$B$7)))</f>
        <v>200</v>
      </c>
      <c r="J1364" s="24">
        <f t="shared" ca="1" si="65"/>
        <v>400</v>
      </c>
      <c r="K1364" s="24">
        <f ca="1">IO!$B$5*Model!G1364-$J1364</f>
        <v>3440</v>
      </c>
    </row>
    <row r="1365" spans="1:11" x14ac:dyDescent="0.25">
      <c r="A1365" s="28">
        <v>1364</v>
      </c>
      <c r="B1365" s="26" t="s">
        <v>8</v>
      </c>
      <c r="C1365" s="24">
        <f t="shared" ca="1" si="63"/>
        <v>0.82568926540066956</v>
      </c>
      <c r="D1365" s="24">
        <f ca="1">VLOOKUP(C1365,'Given Data'!$H$33:$I$43,2)</f>
        <v>4</v>
      </c>
      <c r="E1365" s="24">
        <f t="shared" ca="1" si="64"/>
        <v>0.67280830077494536</v>
      </c>
      <c r="F1365" s="24">
        <f ca="1">IF(B1365=IO!$A$21,ROUND(NORMINV(E1365,IO!$B$21,IO!$C$21),0),IF(B1365=IO!$A$22,ROUND(NORMINV(E1365,IO!$B$22,IO!$C$22),0),ROUND(NORMINV(E1365,IO!$B$23,IO!$C$23),0)))</f>
        <v>105</v>
      </c>
      <c r="G1365" s="24">
        <f ca="1">MIN(F1365,IO!$B$4+IO!$B$10)</f>
        <v>102</v>
      </c>
      <c r="H1365" s="24">
        <f ca="1">IF(G1365-D1365&gt;IO!B$4,Model!G1365-Model!D1365-IO!B$4,0)</f>
        <v>0</v>
      </c>
      <c r="I1365" s="24">
        <f>IF($B1365=IO!$A$22,IO!$B$6,IF($B1365=IO!$A$22,IO!$B$6,IF($B1365=IO!$A$22,IO!$B$6,IO!$B$7)))</f>
        <v>25</v>
      </c>
      <c r="J1365" s="24">
        <f t="shared" ca="1" si="65"/>
        <v>0</v>
      </c>
      <c r="K1365" s="24">
        <f ca="1">IO!$B$5*Model!G1365-$J1365</f>
        <v>4080</v>
      </c>
    </row>
    <row r="1366" spans="1:11" x14ac:dyDescent="0.25">
      <c r="A1366" s="28">
        <v>1365</v>
      </c>
      <c r="B1366" s="26" t="s">
        <v>10</v>
      </c>
      <c r="C1366" s="24">
        <f t="shared" ca="1" si="63"/>
        <v>6.0041009008191759E-2</v>
      </c>
      <c r="D1366" s="24">
        <f ca="1">VLOOKUP(C1366,'Given Data'!$H$33:$I$43,2)</f>
        <v>0</v>
      </c>
      <c r="E1366" s="24">
        <f t="shared" ca="1" si="64"/>
        <v>0.36014855244714405</v>
      </c>
      <c r="F1366" s="24">
        <f ca="1">IF(B1366=IO!$A$21,ROUND(NORMINV(E1366,IO!$B$21,IO!$C$21),0),IF(B1366=IO!$A$22,ROUND(NORMINV(E1366,IO!$B$22,IO!$C$22),0),ROUND(NORMINV(E1366,IO!$B$23,IO!$C$23),0)))</f>
        <v>103</v>
      </c>
      <c r="G1366" s="24">
        <f ca="1">MIN(F1366,IO!$B$4+IO!$B$10)</f>
        <v>102</v>
      </c>
      <c r="H1366" s="24">
        <f ca="1">IF(G1366-D1366&gt;IO!B$4,Model!G1366-Model!D1366-IO!B$4,0)</f>
        <v>2</v>
      </c>
      <c r="I1366" s="24">
        <f>IF($B1366=IO!$A$22,IO!$B$6,IF($B1366=IO!$A$22,IO!$B$6,IF($B1366=IO!$A$22,IO!$B$6,IO!$B$7)))</f>
        <v>200</v>
      </c>
      <c r="J1366" s="24">
        <f t="shared" ca="1" si="65"/>
        <v>50</v>
      </c>
      <c r="K1366" s="24">
        <f ca="1">IO!$B$5*Model!G1366-$J1366</f>
        <v>4030</v>
      </c>
    </row>
    <row r="1367" spans="1:11" x14ac:dyDescent="0.25">
      <c r="A1367" s="28">
        <v>1366</v>
      </c>
      <c r="B1367" s="26" t="s">
        <v>7</v>
      </c>
      <c r="C1367" s="24">
        <f t="shared" ca="1" si="63"/>
        <v>0.70018703657976278</v>
      </c>
      <c r="D1367" s="24">
        <f ca="1">VLOOKUP(C1367,'Given Data'!$H$33:$I$43,2)</f>
        <v>3</v>
      </c>
      <c r="E1367" s="24">
        <f t="shared" ca="1" si="64"/>
        <v>0.29851968683602048</v>
      </c>
      <c r="F1367" s="24">
        <f ca="1">IF(B1367=IO!$A$21,ROUND(NORMINV(E1367,IO!$B$21,IO!$C$21),0),IF(B1367=IO!$A$22,ROUND(NORMINV(E1367,IO!$B$22,IO!$C$22),0),ROUND(NORMINV(E1367,IO!$B$23,IO!$C$23),0)))</f>
        <v>98</v>
      </c>
      <c r="G1367" s="24">
        <f ca="1">MIN(F1367,IO!$B$4+IO!$B$10)</f>
        <v>98</v>
      </c>
      <c r="H1367" s="24">
        <f ca="1">IF(G1367-D1367&gt;IO!B$4,Model!G1367-Model!D1367-IO!B$4,0)</f>
        <v>0</v>
      </c>
      <c r="I1367" s="24">
        <f>IF($B1367=IO!$A$22,IO!$B$6,IF($B1367=IO!$A$22,IO!$B$6,IF($B1367=IO!$A$22,IO!$B$6,IO!$B$7)))</f>
        <v>200</v>
      </c>
      <c r="J1367" s="24">
        <f t="shared" ca="1" si="65"/>
        <v>0</v>
      </c>
      <c r="K1367" s="24">
        <f ca="1">IO!$B$5*Model!G1367-$J1367</f>
        <v>3920</v>
      </c>
    </row>
    <row r="1368" spans="1:11" x14ac:dyDescent="0.25">
      <c r="A1368" s="28">
        <v>1367</v>
      </c>
      <c r="B1368" s="26" t="s">
        <v>8</v>
      </c>
      <c r="C1368" s="24">
        <f t="shared" ca="1" si="63"/>
        <v>0.16046585120312773</v>
      </c>
      <c r="D1368" s="24">
        <f ca="1">VLOOKUP(C1368,'Given Data'!$H$33:$I$43,2)</f>
        <v>0</v>
      </c>
      <c r="E1368" s="24">
        <f t="shared" ca="1" si="64"/>
        <v>0.89339333563047807</v>
      </c>
      <c r="F1368" s="24">
        <f ca="1">IF(B1368=IO!$A$21,ROUND(NORMINV(E1368,IO!$B$21,IO!$C$21),0),IF(B1368=IO!$A$22,ROUND(NORMINV(E1368,IO!$B$22,IO!$C$22),0),ROUND(NORMINV(E1368,IO!$B$23,IO!$C$23),0)))</f>
        <v>109</v>
      </c>
      <c r="G1368" s="24">
        <f ca="1">MIN(F1368,IO!$B$4+IO!$B$10)</f>
        <v>102</v>
      </c>
      <c r="H1368" s="24">
        <f ca="1">IF(G1368-D1368&gt;IO!B$4,Model!G1368-Model!D1368-IO!B$4,0)</f>
        <v>2</v>
      </c>
      <c r="I1368" s="24">
        <f>IF($B1368=IO!$A$22,IO!$B$6,IF($B1368=IO!$A$22,IO!$B$6,IF($B1368=IO!$A$22,IO!$B$6,IO!$B$7)))</f>
        <v>25</v>
      </c>
      <c r="J1368" s="24">
        <f t="shared" ca="1" si="65"/>
        <v>0</v>
      </c>
      <c r="K1368" s="24">
        <f ca="1">IO!$B$5*Model!G1368-$J1368</f>
        <v>4080</v>
      </c>
    </row>
    <row r="1369" spans="1:11" x14ac:dyDescent="0.25">
      <c r="A1369" s="28">
        <v>1368</v>
      </c>
      <c r="B1369" s="26" t="s">
        <v>10</v>
      </c>
      <c r="C1369" s="24">
        <f t="shared" ca="1" si="63"/>
        <v>0.48006934380023003</v>
      </c>
      <c r="D1369" s="24">
        <f ca="1">VLOOKUP(C1369,'Given Data'!$H$33:$I$43,2)</f>
        <v>2</v>
      </c>
      <c r="E1369" s="24">
        <f t="shared" ca="1" si="64"/>
        <v>5.9922043903527067E-2</v>
      </c>
      <c r="F1369" s="24">
        <f ca="1">IF(B1369=IO!$A$21,ROUND(NORMINV(E1369,IO!$B$21,IO!$C$21),0),IF(B1369=IO!$A$22,ROUND(NORMINV(E1369,IO!$B$22,IO!$C$22),0),ROUND(NORMINV(E1369,IO!$B$23,IO!$C$23),0)))</f>
        <v>97</v>
      </c>
      <c r="G1369" s="24">
        <f ca="1">MIN(F1369,IO!$B$4+IO!$B$10)</f>
        <v>97</v>
      </c>
      <c r="H1369" s="24">
        <f ca="1">IF(G1369-D1369&gt;IO!B$4,Model!G1369-Model!D1369-IO!B$4,0)</f>
        <v>0</v>
      </c>
      <c r="I1369" s="24">
        <f>IF($B1369=IO!$A$22,IO!$B$6,IF($B1369=IO!$A$22,IO!$B$6,IF($B1369=IO!$A$22,IO!$B$6,IO!$B$7)))</f>
        <v>200</v>
      </c>
      <c r="J1369" s="24">
        <f t="shared" ca="1" si="65"/>
        <v>0</v>
      </c>
      <c r="K1369" s="24">
        <f ca="1">IO!$B$5*Model!G1369-$J1369</f>
        <v>3880</v>
      </c>
    </row>
    <row r="1370" spans="1:11" x14ac:dyDescent="0.25">
      <c r="A1370" s="28">
        <v>1369</v>
      </c>
      <c r="B1370" s="26" t="s">
        <v>7</v>
      </c>
      <c r="C1370" s="24">
        <f t="shared" ca="1" si="63"/>
        <v>0.52873126599305598</v>
      </c>
      <c r="D1370" s="24">
        <f ca="1">VLOOKUP(C1370,'Given Data'!$H$33:$I$43,2)</f>
        <v>2</v>
      </c>
      <c r="E1370" s="24">
        <f t="shared" ca="1" si="64"/>
        <v>0.76456651737993697</v>
      </c>
      <c r="F1370" s="24">
        <f ca="1">IF(B1370=IO!$A$21,ROUND(NORMINV(E1370,IO!$B$21,IO!$C$21),0),IF(B1370=IO!$A$22,ROUND(NORMINV(E1370,IO!$B$22,IO!$C$22),0),ROUND(NORMINV(E1370,IO!$B$23,IO!$C$23),0)))</f>
        <v>105</v>
      </c>
      <c r="G1370" s="24">
        <f ca="1">MIN(F1370,IO!$B$4+IO!$B$10)</f>
        <v>102</v>
      </c>
      <c r="H1370" s="24">
        <f ca="1">IF(G1370-D1370&gt;IO!B$4,Model!G1370-Model!D1370-IO!B$4,0)</f>
        <v>0</v>
      </c>
      <c r="I1370" s="24">
        <f>IF($B1370=IO!$A$22,IO!$B$6,IF($B1370=IO!$A$22,IO!$B$6,IF($B1370=IO!$A$22,IO!$B$6,IO!$B$7)))</f>
        <v>200</v>
      </c>
      <c r="J1370" s="24">
        <f t="shared" ca="1" si="65"/>
        <v>0</v>
      </c>
      <c r="K1370" s="24">
        <f ca="1">IO!$B$5*Model!G1370-$J1370</f>
        <v>4080</v>
      </c>
    </row>
    <row r="1371" spans="1:11" x14ac:dyDescent="0.25">
      <c r="A1371" s="28">
        <v>1370</v>
      </c>
      <c r="B1371" s="26" t="s">
        <v>8</v>
      </c>
      <c r="C1371" s="24">
        <f t="shared" ca="1" si="63"/>
        <v>0.79024408173828176</v>
      </c>
      <c r="D1371" s="24">
        <f ca="1">VLOOKUP(C1371,'Given Data'!$H$33:$I$43,2)</f>
        <v>4</v>
      </c>
      <c r="E1371" s="24">
        <f t="shared" ca="1" si="64"/>
        <v>0.25168186276236215</v>
      </c>
      <c r="F1371" s="24">
        <f ca="1">IF(B1371=IO!$A$21,ROUND(NORMINV(E1371,IO!$B$21,IO!$C$21),0),IF(B1371=IO!$A$22,ROUND(NORMINV(E1371,IO!$B$22,IO!$C$22),0),ROUND(NORMINV(E1371,IO!$B$23,IO!$C$23),0)))</f>
        <v>100</v>
      </c>
      <c r="G1371" s="24">
        <f ca="1">MIN(F1371,IO!$B$4+IO!$B$10)</f>
        <v>100</v>
      </c>
      <c r="H1371" s="24">
        <f ca="1">IF(G1371-D1371&gt;IO!B$4,Model!G1371-Model!D1371-IO!B$4,0)</f>
        <v>0</v>
      </c>
      <c r="I1371" s="24">
        <f>IF($B1371=IO!$A$22,IO!$B$6,IF($B1371=IO!$A$22,IO!$B$6,IF($B1371=IO!$A$22,IO!$B$6,IO!$B$7)))</f>
        <v>25</v>
      </c>
      <c r="J1371" s="24">
        <f t="shared" ca="1" si="65"/>
        <v>0</v>
      </c>
      <c r="K1371" s="24">
        <f ca="1">IO!$B$5*Model!G1371-$J1371</f>
        <v>4000</v>
      </c>
    </row>
    <row r="1372" spans="1:11" x14ac:dyDescent="0.25">
      <c r="A1372" s="28">
        <v>1371</v>
      </c>
      <c r="B1372" s="26" t="s">
        <v>10</v>
      </c>
      <c r="C1372" s="24">
        <f t="shared" ca="1" si="63"/>
        <v>0.80167409864334982</v>
      </c>
      <c r="D1372" s="24">
        <f ca="1">VLOOKUP(C1372,'Given Data'!$H$33:$I$43,2)</f>
        <v>4</v>
      </c>
      <c r="E1372" s="24">
        <f t="shared" ca="1" si="64"/>
        <v>0.70661650418998501</v>
      </c>
      <c r="F1372" s="24">
        <f ca="1">IF(B1372=IO!$A$21,ROUND(NORMINV(E1372,IO!$B$21,IO!$C$21),0),IF(B1372=IO!$A$22,ROUND(NORMINV(E1372,IO!$B$22,IO!$C$22),0),ROUND(NORMINV(E1372,IO!$B$23,IO!$C$23),0)))</f>
        <v>108</v>
      </c>
      <c r="G1372" s="24">
        <f ca="1">MIN(F1372,IO!$B$4+IO!$B$10)</f>
        <v>102</v>
      </c>
      <c r="H1372" s="24">
        <f ca="1">IF(G1372-D1372&gt;IO!B$4,Model!G1372-Model!D1372-IO!B$4,0)</f>
        <v>0</v>
      </c>
      <c r="I1372" s="24">
        <f>IF($B1372=IO!$A$22,IO!$B$6,IF($B1372=IO!$A$22,IO!$B$6,IF($B1372=IO!$A$22,IO!$B$6,IO!$B$7)))</f>
        <v>200</v>
      </c>
      <c r="J1372" s="24">
        <f t="shared" ca="1" si="65"/>
        <v>0</v>
      </c>
      <c r="K1372" s="24">
        <f ca="1">IO!$B$5*Model!G1372-$J1372</f>
        <v>4080</v>
      </c>
    </row>
    <row r="1373" spans="1:11" x14ac:dyDescent="0.25">
      <c r="A1373" s="28">
        <v>1372</v>
      </c>
      <c r="B1373" s="26" t="s">
        <v>7</v>
      </c>
      <c r="C1373" s="24">
        <f t="shared" ca="1" si="63"/>
        <v>0.35334768143328288</v>
      </c>
      <c r="D1373" s="24">
        <f ca="1">VLOOKUP(C1373,'Given Data'!$H$33:$I$43,2)</f>
        <v>1</v>
      </c>
      <c r="E1373" s="24">
        <f t="shared" ca="1" si="64"/>
        <v>0.17072466416196797</v>
      </c>
      <c r="F1373" s="24">
        <f ca="1">IF(B1373=IO!$A$21,ROUND(NORMINV(E1373,IO!$B$21,IO!$C$21),0),IF(B1373=IO!$A$22,ROUND(NORMINV(E1373,IO!$B$22,IO!$C$22),0),ROUND(NORMINV(E1373,IO!$B$23,IO!$C$23),0)))</f>
        <v>95</v>
      </c>
      <c r="G1373" s="24">
        <f ca="1">MIN(F1373,IO!$B$4+IO!$B$10)</f>
        <v>95</v>
      </c>
      <c r="H1373" s="24">
        <f ca="1">IF(G1373-D1373&gt;IO!B$4,Model!G1373-Model!D1373-IO!B$4,0)</f>
        <v>0</v>
      </c>
      <c r="I1373" s="24">
        <f>IF($B1373=IO!$A$22,IO!$B$6,IF($B1373=IO!$A$22,IO!$B$6,IF($B1373=IO!$A$22,IO!$B$6,IO!$B$7)))</f>
        <v>200</v>
      </c>
      <c r="J1373" s="24">
        <f t="shared" ca="1" si="65"/>
        <v>0</v>
      </c>
      <c r="K1373" s="24">
        <f ca="1">IO!$B$5*Model!G1373-$J1373</f>
        <v>3800</v>
      </c>
    </row>
    <row r="1374" spans="1:11" x14ac:dyDescent="0.25">
      <c r="A1374" s="28">
        <v>1373</v>
      </c>
      <c r="B1374" s="26" t="s">
        <v>8</v>
      </c>
      <c r="C1374" s="24">
        <f t="shared" ca="1" si="63"/>
        <v>6.2910052394931304E-2</v>
      </c>
      <c r="D1374" s="24">
        <f ca="1">VLOOKUP(C1374,'Given Data'!$H$33:$I$43,2)</f>
        <v>0</v>
      </c>
      <c r="E1374" s="24">
        <f t="shared" ca="1" si="64"/>
        <v>0.30809385377011955</v>
      </c>
      <c r="F1374" s="24">
        <f ca="1">IF(B1374=IO!$A$21,ROUND(NORMINV(E1374,IO!$B$21,IO!$C$21),0),IF(B1374=IO!$A$22,ROUND(NORMINV(E1374,IO!$B$22,IO!$C$22),0),ROUND(NORMINV(E1374,IO!$B$23,IO!$C$23),0)))</f>
        <v>100</v>
      </c>
      <c r="G1374" s="24">
        <f ca="1">MIN(F1374,IO!$B$4+IO!$B$10)</f>
        <v>100</v>
      </c>
      <c r="H1374" s="24">
        <f ca="1">IF(G1374-D1374&gt;IO!B$4,Model!G1374-Model!D1374-IO!B$4,0)</f>
        <v>0</v>
      </c>
      <c r="I1374" s="24">
        <f>IF($B1374=IO!$A$22,IO!$B$6,IF($B1374=IO!$A$22,IO!$B$6,IF($B1374=IO!$A$22,IO!$B$6,IO!$B$7)))</f>
        <v>25</v>
      </c>
      <c r="J1374" s="24">
        <f t="shared" ca="1" si="65"/>
        <v>0</v>
      </c>
      <c r="K1374" s="24">
        <f ca="1">IO!$B$5*Model!G1374-$J1374</f>
        <v>4000</v>
      </c>
    </row>
    <row r="1375" spans="1:11" x14ac:dyDescent="0.25">
      <c r="A1375" s="28">
        <v>1374</v>
      </c>
      <c r="B1375" s="26" t="s">
        <v>10</v>
      </c>
      <c r="C1375" s="24">
        <f t="shared" ca="1" si="63"/>
        <v>0.41854616324596383</v>
      </c>
      <c r="D1375" s="24">
        <f ca="1">VLOOKUP(C1375,'Given Data'!$H$33:$I$43,2)</f>
        <v>2</v>
      </c>
      <c r="E1375" s="24">
        <f t="shared" ca="1" si="64"/>
        <v>0.13971475437722758</v>
      </c>
      <c r="F1375" s="24">
        <f ca="1">IF(B1375=IO!$A$21,ROUND(NORMINV(E1375,IO!$B$21,IO!$C$21),0),IF(B1375=IO!$A$22,ROUND(NORMINV(E1375,IO!$B$22,IO!$C$22),0),ROUND(NORMINV(E1375,IO!$B$23,IO!$C$23),0)))</f>
        <v>100</v>
      </c>
      <c r="G1375" s="24">
        <f ca="1">MIN(F1375,IO!$B$4+IO!$B$10)</f>
        <v>100</v>
      </c>
      <c r="H1375" s="24">
        <f ca="1">IF(G1375-D1375&gt;IO!B$4,Model!G1375-Model!D1375-IO!B$4,0)</f>
        <v>0</v>
      </c>
      <c r="I1375" s="24">
        <f>IF($B1375=IO!$A$22,IO!$B$6,IF($B1375=IO!$A$22,IO!$B$6,IF($B1375=IO!$A$22,IO!$B$6,IO!$B$7)))</f>
        <v>200</v>
      </c>
      <c r="J1375" s="24">
        <f t="shared" ca="1" si="65"/>
        <v>50</v>
      </c>
      <c r="K1375" s="24">
        <f ca="1">IO!$B$5*Model!G1375-$J1375</f>
        <v>3950</v>
      </c>
    </row>
    <row r="1376" spans="1:11" x14ac:dyDescent="0.25">
      <c r="A1376" s="28">
        <v>1375</v>
      </c>
      <c r="B1376" s="26" t="s">
        <v>7</v>
      </c>
      <c r="C1376" s="24">
        <f t="shared" ca="1" si="63"/>
        <v>0.92636196584977748</v>
      </c>
      <c r="D1376" s="24">
        <f ca="1">VLOOKUP(C1376,'Given Data'!$H$33:$I$43,2)</f>
        <v>5</v>
      </c>
      <c r="E1376" s="24">
        <f t="shared" ca="1" si="64"/>
        <v>0.6258917979337596</v>
      </c>
      <c r="F1376" s="24">
        <f ca="1">IF(B1376=IO!$A$21,ROUND(NORMINV(E1376,IO!$B$21,IO!$C$21),0),IF(B1376=IO!$A$22,ROUND(NORMINV(E1376,IO!$B$22,IO!$C$22),0),ROUND(NORMINV(E1376,IO!$B$23,IO!$C$23),0)))</f>
        <v>103</v>
      </c>
      <c r="G1376" s="24">
        <f ca="1">MIN(F1376,IO!$B$4+IO!$B$10)</f>
        <v>102</v>
      </c>
      <c r="H1376" s="24">
        <f ca="1">IF(G1376-D1376&gt;IO!B$4,Model!G1376-Model!D1376-IO!B$4,0)</f>
        <v>0</v>
      </c>
      <c r="I1376" s="24">
        <f>IF($B1376=IO!$A$22,IO!$B$6,IF($B1376=IO!$A$22,IO!$B$6,IF($B1376=IO!$A$22,IO!$B$6,IO!$B$7)))</f>
        <v>200</v>
      </c>
      <c r="J1376" s="24">
        <f t="shared" ca="1" si="65"/>
        <v>0</v>
      </c>
      <c r="K1376" s="24">
        <f ca="1">IO!$B$5*Model!G1376-$J1376</f>
        <v>4080</v>
      </c>
    </row>
    <row r="1377" spans="1:11" x14ac:dyDescent="0.25">
      <c r="A1377" s="28">
        <v>1376</v>
      </c>
      <c r="B1377" s="26" t="s">
        <v>8</v>
      </c>
      <c r="C1377" s="24">
        <f t="shared" ca="1" si="63"/>
        <v>0.12801129713756909</v>
      </c>
      <c r="D1377" s="24">
        <f ca="1">VLOOKUP(C1377,'Given Data'!$H$33:$I$43,2)</f>
        <v>0</v>
      </c>
      <c r="E1377" s="24">
        <f t="shared" ca="1" si="64"/>
        <v>0.9559501339329679</v>
      </c>
      <c r="F1377" s="24">
        <f ca="1">IF(B1377=IO!$A$21,ROUND(NORMINV(E1377,IO!$B$21,IO!$C$21),0),IF(B1377=IO!$A$22,ROUND(NORMINV(E1377,IO!$B$22,IO!$C$22),0),ROUND(NORMINV(E1377,IO!$B$23,IO!$C$23),0)))</f>
        <v>112</v>
      </c>
      <c r="G1377" s="24">
        <f ca="1">MIN(F1377,IO!$B$4+IO!$B$10)</f>
        <v>102</v>
      </c>
      <c r="H1377" s="24">
        <f ca="1">IF(G1377-D1377&gt;IO!B$4,Model!G1377-Model!D1377-IO!B$4,0)</f>
        <v>2</v>
      </c>
      <c r="I1377" s="24">
        <f>IF($B1377=IO!$A$22,IO!$B$6,IF($B1377=IO!$A$22,IO!$B$6,IF($B1377=IO!$A$22,IO!$B$6,IO!$B$7)))</f>
        <v>25</v>
      </c>
      <c r="J1377" s="24">
        <f t="shared" ca="1" si="65"/>
        <v>0</v>
      </c>
      <c r="K1377" s="24">
        <f ca="1">IO!$B$5*Model!G1377-$J1377</f>
        <v>4080</v>
      </c>
    </row>
    <row r="1378" spans="1:11" x14ac:dyDescent="0.25">
      <c r="A1378" s="28">
        <v>1377</v>
      </c>
      <c r="B1378" s="26" t="s">
        <v>10</v>
      </c>
      <c r="C1378" s="24">
        <f t="shared" ca="1" si="63"/>
        <v>0.50141434093651749</v>
      </c>
      <c r="D1378" s="24">
        <f ca="1">VLOOKUP(C1378,'Given Data'!$H$33:$I$43,2)</f>
        <v>2</v>
      </c>
      <c r="E1378" s="24">
        <f t="shared" ca="1" si="64"/>
        <v>0.51786169469100019</v>
      </c>
      <c r="F1378" s="24">
        <f ca="1">IF(B1378=IO!$A$21,ROUND(NORMINV(E1378,IO!$B$21,IO!$C$21),0),IF(B1378=IO!$A$22,ROUND(NORMINV(E1378,IO!$B$22,IO!$C$22),0),ROUND(NORMINV(E1378,IO!$B$23,IO!$C$23),0)))</f>
        <v>105</v>
      </c>
      <c r="G1378" s="24">
        <f ca="1">MIN(F1378,IO!$B$4+IO!$B$10)</f>
        <v>102</v>
      </c>
      <c r="H1378" s="24">
        <f ca="1">IF(G1378-D1378&gt;IO!B$4,Model!G1378-Model!D1378-IO!B$4,0)</f>
        <v>0</v>
      </c>
      <c r="I1378" s="24">
        <f>IF($B1378=IO!$A$22,IO!$B$6,IF($B1378=IO!$A$22,IO!$B$6,IF($B1378=IO!$A$22,IO!$B$6,IO!$B$7)))</f>
        <v>200</v>
      </c>
      <c r="J1378" s="24">
        <f t="shared" ca="1" si="65"/>
        <v>25</v>
      </c>
      <c r="K1378" s="24">
        <f ca="1">IO!$B$5*Model!G1378-$J1378</f>
        <v>4055</v>
      </c>
    </row>
    <row r="1379" spans="1:11" x14ac:dyDescent="0.25">
      <c r="A1379" s="28">
        <v>1378</v>
      </c>
      <c r="B1379" s="26" t="s">
        <v>7</v>
      </c>
      <c r="C1379" s="24">
        <f t="shared" ca="1" si="63"/>
        <v>0.49672967144930358</v>
      </c>
      <c r="D1379" s="24">
        <f ca="1">VLOOKUP(C1379,'Given Data'!$H$33:$I$43,2)</f>
        <v>2</v>
      </c>
      <c r="E1379" s="24">
        <f t="shared" ca="1" si="64"/>
        <v>0.41403424167416814</v>
      </c>
      <c r="F1379" s="24">
        <f ca="1">IF(B1379=IO!$A$21,ROUND(NORMINV(E1379,IO!$B$21,IO!$C$21),0),IF(B1379=IO!$A$22,ROUND(NORMINV(E1379,IO!$B$22,IO!$C$22),0),ROUND(NORMINV(E1379,IO!$B$23,IO!$C$23),0)))</f>
        <v>100</v>
      </c>
      <c r="G1379" s="24">
        <f ca="1">MIN(F1379,IO!$B$4+IO!$B$10)</f>
        <v>100</v>
      </c>
      <c r="H1379" s="24">
        <f ca="1">IF(G1379-D1379&gt;IO!B$4,Model!G1379-Model!D1379-IO!B$4,0)</f>
        <v>0</v>
      </c>
      <c r="I1379" s="24">
        <f>IF($B1379=IO!$A$22,IO!$B$6,IF($B1379=IO!$A$22,IO!$B$6,IF($B1379=IO!$A$22,IO!$B$6,IO!$B$7)))</f>
        <v>200</v>
      </c>
      <c r="J1379" s="24">
        <f t="shared" ca="1" si="65"/>
        <v>400</v>
      </c>
      <c r="K1379" s="24">
        <f ca="1">IO!$B$5*Model!G1379-$J1379</f>
        <v>3600</v>
      </c>
    </row>
    <row r="1380" spans="1:11" x14ac:dyDescent="0.25">
      <c r="A1380" s="28">
        <v>1379</v>
      </c>
      <c r="B1380" s="26" t="s">
        <v>8</v>
      </c>
      <c r="C1380" s="24">
        <f t="shared" ca="1" si="63"/>
        <v>0.3090909899661507</v>
      </c>
      <c r="D1380" s="24">
        <f ca="1">VLOOKUP(C1380,'Given Data'!$H$33:$I$43,2)</f>
        <v>1</v>
      </c>
      <c r="E1380" s="24">
        <f t="shared" ca="1" si="64"/>
        <v>0.69506045059562838</v>
      </c>
      <c r="F1380" s="24">
        <f ca="1">IF(B1380=IO!$A$21,ROUND(NORMINV(E1380,IO!$B$21,IO!$C$21),0),IF(B1380=IO!$A$22,ROUND(NORMINV(E1380,IO!$B$22,IO!$C$22),0),ROUND(NORMINV(E1380,IO!$B$23,IO!$C$23),0)))</f>
        <v>106</v>
      </c>
      <c r="G1380" s="24">
        <f ca="1">MIN(F1380,IO!$B$4+IO!$B$10)</f>
        <v>102</v>
      </c>
      <c r="H1380" s="24">
        <f ca="1">IF(G1380-D1380&gt;IO!B$4,Model!G1380-Model!D1380-IO!B$4,0)</f>
        <v>1</v>
      </c>
      <c r="I1380" s="24">
        <f>IF($B1380=IO!$A$22,IO!$B$6,IF($B1380=IO!$A$22,IO!$B$6,IF($B1380=IO!$A$22,IO!$B$6,IO!$B$7)))</f>
        <v>25</v>
      </c>
      <c r="J1380" s="24">
        <f t="shared" ca="1" si="65"/>
        <v>0</v>
      </c>
      <c r="K1380" s="24">
        <f ca="1">IO!$B$5*Model!G1380-$J1380</f>
        <v>4080</v>
      </c>
    </row>
    <row r="1381" spans="1:11" x14ac:dyDescent="0.25">
      <c r="A1381" s="28">
        <v>1380</v>
      </c>
      <c r="B1381" s="26" t="s">
        <v>10</v>
      </c>
      <c r="C1381" s="24">
        <f t="shared" ca="1" si="63"/>
        <v>0.15038664595222551</v>
      </c>
      <c r="D1381" s="24">
        <f ca="1">VLOOKUP(C1381,'Given Data'!$H$33:$I$43,2)</f>
        <v>0</v>
      </c>
      <c r="E1381" s="24">
        <f t="shared" ca="1" si="64"/>
        <v>0.39357046738385382</v>
      </c>
      <c r="F1381" s="24">
        <f ca="1">IF(B1381=IO!$A$21,ROUND(NORMINV(E1381,IO!$B$21,IO!$C$21),0),IF(B1381=IO!$A$22,ROUND(NORMINV(E1381,IO!$B$22,IO!$C$22),0),ROUND(NORMINV(E1381,IO!$B$23,IO!$C$23),0)))</f>
        <v>104</v>
      </c>
      <c r="G1381" s="24">
        <f ca="1">MIN(F1381,IO!$B$4+IO!$B$10)</f>
        <v>102</v>
      </c>
      <c r="H1381" s="24">
        <f ca="1">IF(G1381-D1381&gt;IO!B$4,Model!G1381-Model!D1381-IO!B$4,0)</f>
        <v>2</v>
      </c>
      <c r="I1381" s="24">
        <f>IF($B1381=IO!$A$22,IO!$B$6,IF($B1381=IO!$A$22,IO!$B$6,IF($B1381=IO!$A$22,IO!$B$6,IO!$B$7)))</f>
        <v>200</v>
      </c>
      <c r="J1381" s="24">
        <f t="shared" ca="1" si="65"/>
        <v>0</v>
      </c>
      <c r="K1381" s="24">
        <f ca="1">IO!$B$5*Model!G1381-$J1381</f>
        <v>4080</v>
      </c>
    </row>
    <row r="1382" spans="1:11" x14ac:dyDescent="0.25">
      <c r="A1382" s="28">
        <v>1381</v>
      </c>
      <c r="B1382" s="26" t="s">
        <v>7</v>
      </c>
      <c r="C1382" s="24">
        <f t="shared" ca="1" si="63"/>
        <v>0.89290569931750441</v>
      </c>
      <c r="D1382" s="24">
        <f ca="1">VLOOKUP(C1382,'Given Data'!$H$33:$I$43,2)</f>
        <v>5</v>
      </c>
      <c r="E1382" s="24">
        <f t="shared" ca="1" si="64"/>
        <v>0.88350624715865744</v>
      </c>
      <c r="F1382" s="24">
        <f ca="1">IF(B1382=IO!$A$21,ROUND(NORMINV(E1382,IO!$B$21,IO!$C$21),0),IF(B1382=IO!$A$22,ROUND(NORMINV(E1382,IO!$B$22,IO!$C$22),0),ROUND(NORMINV(E1382,IO!$B$23,IO!$C$23),0)))</f>
        <v>108</v>
      </c>
      <c r="G1382" s="24">
        <f ca="1">MIN(F1382,IO!$B$4+IO!$B$10)</f>
        <v>102</v>
      </c>
      <c r="H1382" s="24">
        <f ca="1">IF(G1382-D1382&gt;IO!B$4,Model!G1382-Model!D1382-IO!B$4,0)</f>
        <v>0</v>
      </c>
      <c r="I1382" s="24">
        <f>IF($B1382=IO!$A$22,IO!$B$6,IF($B1382=IO!$A$22,IO!$B$6,IF($B1382=IO!$A$22,IO!$B$6,IO!$B$7)))</f>
        <v>200</v>
      </c>
      <c r="J1382" s="24">
        <f t="shared" ca="1" si="65"/>
        <v>0</v>
      </c>
      <c r="K1382" s="24">
        <f ca="1">IO!$B$5*Model!G1382-$J1382</f>
        <v>4080</v>
      </c>
    </row>
    <row r="1383" spans="1:11" x14ac:dyDescent="0.25">
      <c r="A1383" s="28">
        <v>1382</v>
      </c>
      <c r="B1383" s="26" t="s">
        <v>8</v>
      </c>
      <c r="C1383" s="24">
        <f t="shared" ca="1" si="63"/>
        <v>0.42731653749124543</v>
      </c>
      <c r="D1383" s="24">
        <f ca="1">VLOOKUP(C1383,'Given Data'!$H$33:$I$43,2)</f>
        <v>2</v>
      </c>
      <c r="E1383" s="24">
        <f t="shared" ca="1" si="64"/>
        <v>0.5326262693140259</v>
      </c>
      <c r="F1383" s="24">
        <f ca="1">IF(B1383=IO!$A$21,ROUND(NORMINV(E1383,IO!$B$21,IO!$C$21),0),IF(B1383=IO!$A$22,ROUND(NORMINV(E1383,IO!$B$22,IO!$C$22),0),ROUND(NORMINV(E1383,IO!$B$23,IO!$C$23),0)))</f>
        <v>103</v>
      </c>
      <c r="G1383" s="24">
        <f ca="1">MIN(F1383,IO!$B$4+IO!$B$10)</f>
        <v>102</v>
      </c>
      <c r="H1383" s="24">
        <f ca="1">IF(G1383-D1383&gt;IO!B$4,Model!G1383-Model!D1383-IO!B$4,0)</f>
        <v>0</v>
      </c>
      <c r="I1383" s="24">
        <f>IF($B1383=IO!$A$22,IO!$B$6,IF($B1383=IO!$A$22,IO!$B$6,IF($B1383=IO!$A$22,IO!$B$6,IO!$B$7)))</f>
        <v>25</v>
      </c>
      <c r="J1383" s="24">
        <f t="shared" ca="1" si="65"/>
        <v>0</v>
      </c>
      <c r="K1383" s="24">
        <f ca="1">IO!$B$5*Model!G1383-$J1383</f>
        <v>4080</v>
      </c>
    </row>
    <row r="1384" spans="1:11" x14ac:dyDescent="0.25">
      <c r="A1384" s="28">
        <v>1383</v>
      </c>
      <c r="B1384" s="26" t="s">
        <v>10</v>
      </c>
      <c r="C1384" s="24">
        <f t="shared" ca="1" si="63"/>
        <v>0.89458303740775036</v>
      </c>
      <c r="D1384" s="24">
        <f ca="1">VLOOKUP(C1384,'Given Data'!$H$33:$I$43,2)</f>
        <v>5</v>
      </c>
      <c r="E1384" s="24">
        <f t="shared" ca="1" si="64"/>
        <v>0.42668002715636699</v>
      </c>
      <c r="F1384" s="24">
        <f ca="1">IF(B1384=IO!$A$21,ROUND(NORMINV(E1384,IO!$B$21,IO!$C$21),0),IF(B1384=IO!$A$22,ROUND(NORMINV(E1384,IO!$B$22,IO!$C$22),0),ROUND(NORMINV(E1384,IO!$B$23,IO!$C$23),0)))</f>
        <v>104</v>
      </c>
      <c r="G1384" s="24">
        <f ca="1">MIN(F1384,IO!$B$4+IO!$B$10)</f>
        <v>102</v>
      </c>
      <c r="H1384" s="24">
        <f ca="1">IF(G1384-D1384&gt;IO!B$4,Model!G1384-Model!D1384-IO!B$4,0)</f>
        <v>0</v>
      </c>
      <c r="I1384" s="24">
        <f>IF($B1384=IO!$A$22,IO!$B$6,IF($B1384=IO!$A$22,IO!$B$6,IF($B1384=IO!$A$22,IO!$B$6,IO!$B$7)))</f>
        <v>200</v>
      </c>
      <c r="J1384" s="24">
        <f t="shared" ca="1" si="65"/>
        <v>0</v>
      </c>
      <c r="K1384" s="24">
        <f ca="1">IO!$B$5*Model!G1384-$J1384</f>
        <v>4080</v>
      </c>
    </row>
    <row r="1385" spans="1:11" x14ac:dyDescent="0.25">
      <c r="A1385" s="28">
        <v>1384</v>
      </c>
      <c r="B1385" s="26" t="s">
        <v>7</v>
      </c>
      <c r="C1385" s="24">
        <f t="shared" ca="1" si="63"/>
        <v>0.69684111839087748</v>
      </c>
      <c r="D1385" s="24">
        <f ca="1">VLOOKUP(C1385,'Given Data'!$H$33:$I$43,2)</f>
        <v>3</v>
      </c>
      <c r="E1385" s="24">
        <f t="shared" ca="1" si="64"/>
        <v>1.0391085313563253E-2</v>
      </c>
      <c r="F1385" s="24">
        <f ca="1">IF(B1385=IO!$A$21,ROUND(NORMINV(E1385,IO!$B$21,IO!$C$21),0),IF(B1385=IO!$A$22,ROUND(NORMINV(E1385,IO!$B$22,IO!$C$22),0),ROUND(NORMINV(E1385,IO!$B$23,IO!$C$23),0)))</f>
        <v>87</v>
      </c>
      <c r="G1385" s="24">
        <f ca="1">MIN(F1385,IO!$B$4+IO!$B$10)</f>
        <v>87</v>
      </c>
      <c r="H1385" s="24">
        <f ca="1">IF(G1385-D1385&gt;IO!B$4,Model!G1385-Model!D1385-IO!B$4,0)</f>
        <v>0</v>
      </c>
      <c r="I1385" s="24">
        <f>IF($B1385=IO!$A$22,IO!$B$6,IF($B1385=IO!$A$22,IO!$B$6,IF($B1385=IO!$A$22,IO!$B$6,IO!$B$7)))</f>
        <v>200</v>
      </c>
      <c r="J1385" s="24">
        <f t="shared" ca="1" si="65"/>
        <v>0</v>
      </c>
      <c r="K1385" s="24">
        <f ca="1">IO!$B$5*Model!G1385-$J1385</f>
        <v>3480</v>
      </c>
    </row>
    <row r="1386" spans="1:11" x14ac:dyDescent="0.25">
      <c r="A1386" s="28">
        <v>1385</v>
      </c>
      <c r="B1386" s="26" t="s">
        <v>8</v>
      </c>
      <c r="C1386" s="24">
        <f t="shared" ca="1" si="63"/>
        <v>0.11646194840386448</v>
      </c>
      <c r="D1386" s="24">
        <f ca="1">VLOOKUP(C1386,'Given Data'!$H$33:$I$43,2)</f>
        <v>0</v>
      </c>
      <c r="E1386" s="24">
        <f t="shared" ca="1" si="64"/>
        <v>0.26576337808667561</v>
      </c>
      <c r="F1386" s="24">
        <f ca="1">IF(B1386=IO!$A$21,ROUND(NORMINV(E1386,IO!$B$21,IO!$C$21),0),IF(B1386=IO!$A$22,ROUND(NORMINV(E1386,IO!$B$22,IO!$C$22),0),ROUND(NORMINV(E1386,IO!$B$23,IO!$C$23),0)))</f>
        <v>100</v>
      </c>
      <c r="G1386" s="24">
        <f ca="1">MIN(F1386,IO!$B$4+IO!$B$10)</f>
        <v>100</v>
      </c>
      <c r="H1386" s="24">
        <f ca="1">IF(G1386-D1386&gt;IO!B$4,Model!G1386-Model!D1386-IO!B$4,0)</f>
        <v>0</v>
      </c>
      <c r="I1386" s="24">
        <f>IF($B1386=IO!$A$22,IO!$B$6,IF($B1386=IO!$A$22,IO!$B$6,IF($B1386=IO!$A$22,IO!$B$6,IO!$B$7)))</f>
        <v>25</v>
      </c>
      <c r="J1386" s="24">
        <f t="shared" ca="1" si="65"/>
        <v>0</v>
      </c>
      <c r="K1386" s="24">
        <f ca="1">IO!$B$5*Model!G1386-$J1386</f>
        <v>4000</v>
      </c>
    </row>
    <row r="1387" spans="1:11" x14ac:dyDescent="0.25">
      <c r="A1387" s="28">
        <v>1386</v>
      </c>
      <c r="B1387" s="26" t="s">
        <v>10</v>
      </c>
      <c r="C1387" s="24">
        <f t="shared" ca="1" si="63"/>
        <v>0.46186694607984069</v>
      </c>
      <c r="D1387" s="24">
        <f ca="1">VLOOKUP(C1387,'Given Data'!$H$33:$I$43,2)</f>
        <v>2</v>
      </c>
      <c r="E1387" s="24">
        <f t="shared" ca="1" si="64"/>
        <v>0.20952568315826769</v>
      </c>
      <c r="F1387" s="24">
        <f ca="1">IF(B1387=IO!$A$21,ROUND(NORMINV(E1387,IO!$B$21,IO!$C$21),0),IF(B1387=IO!$A$22,ROUND(NORMINV(E1387,IO!$B$22,IO!$C$22),0),ROUND(NORMINV(E1387,IO!$B$23,IO!$C$23),0)))</f>
        <v>101</v>
      </c>
      <c r="G1387" s="24">
        <f ca="1">MIN(F1387,IO!$B$4+IO!$B$10)</f>
        <v>101</v>
      </c>
      <c r="H1387" s="24">
        <f ca="1">IF(G1387-D1387&gt;IO!B$4,Model!G1387-Model!D1387-IO!B$4,0)</f>
        <v>0</v>
      </c>
      <c r="I1387" s="24">
        <f>IF($B1387=IO!$A$22,IO!$B$6,IF($B1387=IO!$A$22,IO!$B$6,IF($B1387=IO!$A$22,IO!$B$6,IO!$B$7)))</f>
        <v>200</v>
      </c>
      <c r="J1387" s="24">
        <f t="shared" ca="1" si="65"/>
        <v>0</v>
      </c>
      <c r="K1387" s="24">
        <f ca="1">IO!$B$5*Model!G1387-$J1387</f>
        <v>4040</v>
      </c>
    </row>
    <row r="1388" spans="1:11" x14ac:dyDescent="0.25">
      <c r="A1388" s="28">
        <v>1387</v>
      </c>
      <c r="B1388" s="26" t="s">
        <v>7</v>
      </c>
      <c r="C1388" s="24">
        <f t="shared" ca="1" si="63"/>
        <v>0.42483465883838623</v>
      </c>
      <c r="D1388" s="24">
        <f ca="1">VLOOKUP(C1388,'Given Data'!$H$33:$I$43,2)</f>
        <v>2</v>
      </c>
      <c r="E1388" s="24">
        <f t="shared" ca="1" si="64"/>
        <v>0.20405342836909768</v>
      </c>
      <c r="F1388" s="24">
        <f ca="1">IF(B1388=IO!$A$21,ROUND(NORMINV(E1388,IO!$B$21,IO!$C$21),0),IF(B1388=IO!$A$22,ROUND(NORMINV(E1388,IO!$B$22,IO!$C$22),0),ROUND(NORMINV(E1388,IO!$B$23,IO!$C$23),0)))</f>
        <v>96</v>
      </c>
      <c r="G1388" s="24">
        <f ca="1">MIN(F1388,IO!$B$4+IO!$B$10)</f>
        <v>96</v>
      </c>
      <c r="H1388" s="24">
        <f ca="1">IF(G1388-D1388&gt;IO!B$4,Model!G1388-Model!D1388-IO!B$4,0)</f>
        <v>0</v>
      </c>
      <c r="I1388" s="24">
        <f>IF($B1388=IO!$A$22,IO!$B$6,IF($B1388=IO!$A$22,IO!$B$6,IF($B1388=IO!$A$22,IO!$B$6,IO!$B$7)))</f>
        <v>200</v>
      </c>
      <c r="J1388" s="24">
        <f t="shared" ca="1" si="65"/>
        <v>400</v>
      </c>
      <c r="K1388" s="24">
        <f ca="1">IO!$B$5*Model!G1388-$J1388</f>
        <v>3440</v>
      </c>
    </row>
    <row r="1389" spans="1:11" x14ac:dyDescent="0.25">
      <c r="A1389" s="28">
        <v>1388</v>
      </c>
      <c r="B1389" s="26" t="s">
        <v>8</v>
      </c>
      <c r="C1389" s="24">
        <f t="shared" ca="1" si="63"/>
        <v>0.79591831377976663</v>
      </c>
      <c r="D1389" s="24">
        <f ca="1">VLOOKUP(C1389,'Given Data'!$H$33:$I$43,2)</f>
        <v>4</v>
      </c>
      <c r="E1389" s="24">
        <f t="shared" ca="1" si="64"/>
        <v>0.26216304089376541</v>
      </c>
      <c r="F1389" s="24">
        <f ca="1">IF(B1389=IO!$A$21,ROUND(NORMINV(E1389,IO!$B$21,IO!$C$21),0),IF(B1389=IO!$A$22,ROUND(NORMINV(E1389,IO!$B$22,IO!$C$22),0),ROUND(NORMINV(E1389,IO!$B$23,IO!$C$23),0)))</f>
        <v>100</v>
      </c>
      <c r="G1389" s="24">
        <f ca="1">MIN(F1389,IO!$B$4+IO!$B$10)</f>
        <v>100</v>
      </c>
      <c r="H1389" s="24">
        <f ca="1">IF(G1389-D1389&gt;IO!B$4,Model!G1389-Model!D1389-IO!B$4,0)</f>
        <v>0</v>
      </c>
      <c r="I1389" s="24">
        <f>IF($B1389=IO!$A$22,IO!$B$6,IF($B1389=IO!$A$22,IO!$B$6,IF($B1389=IO!$A$22,IO!$B$6,IO!$B$7)))</f>
        <v>25</v>
      </c>
      <c r="J1389" s="24">
        <f t="shared" ca="1" si="65"/>
        <v>0</v>
      </c>
      <c r="K1389" s="24">
        <f ca="1">IO!$B$5*Model!G1389-$J1389</f>
        <v>4000</v>
      </c>
    </row>
    <row r="1390" spans="1:11" x14ac:dyDescent="0.25">
      <c r="A1390" s="28">
        <v>1389</v>
      </c>
      <c r="B1390" s="26" t="s">
        <v>10</v>
      </c>
      <c r="C1390" s="24">
        <f t="shared" ca="1" si="63"/>
        <v>0.15991992919918285</v>
      </c>
      <c r="D1390" s="24">
        <f ca="1">VLOOKUP(C1390,'Given Data'!$H$33:$I$43,2)</f>
        <v>0</v>
      </c>
      <c r="E1390" s="24">
        <f t="shared" ca="1" si="64"/>
        <v>0.65349739694233866</v>
      </c>
      <c r="F1390" s="24">
        <f ca="1">IF(B1390=IO!$A$21,ROUND(NORMINV(E1390,IO!$B$21,IO!$C$21),0),IF(B1390=IO!$A$22,ROUND(NORMINV(E1390,IO!$B$22,IO!$C$22),0),ROUND(NORMINV(E1390,IO!$B$23,IO!$C$23),0)))</f>
        <v>107</v>
      </c>
      <c r="G1390" s="24">
        <f ca="1">MIN(F1390,IO!$B$4+IO!$B$10)</f>
        <v>102</v>
      </c>
      <c r="H1390" s="24">
        <f ca="1">IF(G1390-D1390&gt;IO!B$4,Model!G1390-Model!D1390-IO!B$4,0)</f>
        <v>2</v>
      </c>
      <c r="I1390" s="24">
        <f>IF($B1390=IO!$A$22,IO!$B$6,IF($B1390=IO!$A$22,IO!$B$6,IF($B1390=IO!$A$22,IO!$B$6,IO!$B$7)))</f>
        <v>200</v>
      </c>
      <c r="J1390" s="24">
        <f t="shared" ca="1" si="65"/>
        <v>0</v>
      </c>
      <c r="K1390" s="24">
        <f ca="1">IO!$B$5*Model!G1390-$J1390</f>
        <v>4080</v>
      </c>
    </row>
    <row r="1391" spans="1:11" x14ac:dyDescent="0.25">
      <c r="A1391" s="28">
        <v>1390</v>
      </c>
      <c r="B1391" s="26" t="s">
        <v>7</v>
      </c>
      <c r="C1391" s="24">
        <f t="shared" ca="1" si="63"/>
        <v>0.4458551552607527</v>
      </c>
      <c r="D1391" s="24">
        <f ca="1">VLOOKUP(C1391,'Given Data'!$H$33:$I$43,2)</f>
        <v>2</v>
      </c>
      <c r="E1391" s="24">
        <f t="shared" ca="1" si="64"/>
        <v>0.7094482682904607</v>
      </c>
      <c r="F1391" s="24">
        <f ca="1">IF(B1391=IO!$A$21,ROUND(NORMINV(E1391,IO!$B$21,IO!$C$21),0),IF(B1391=IO!$A$22,ROUND(NORMINV(E1391,IO!$B$22,IO!$C$22),0),ROUND(NORMINV(E1391,IO!$B$23,IO!$C$23),0)))</f>
        <v>104</v>
      </c>
      <c r="G1391" s="24">
        <f ca="1">MIN(F1391,IO!$B$4+IO!$B$10)</f>
        <v>102</v>
      </c>
      <c r="H1391" s="24">
        <f ca="1">IF(G1391-D1391&gt;IO!B$4,Model!G1391-Model!D1391-IO!B$4,0)</f>
        <v>0</v>
      </c>
      <c r="I1391" s="24">
        <f>IF($B1391=IO!$A$22,IO!$B$6,IF($B1391=IO!$A$22,IO!$B$6,IF($B1391=IO!$A$22,IO!$B$6,IO!$B$7)))</f>
        <v>200</v>
      </c>
      <c r="J1391" s="24">
        <f t="shared" ca="1" si="65"/>
        <v>0</v>
      </c>
      <c r="K1391" s="24">
        <f ca="1">IO!$B$5*Model!G1391-$J1391</f>
        <v>4080</v>
      </c>
    </row>
    <row r="1392" spans="1:11" x14ac:dyDescent="0.25">
      <c r="A1392" s="28">
        <v>1391</v>
      </c>
      <c r="B1392" s="26" t="s">
        <v>8</v>
      </c>
      <c r="C1392" s="24">
        <f t="shared" ca="1" si="63"/>
        <v>0.16449640316746883</v>
      </c>
      <c r="D1392" s="24">
        <f ca="1">VLOOKUP(C1392,'Given Data'!$H$33:$I$43,2)</f>
        <v>1</v>
      </c>
      <c r="E1392" s="24">
        <f t="shared" ca="1" si="64"/>
        <v>0.35858014305727315</v>
      </c>
      <c r="F1392" s="24">
        <f ca="1">IF(B1392=IO!$A$21,ROUND(NORMINV(E1392,IO!$B$21,IO!$C$21),0),IF(B1392=IO!$A$22,ROUND(NORMINV(E1392,IO!$B$22,IO!$C$22),0),ROUND(NORMINV(E1392,IO!$B$23,IO!$C$23),0)))</f>
        <v>101</v>
      </c>
      <c r="G1392" s="24">
        <f ca="1">MIN(F1392,IO!$B$4+IO!$B$10)</f>
        <v>101</v>
      </c>
      <c r="H1392" s="24">
        <f ca="1">IF(G1392-D1392&gt;IO!B$4,Model!G1392-Model!D1392-IO!B$4,0)</f>
        <v>0</v>
      </c>
      <c r="I1392" s="24">
        <f>IF($B1392=IO!$A$22,IO!$B$6,IF($B1392=IO!$A$22,IO!$B$6,IF($B1392=IO!$A$22,IO!$B$6,IO!$B$7)))</f>
        <v>25</v>
      </c>
      <c r="J1392" s="24">
        <f t="shared" ca="1" si="65"/>
        <v>0</v>
      </c>
      <c r="K1392" s="24">
        <f ca="1">IO!$B$5*Model!G1392-$J1392</f>
        <v>4040</v>
      </c>
    </row>
    <row r="1393" spans="1:11" x14ac:dyDescent="0.25">
      <c r="A1393" s="28">
        <v>1392</v>
      </c>
      <c r="B1393" s="26" t="s">
        <v>10</v>
      </c>
      <c r="C1393" s="24">
        <f t="shared" ca="1" si="63"/>
        <v>0.81694541065347304</v>
      </c>
      <c r="D1393" s="24">
        <f ca="1">VLOOKUP(C1393,'Given Data'!$H$33:$I$43,2)</f>
        <v>4</v>
      </c>
      <c r="E1393" s="24">
        <f t="shared" ca="1" si="64"/>
        <v>0.78127708671179819</v>
      </c>
      <c r="F1393" s="24">
        <f ca="1">IF(B1393=IO!$A$21,ROUND(NORMINV(E1393,IO!$B$21,IO!$C$21),0),IF(B1393=IO!$A$22,ROUND(NORMINV(E1393,IO!$B$22,IO!$C$22),0),ROUND(NORMINV(E1393,IO!$B$23,IO!$C$23),0)))</f>
        <v>109</v>
      </c>
      <c r="G1393" s="24">
        <f ca="1">MIN(F1393,IO!$B$4+IO!$B$10)</f>
        <v>102</v>
      </c>
      <c r="H1393" s="24">
        <f ca="1">IF(G1393-D1393&gt;IO!B$4,Model!G1393-Model!D1393-IO!B$4,0)</f>
        <v>0</v>
      </c>
      <c r="I1393" s="24">
        <f>IF($B1393=IO!$A$22,IO!$B$6,IF($B1393=IO!$A$22,IO!$B$6,IF($B1393=IO!$A$22,IO!$B$6,IO!$B$7)))</f>
        <v>200</v>
      </c>
      <c r="J1393" s="24">
        <f t="shared" ca="1" si="65"/>
        <v>0</v>
      </c>
      <c r="K1393" s="24">
        <f ca="1">IO!$B$5*Model!G1393-$J1393</f>
        <v>4080</v>
      </c>
    </row>
    <row r="1394" spans="1:11" x14ac:dyDescent="0.25">
      <c r="A1394" s="28">
        <v>1393</v>
      </c>
      <c r="B1394" s="26" t="s">
        <v>7</v>
      </c>
      <c r="C1394" s="24">
        <f t="shared" ca="1" si="63"/>
        <v>0.47278958337385357</v>
      </c>
      <c r="D1394" s="24">
        <f ca="1">VLOOKUP(C1394,'Given Data'!$H$33:$I$43,2)</f>
        <v>2</v>
      </c>
      <c r="E1394" s="24">
        <f t="shared" ca="1" si="64"/>
        <v>0.50914058410596075</v>
      </c>
      <c r="F1394" s="24">
        <f ca="1">IF(B1394=IO!$A$21,ROUND(NORMINV(E1394,IO!$B$21,IO!$C$21),0),IF(B1394=IO!$A$22,ROUND(NORMINV(E1394,IO!$B$22,IO!$C$22),0),ROUND(NORMINV(E1394,IO!$B$23,IO!$C$23),0)))</f>
        <v>101</v>
      </c>
      <c r="G1394" s="24">
        <f ca="1">MIN(F1394,IO!$B$4+IO!$B$10)</f>
        <v>101</v>
      </c>
      <c r="H1394" s="24">
        <f ca="1">IF(G1394-D1394&gt;IO!B$4,Model!G1394-Model!D1394-IO!B$4,0)</f>
        <v>0</v>
      </c>
      <c r="I1394" s="24">
        <f>IF($B1394=IO!$A$22,IO!$B$6,IF($B1394=IO!$A$22,IO!$B$6,IF($B1394=IO!$A$22,IO!$B$6,IO!$B$7)))</f>
        <v>200</v>
      </c>
      <c r="J1394" s="24">
        <f t="shared" ca="1" si="65"/>
        <v>0</v>
      </c>
      <c r="K1394" s="24">
        <f ca="1">IO!$B$5*Model!G1394-$J1394</f>
        <v>4040</v>
      </c>
    </row>
    <row r="1395" spans="1:11" x14ac:dyDescent="0.25">
      <c r="A1395" s="28">
        <v>1394</v>
      </c>
      <c r="B1395" s="26" t="s">
        <v>8</v>
      </c>
      <c r="C1395" s="24">
        <f t="shared" ca="1" si="63"/>
        <v>0.95555387374359002</v>
      </c>
      <c r="D1395" s="24">
        <f ca="1">VLOOKUP(C1395,'Given Data'!$H$33:$I$43,2)</f>
        <v>6</v>
      </c>
      <c r="E1395" s="24">
        <f t="shared" ca="1" si="64"/>
        <v>0.45292893161806536</v>
      </c>
      <c r="F1395" s="24">
        <f ca="1">IF(B1395=IO!$A$21,ROUND(NORMINV(E1395,IO!$B$21,IO!$C$21),0),IF(B1395=IO!$A$22,ROUND(NORMINV(E1395,IO!$B$22,IO!$C$22),0),ROUND(NORMINV(E1395,IO!$B$23,IO!$C$23),0)))</f>
        <v>102</v>
      </c>
      <c r="G1395" s="24">
        <f ca="1">MIN(F1395,IO!$B$4+IO!$B$10)</f>
        <v>102</v>
      </c>
      <c r="H1395" s="24">
        <f ca="1">IF(G1395-D1395&gt;IO!B$4,Model!G1395-Model!D1395-IO!B$4,0)</f>
        <v>0</v>
      </c>
      <c r="I1395" s="24">
        <f>IF($B1395=IO!$A$22,IO!$B$6,IF($B1395=IO!$A$22,IO!$B$6,IF($B1395=IO!$A$22,IO!$B$6,IO!$B$7)))</f>
        <v>25</v>
      </c>
      <c r="J1395" s="24">
        <f t="shared" ca="1" si="65"/>
        <v>0</v>
      </c>
      <c r="K1395" s="24">
        <f ca="1">IO!$B$5*Model!G1395-$J1395</f>
        <v>4080</v>
      </c>
    </row>
    <row r="1396" spans="1:11" x14ac:dyDescent="0.25">
      <c r="A1396" s="28">
        <v>1395</v>
      </c>
      <c r="B1396" s="26" t="s">
        <v>10</v>
      </c>
      <c r="C1396" s="24">
        <f t="shared" ca="1" si="63"/>
        <v>0.98959618650914227</v>
      </c>
      <c r="D1396" s="24">
        <f ca="1">VLOOKUP(C1396,'Given Data'!$H$33:$I$43,2)</f>
        <v>7</v>
      </c>
      <c r="E1396" s="24">
        <f t="shared" ca="1" si="64"/>
        <v>3.7913952886167834E-2</v>
      </c>
      <c r="F1396" s="24">
        <f ca="1">IF(B1396=IO!$A$21,ROUND(NORMINV(E1396,IO!$B$21,IO!$C$21),0),IF(B1396=IO!$A$22,ROUND(NORMINV(E1396,IO!$B$22,IO!$C$22),0),ROUND(NORMINV(E1396,IO!$B$23,IO!$C$23),0)))</f>
        <v>96</v>
      </c>
      <c r="G1396" s="24">
        <f ca="1">MIN(F1396,IO!$B$4+IO!$B$10)</f>
        <v>96</v>
      </c>
      <c r="H1396" s="24">
        <f ca="1">IF(G1396-D1396&gt;IO!B$4,Model!G1396-Model!D1396-IO!B$4,0)</f>
        <v>0</v>
      </c>
      <c r="I1396" s="24">
        <f>IF($B1396=IO!$A$22,IO!$B$6,IF($B1396=IO!$A$22,IO!$B$6,IF($B1396=IO!$A$22,IO!$B$6,IO!$B$7)))</f>
        <v>200</v>
      </c>
      <c r="J1396" s="24">
        <f t="shared" ca="1" si="65"/>
        <v>0</v>
      </c>
      <c r="K1396" s="24">
        <f ca="1">IO!$B$5*Model!G1396-$J1396</f>
        <v>3840</v>
      </c>
    </row>
    <row r="1397" spans="1:11" x14ac:dyDescent="0.25">
      <c r="A1397" s="28">
        <v>1396</v>
      </c>
      <c r="B1397" s="26" t="s">
        <v>7</v>
      </c>
      <c r="C1397" s="24">
        <f t="shared" ca="1" si="63"/>
        <v>3.1394116183502963E-2</v>
      </c>
      <c r="D1397" s="24">
        <f ca="1">VLOOKUP(C1397,'Given Data'!$H$33:$I$43,2)</f>
        <v>0</v>
      </c>
      <c r="E1397" s="24">
        <f t="shared" ca="1" si="64"/>
        <v>0.32157954455648674</v>
      </c>
      <c r="F1397" s="24">
        <f ca="1">IF(B1397=IO!$A$21,ROUND(NORMINV(E1397,IO!$B$21,IO!$C$21),0),IF(B1397=IO!$A$22,ROUND(NORMINV(E1397,IO!$B$22,IO!$C$22),0),ROUND(NORMINV(E1397,IO!$B$23,IO!$C$23),0)))</f>
        <v>98</v>
      </c>
      <c r="G1397" s="24">
        <f ca="1">MIN(F1397,IO!$B$4+IO!$B$10)</f>
        <v>98</v>
      </c>
      <c r="H1397" s="24">
        <f ca="1">IF(G1397-D1397&gt;IO!B$4,Model!G1397-Model!D1397-IO!B$4,0)</f>
        <v>0</v>
      </c>
      <c r="I1397" s="24">
        <f>IF($B1397=IO!$A$22,IO!$B$6,IF($B1397=IO!$A$22,IO!$B$6,IF($B1397=IO!$A$22,IO!$B$6,IO!$B$7)))</f>
        <v>200</v>
      </c>
      <c r="J1397" s="24">
        <f t="shared" ca="1" si="65"/>
        <v>0</v>
      </c>
      <c r="K1397" s="24">
        <f ca="1">IO!$B$5*Model!G1397-$J1397</f>
        <v>3920</v>
      </c>
    </row>
    <row r="1398" spans="1:11" x14ac:dyDescent="0.25">
      <c r="A1398" s="28">
        <v>1397</v>
      </c>
      <c r="B1398" s="26" t="s">
        <v>8</v>
      </c>
      <c r="C1398" s="24">
        <f t="shared" ca="1" si="63"/>
        <v>0.66562009834802693</v>
      </c>
      <c r="D1398" s="24">
        <f ca="1">VLOOKUP(C1398,'Given Data'!$H$33:$I$43,2)</f>
        <v>3</v>
      </c>
      <c r="E1398" s="24">
        <f t="shared" ca="1" si="64"/>
        <v>0.77509701777603512</v>
      </c>
      <c r="F1398" s="24">
        <f ca="1">IF(B1398=IO!$A$21,ROUND(NORMINV(E1398,IO!$B$21,IO!$C$21),0),IF(B1398=IO!$A$22,ROUND(NORMINV(E1398,IO!$B$22,IO!$C$22),0),ROUND(NORMINV(E1398,IO!$B$23,IO!$C$23),0)))</f>
        <v>107</v>
      </c>
      <c r="G1398" s="24">
        <f ca="1">MIN(F1398,IO!$B$4+IO!$B$10)</f>
        <v>102</v>
      </c>
      <c r="H1398" s="24">
        <f ca="1">IF(G1398-D1398&gt;IO!B$4,Model!G1398-Model!D1398-IO!B$4,0)</f>
        <v>0</v>
      </c>
      <c r="I1398" s="24">
        <f>IF($B1398=IO!$A$22,IO!$B$6,IF($B1398=IO!$A$22,IO!$B$6,IF($B1398=IO!$A$22,IO!$B$6,IO!$B$7)))</f>
        <v>25</v>
      </c>
      <c r="J1398" s="24">
        <f t="shared" ca="1" si="65"/>
        <v>400</v>
      </c>
      <c r="K1398" s="24">
        <f ca="1">IO!$B$5*Model!G1398-$J1398</f>
        <v>3680</v>
      </c>
    </row>
    <row r="1399" spans="1:11" x14ac:dyDescent="0.25">
      <c r="A1399" s="28">
        <v>1398</v>
      </c>
      <c r="B1399" s="26" t="s">
        <v>10</v>
      </c>
      <c r="C1399" s="24">
        <f t="shared" ca="1" si="63"/>
        <v>0.18869136814929499</v>
      </c>
      <c r="D1399" s="24">
        <f ca="1">VLOOKUP(C1399,'Given Data'!$H$33:$I$43,2)</f>
        <v>1</v>
      </c>
      <c r="E1399" s="24">
        <f t="shared" ca="1" si="64"/>
        <v>0.14716096755053665</v>
      </c>
      <c r="F1399" s="24">
        <f ca="1">IF(B1399=IO!$A$21,ROUND(NORMINV(E1399,IO!$B$21,IO!$C$21),0),IF(B1399=IO!$A$22,ROUND(NORMINV(E1399,IO!$B$22,IO!$C$22),0),ROUND(NORMINV(E1399,IO!$B$23,IO!$C$23),0)))</f>
        <v>100</v>
      </c>
      <c r="G1399" s="24">
        <f ca="1">MIN(F1399,IO!$B$4+IO!$B$10)</f>
        <v>100</v>
      </c>
      <c r="H1399" s="24">
        <f ca="1">IF(G1399-D1399&gt;IO!B$4,Model!G1399-Model!D1399-IO!B$4,0)</f>
        <v>0</v>
      </c>
      <c r="I1399" s="24">
        <f>IF($B1399=IO!$A$22,IO!$B$6,IF($B1399=IO!$A$22,IO!$B$6,IF($B1399=IO!$A$22,IO!$B$6,IO!$B$7)))</f>
        <v>200</v>
      </c>
      <c r="J1399" s="24">
        <f t="shared" ca="1" si="65"/>
        <v>0</v>
      </c>
      <c r="K1399" s="24">
        <f ca="1">IO!$B$5*Model!G1399-$J1399</f>
        <v>4000</v>
      </c>
    </row>
    <row r="1400" spans="1:11" x14ac:dyDescent="0.25">
      <c r="A1400" s="28">
        <v>1399</v>
      </c>
      <c r="B1400" s="26" t="s">
        <v>7</v>
      </c>
      <c r="C1400" s="24">
        <f t="shared" ca="1" si="63"/>
        <v>0.10621719693381537</v>
      </c>
      <c r="D1400" s="24">
        <f ca="1">VLOOKUP(C1400,'Given Data'!$H$33:$I$43,2)</f>
        <v>0</v>
      </c>
      <c r="E1400" s="24">
        <f t="shared" ca="1" si="64"/>
        <v>0.96166754796386889</v>
      </c>
      <c r="F1400" s="24">
        <f ca="1">IF(B1400=IO!$A$21,ROUND(NORMINV(E1400,IO!$B$21,IO!$C$21),0),IF(B1400=IO!$A$22,ROUND(NORMINV(E1400,IO!$B$22,IO!$C$22),0),ROUND(NORMINV(E1400,IO!$B$23,IO!$C$23),0)))</f>
        <v>112</v>
      </c>
      <c r="G1400" s="24">
        <f ca="1">MIN(F1400,IO!$B$4+IO!$B$10)</f>
        <v>102</v>
      </c>
      <c r="H1400" s="24">
        <f ca="1">IF(G1400-D1400&gt;IO!B$4,Model!G1400-Model!D1400-IO!B$4,0)</f>
        <v>2</v>
      </c>
      <c r="I1400" s="24">
        <f>IF($B1400=IO!$A$22,IO!$B$6,IF($B1400=IO!$A$22,IO!$B$6,IF($B1400=IO!$A$22,IO!$B$6,IO!$B$7)))</f>
        <v>200</v>
      </c>
      <c r="J1400" s="24">
        <f t="shared" ca="1" si="65"/>
        <v>0</v>
      </c>
      <c r="K1400" s="24">
        <f ca="1">IO!$B$5*Model!G1400-$J1400</f>
        <v>4080</v>
      </c>
    </row>
    <row r="1401" spans="1:11" x14ac:dyDescent="0.25">
      <c r="A1401" s="28">
        <v>1400</v>
      </c>
      <c r="B1401" s="26" t="s">
        <v>8</v>
      </c>
      <c r="C1401" s="24">
        <f t="shared" ca="1" si="63"/>
        <v>0.88116159203803923</v>
      </c>
      <c r="D1401" s="24">
        <f ca="1">VLOOKUP(C1401,'Given Data'!$H$33:$I$43,2)</f>
        <v>4</v>
      </c>
      <c r="E1401" s="24">
        <f t="shared" ca="1" si="64"/>
        <v>0.71356890073170787</v>
      </c>
      <c r="F1401" s="24">
        <f ca="1">IF(B1401=IO!$A$21,ROUND(NORMINV(E1401,IO!$B$21,IO!$C$21),0),IF(B1401=IO!$A$22,ROUND(NORMINV(E1401,IO!$B$22,IO!$C$22),0),ROUND(NORMINV(E1401,IO!$B$23,IO!$C$23),0)))</f>
        <v>106</v>
      </c>
      <c r="G1401" s="24">
        <f ca="1">MIN(F1401,IO!$B$4+IO!$B$10)</f>
        <v>102</v>
      </c>
      <c r="H1401" s="24">
        <f ca="1">IF(G1401-D1401&gt;IO!B$4,Model!G1401-Model!D1401-IO!B$4,0)</f>
        <v>0</v>
      </c>
      <c r="I1401" s="24">
        <f>IF($B1401=IO!$A$22,IO!$B$6,IF($B1401=IO!$A$22,IO!$B$6,IF($B1401=IO!$A$22,IO!$B$6,IO!$B$7)))</f>
        <v>25</v>
      </c>
      <c r="J1401" s="24">
        <f t="shared" ca="1" si="65"/>
        <v>0</v>
      </c>
      <c r="K1401" s="24">
        <f ca="1">IO!$B$5*Model!G1401-$J1401</f>
        <v>4080</v>
      </c>
    </row>
    <row r="1402" spans="1:11" x14ac:dyDescent="0.25">
      <c r="A1402" s="28">
        <v>1401</v>
      </c>
      <c r="B1402" s="26" t="s">
        <v>10</v>
      </c>
      <c r="C1402" s="24">
        <f t="shared" ca="1" si="63"/>
        <v>0.692237025448316</v>
      </c>
      <c r="D1402" s="24">
        <f ca="1">VLOOKUP(C1402,'Given Data'!$H$33:$I$43,2)</f>
        <v>3</v>
      </c>
      <c r="E1402" s="24">
        <f t="shared" ca="1" si="64"/>
        <v>0.10078435585465828</v>
      </c>
      <c r="F1402" s="24">
        <f ca="1">IF(B1402=IO!$A$21,ROUND(NORMINV(E1402,IO!$B$21,IO!$C$21),0),IF(B1402=IO!$A$22,ROUND(NORMINV(E1402,IO!$B$22,IO!$C$22),0),ROUND(NORMINV(E1402,IO!$B$23,IO!$C$23),0)))</f>
        <v>99</v>
      </c>
      <c r="G1402" s="24">
        <f ca="1">MIN(F1402,IO!$B$4+IO!$B$10)</f>
        <v>99</v>
      </c>
      <c r="H1402" s="24">
        <f ca="1">IF(G1402-D1402&gt;IO!B$4,Model!G1402-Model!D1402-IO!B$4,0)</f>
        <v>0</v>
      </c>
      <c r="I1402" s="24">
        <f>IF($B1402=IO!$A$22,IO!$B$6,IF($B1402=IO!$A$22,IO!$B$6,IF($B1402=IO!$A$22,IO!$B$6,IO!$B$7)))</f>
        <v>200</v>
      </c>
      <c r="J1402" s="24">
        <f t="shared" ca="1" si="65"/>
        <v>0</v>
      </c>
      <c r="K1402" s="24">
        <f ca="1">IO!$B$5*Model!G1402-$J1402</f>
        <v>3960</v>
      </c>
    </row>
    <row r="1403" spans="1:11" x14ac:dyDescent="0.25">
      <c r="A1403" s="28">
        <v>1402</v>
      </c>
      <c r="B1403" s="26" t="s">
        <v>7</v>
      </c>
      <c r="C1403" s="24">
        <f t="shared" ca="1" si="63"/>
        <v>0.40893334591658803</v>
      </c>
      <c r="D1403" s="24">
        <f ca="1">VLOOKUP(C1403,'Given Data'!$H$33:$I$43,2)</f>
        <v>2</v>
      </c>
      <c r="E1403" s="24">
        <f t="shared" ca="1" si="64"/>
        <v>0.54887786457716847</v>
      </c>
      <c r="F1403" s="24">
        <f ca="1">IF(B1403=IO!$A$21,ROUND(NORMINV(E1403,IO!$B$21,IO!$C$21),0),IF(B1403=IO!$A$22,ROUND(NORMINV(E1403,IO!$B$22,IO!$C$22),0),ROUND(NORMINV(E1403,IO!$B$23,IO!$C$23),0)))</f>
        <v>102</v>
      </c>
      <c r="G1403" s="24">
        <f ca="1">MIN(F1403,IO!$B$4+IO!$B$10)</f>
        <v>102</v>
      </c>
      <c r="H1403" s="24">
        <f ca="1">IF(G1403-D1403&gt;IO!B$4,Model!G1403-Model!D1403-IO!B$4,0)</f>
        <v>0</v>
      </c>
      <c r="I1403" s="24">
        <f>IF($B1403=IO!$A$22,IO!$B$6,IF($B1403=IO!$A$22,IO!$B$6,IF($B1403=IO!$A$22,IO!$B$6,IO!$B$7)))</f>
        <v>200</v>
      </c>
      <c r="J1403" s="24">
        <f t="shared" ca="1" si="65"/>
        <v>0</v>
      </c>
      <c r="K1403" s="24">
        <f ca="1">IO!$B$5*Model!G1403-$J1403</f>
        <v>4080</v>
      </c>
    </row>
    <row r="1404" spans="1:11" x14ac:dyDescent="0.25">
      <c r="A1404" s="28">
        <v>1403</v>
      </c>
      <c r="B1404" s="26" t="s">
        <v>8</v>
      </c>
      <c r="C1404" s="24">
        <f t="shared" ca="1" si="63"/>
        <v>0.88518156332289266</v>
      </c>
      <c r="D1404" s="24">
        <f ca="1">VLOOKUP(C1404,'Given Data'!$H$33:$I$43,2)</f>
        <v>5</v>
      </c>
      <c r="E1404" s="24">
        <f t="shared" ca="1" si="64"/>
        <v>2.7299026345348754E-3</v>
      </c>
      <c r="F1404" s="24">
        <f ca="1">IF(B1404=IO!$A$21,ROUND(NORMINV(E1404,IO!$B$21,IO!$C$21),0),IF(B1404=IO!$A$22,ROUND(NORMINV(E1404,IO!$B$22,IO!$C$22),0),ROUND(NORMINV(E1404,IO!$B$23,IO!$C$23),0)))</f>
        <v>89</v>
      </c>
      <c r="G1404" s="24">
        <f ca="1">MIN(F1404,IO!$B$4+IO!$B$10)</f>
        <v>89</v>
      </c>
      <c r="H1404" s="24">
        <f ca="1">IF(G1404-D1404&gt;IO!B$4,Model!G1404-Model!D1404-IO!B$4,0)</f>
        <v>0</v>
      </c>
      <c r="I1404" s="24">
        <f>IF($B1404=IO!$A$22,IO!$B$6,IF($B1404=IO!$A$22,IO!$B$6,IF($B1404=IO!$A$22,IO!$B$6,IO!$B$7)))</f>
        <v>25</v>
      </c>
      <c r="J1404" s="24">
        <f t="shared" ca="1" si="65"/>
        <v>0</v>
      </c>
      <c r="K1404" s="24">
        <f ca="1">IO!$B$5*Model!G1404-$J1404</f>
        <v>3560</v>
      </c>
    </row>
    <row r="1405" spans="1:11" x14ac:dyDescent="0.25">
      <c r="A1405" s="28">
        <v>1404</v>
      </c>
      <c r="B1405" s="26" t="s">
        <v>10</v>
      </c>
      <c r="C1405" s="24">
        <f t="shared" ca="1" si="63"/>
        <v>0.50441953271646711</v>
      </c>
      <c r="D1405" s="24">
        <f ca="1">VLOOKUP(C1405,'Given Data'!$H$33:$I$43,2)</f>
        <v>2</v>
      </c>
      <c r="E1405" s="24">
        <f t="shared" ca="1" si="64"/>
        <v>0.30394243220412076</v>
      </c>
      <c r="F1405" s="24">
        <f ca="1">IF(B1405=IO!$A$21,ROUND(NORMINV(E1405,IO!$B$21,IO!$C$21),0),IF(B1405=IO!$A$22,ROUND(NORMINV(E1405,IO!$B$22,IO!$C$22),0),ROUND(NORMINV(E1405,IO!$B$23,IO!$C$23),0)))</f>
        <v>102</v>
      </c>
      <c r="G1405" s="24">
        <f ca="1">MIN(F1405,IO!$B$4+IO!$B$10)</f>
        <v>102</v>
      </c>
      <c r="H1405" s="24">
        <f ca="1">IF(G1405-D1405&gt;IO!B$4,Model!G1405-Model!D1405-IO!B$4,0)</f>
        <v>0</v>
      </c>
      <c r="I1405" s="24">
        <f>IF($B1405=IO!$A$22,IO!$B$6,IF($B1405=IO!$A$22,IO!$B$6,IF($B1405=IO!$A$22,IO!$B$6,IO!$B$7)))</f>
        <v>200</v>
      </c>
      <c r="J1405" s="24">
        <f t="shared" ca="1" si="65"/>
        <v>0</v>
      </c>
      <c r="K1405" s="24">
        <f ca="1">IO!$B$5*Model!G1405-$J1405</f>
        <v>4080</v>
      </c>
    </row>
    <row r="1406" spans="1:11" x14ac:dyDescent="0.25">
      <c r="A1406" s="28">
        <v>1405</v>
      </c>
      <c r="B1406" s="26" t="s">
        <v>7</v>
      </c>
      <c r="C1406" s="24">
        <f t="shared" ca="1" si="63"/>
        <v>0.85135695490241803</v>
      </c>
      <c r="D1406" s="24">
        <f ca="1">VLOOKUP(C1406,'Given Data'!$H$33:$I$43,2)</f>
        <v>4</v>
      </c>
      <c r="E1406" s="24">
        <f t="shared" ca="1" si="64"/>
        <v>0.21121348864775635</v>
      </c>
      <c r="F1406" s="24">
        <f ca="1">IF(B1406=IO!$A$21,ROUND(NORMINV(E1406,IO!$B$21,IO!$C$21),0),IF(B1406=IO!$A$22,ROUND(NORMINV(E1406,IO!$B$22,IO!$C$22),0),ROUND(NORMINV(E1406,IO!$B$23,IO!$C$23),0)))</f>
        <v>96</v>
      </c>
      <c r="G1406" s="24">
        <f ca="1">MIN(F1406,IO!$B$4+IO!$B$10)</f>
        <v>96</v>
      </c>
      <c r="H1406" s="24">
        <f ca="1">IF(G1406-D1406&gt;IO!B$4,Model!G1406-Model!D1406-IO!B$4,0)</f>
        <v>0</v>
      </c>
      <c r="I1406" s="24">
        <f>IF($B1406=IO!$A$22,IO!$B$6,IF($B1406=IO!$A$22,IO!$B$6,IF($B1406=IO!$A$22,IO!$B$6,IO!$B$7)))</f>
        <v>200</v>
      </c>
      <c r="J1406" s="24">
        <f t="shared" ca="1" si="65"/>
        <v>0</v>
      </c>
      <c r="K1406" s="24">
        <f ca="1">IO!$B$5*Model!G1406-$J1406</f>
        <v>3840</v>
      </c>
    </row>
    <row r="1407" spans="1:11" x14ac:dyDescent="0.25">
      <c r="A1407" s="28">
        <v>1406</v>
      </c>
      <c r="B1407" s="26" t="s">
        <v>8</v>
      </c>
      <c r="C1407" s="24">
        <f t="shared" ca="1" si="63"/>
        <v>0.49370519724112372</v>
      </c>
      <c r="D1407" s="24">
        <f ca="1">VLOOKUP(C1407,'Given Data'!$H$33:$I$43,2)</f>
        <v>2</v>
      </c>
      <c r="E1407" s="24">
        <f t="shared" ca="1" si="64"/>
        <v>0.20966267430552477</v>
      </c>
      <c r="F1407" s="24">
        <f ca="1">IF(B1407=IO!$A$21,ROUND(NORMINV(E1407,IO!$B$21,IO!$C$21),0),IF(B1407=IO!$A$22,ROUND(NORMINV(E1407,IO!$B$22,IO!$C$22),0),ROUND(NORMINV(E1407,IO!$B$23,IO!$C$23),0)))</f>
        <v>99</v>
      </c>
      <c r="G1407" s="24">
        <f ca="1">MIN(F1407,IO!$B$4+IO!$B$10)</f>
        <v>99</v>
      </c>
      <c r="H1407" s="24">
        <f ca="1">IF(G1407-D1407&gt;IO!B$4,Model!G1407-Model!D1407-IO!B$4,0)</f>
        <v>0</v>
      </c>
      <c r="I1407" s="24">
        <f>IF($B1407=IO!$A$22,IO!$B$6,IF($B1407=IO!$A$22,IO!$B$6,IF($B1407=IO!$A$22,IO!$B$6,IO!$B$7)))</f>
        <v>25</v>
      </c>
      <c r="J1407" s="24">
        <f t="shared" ca="1" si="65"/>
        <v>0</v>
      </c>
      <c r="K1407" s="24">
        <f ca="1">IO!$B$5*Model!G1407-$J1407</f>
        <v>3960</v>
      </c>
    </row>
    <row r="1408" spans="1:11" x14ac:dyDescent="0.25">
      <c r="A1408" s="28">
        <v>1407</v>
      </c>
      <c r="B1408" s="26" t="s">
        <v>10</v>
      </c>
      <c r="C1408" s="24">
        <f t="shared" ca="1" si="63"/>
        <v>0.41109245097295954</v>
      </c>
      <c r="D1408" s="24">
        <f ca="1">VLOOKUP(C1408,'Given Data'!$H$33:$I$43,2)</f>
        <v>2</v>
      </c>
      <c r="E1408" s="24">
        <f t="shared" ca="1" si="64"/>
        <v>0.50859067574103001</v>
      </c>
      <c r="F1408" s="24">
        <f ca="1">IF(B1408=IO!$A$21,ROUND(NORMINV(E1408,IO!$B$21,IO!$C$21),0),IF(B1408=IO!$A$22,ROUND(NORMINV(E1408,IO!$B$22,IO!$C$22),0),ROUND(NORMINV(E1408,IO!$B$23,IO!$C$23),0)))</f>
        <v>105</v>
      </c>
      <c r="G1408" s="24">
        <f ca="1">MIN(F1408,IO!$B$4+IO!$B$10)</f>
        <v>102</v>
      </c>
      <c r="H1408" s="24">
        <f ca="1">IF(G1408-D1408&gt;IO!B$4,Model!G1408-Model!D1408-IO!B$4,0)</f>
        <v>0</v>
      </c>
      <c r="I1408" s="24">
        <f>IF($B1408=IO!$A$22,IO!$B$6,IF($B1408=IO!$A$22,IO!$B$6,IF($B1408=IO!$A$22,IO!$B$6,IO!$B$7)))</f>
        <v>200</v>
      </c>
      <c r="J1408" s="24">
        <f t="shared" ca="1" si="65"/>
        <v>0</v>
      </c>
      <c r="K1408" s="24">
        <f ca="1">IO!$B$5*Model!G1408-$J1408</f>
        <v>4080</v>
      </c>
    </row>
    <row r="1409" spans="1:11" x14ac:dyDescent="0.25">
      <c r="A1409" s="28">
        <v>1408</v>
      </c>
      <c r="B1409" s="26" t="s">
        <v>7</v>
      </c>
      <c r="C1409" s="24">
        <f t="shared" ca="1" si="63"/>
        <v>0.48876076859701589</v>
      </c>
      <c r="D1409" s="24">
        <f ca="1">VLOOKUP(C1409,'Given Data'!$H$33:$I$43,2)</f>
        <v>2</v>
      </c>
      <c r="E1409" s="24">
        <f t="shared" ca="1" si="64"/>
        <v>0.38221560440522528</v>
      </c>
      <c r="F1409" s="24">
        <f ca="1">IF(B1409=IO!$A$21,ROUND(NORMINV(E1409,IO!$B$21,IO!$C$21),0),IF(B1409=IO!$A$22,ROUND(NORMINV(E1409,IO!$B$22,IO!$C$22),0),ROUND(NORMINV(E1409,IO!$B$23,IO!$C$23),0)))</f>
        <v>99</v>
      </c>
      <c r="G1409" s="24">
        <f ca="1">MIN(F1409,IO!$B$4+IO!$B$10)</f>
        <v>99</v>
      </c>
      <c r="H1409" s="24">
        <f ca="1">IF(G1409-D1409&gt;IO!B$4,Model!G1409-Model!D1409-IO!B$4,0)</f>
        <v>0</v>
      </c>
      <c r="I1409" s="24">
        <f>IF($B1409=IO!$A$22,IO!$B$6,IF($B1409=IO!$A$22,IO!$B$6,IF($B1409=IO!$A$22,IO!$B$6,IO!$B$7)))</f>
        <v>200</v>
      </c>
      <c r="J1409" s="24">
        <f t="shared" ca="1" si="65"/>
        <v>0</v>
      </c>
      <c r="K1409" s="24">
        <f ca="1">IO!$B$5*Model!G1409-$J1409</f>
        <v>3960</v>
      </c>
    </row>
    <row r="1410" spans="1:11" x14ac:dyDescent="0.25">
      <c r="A1410" s="28">
        <v>1409</v>
      </c>
      <c r="B1410" s="26" t="s">
        <v>8</v>
      </c>
      <c r="C1410" s="24">
        <f t="shared" ca="1" si="63"/>
        <v>0.39067659306517022</v>
      </c>
      <c r="D1410" s="24">
        <f ca="1">VLOOKUP(C1410,'Given Data'!$H$33:$I$43,2)</f>
        <v>2</v>
      </c>
      <c r="E1410" s="24">
        <f t="shared" ca="1" si="64"/>
        <v>0.48058773671922761</v>
      </c>
      <c r="F1410" s="24">
        <f ca="1">IF(B1410=IO!$A$21,ROUND(NORMINV(E1410,IO!$B$21,IO!$C$21),0),IF(B1410=IO!$A$22,ROUND(NORMINV(E1410,IO!$B$22,IO!$C$22),0),ROUND(NORMINV(E1410,IO!$B$23,IO!$C$23),0)))</f>
        <v>103</v>
      </c>
      <c r="G1410" s="24">
        <f ca="1">MIN(F1410,IO!$B$4+IO!$B$10)</f>
        <v>102</v>
      </c>
      <c r="H1410" s="24">
        <f ca="1">IF(G1410-D1410&gt;IO!B$4,Model!G1410-Model!D1410-IO!B$4,0)</f>
        <v>0</v>
      </c>
      <c r="I1410" s="24">
        <f>IF($B1410=IO!$A$22,IO!$B$6,IF($B1410=IO!$A$22,IO!$B$6,IF($B1410=IO!$A$22,IO!$B$6,IO!$B$7)))</f>
        <v>25</v>
      </c>
      <c r="J1410" s="24">
        <f t="shared" ca="1" si="65"/>
        <v>200</v>
      </c>
      <c r="K1410" s="24">
        <f ca="1">IO!$B$5*Model!G1410-$J1410</f>
        <v>3880</v>
      </c>
    </row>
    <row r="1411" spans="1:11" x14ac:dyDescent="0.25">
      <c r="A1411" s="28">
        <v>1410</v>
      </c>
      <c r="B1411" s="26" t="s">
        <v>10</v>
      </c>
      <c r="C1411" s="24">
        <f t="shared" ref="C1411:C1474" ca="1" si="66">RAND()</f>
        <v>0.41867562067539255</v>
      </c>
      <c r="D1411" s="24">
        <f ca="1">VLOOKUP(C1411,'Given Data'!$H$33:$I$43,2)</f>
        <v>2</v>
      </c>
      <c r="E1411" s="24">
        <f t="shared" ref="E1411:E1474" ca="1" si="67">RAND()</f>
        <v>0.16007685387205639</v>
      </c>
      <c r="F1411" s="24">
        <f ca="1">IF(B1411=IO!$A$21,ROUND(NORMINV(E1411,IO!$B$21,IO!$C$21),0),IF(B1411=IO!$A$22,ROUND(NORMINV(E1411,IO!$B$22,IO!$C$22),0),ROUND(NORMINV(E1411,IO!$B$23,IO!$C$23),0)))</f>
        <v>100</v>
      </c>
      <c r="G1411" s="24">
        <f ca="1">MIN(F1411,IO!$B$4+IO!$B$10)</f>
        <v>100</v>
      </c>
      <c r="H1411" s="24">
        <f ca="1">IF(G1411-D1411&gt;IO!B$4,Model!G1411-Model!D1411-IO!B$4,0)</f>
        <v>0</v>
      </c>
      <c r="I1411" s="24">
        <f>IF($B1411=IO!$A$22,IO!$B$6,IF($B1411=IO!$A$22,IO!$B$6,IF($B1411=IO!$A$22,IO!$B$6,IO!$B$7)))</f>
        <v>200</v>
      </c>
      <c r="J1411" s="24">
        <f t="shared" ref="J1411:J1474" ca="1" si="68">IF($H1413=0,0,$I1413*$H1413)</f>
        <v>0</v>
      </c>
      <c r="K1411" s="24">
        <f ca="1">IO!$B$5*Model!G1411-$J1411</f>
        <v>4000</v>
      </c>
    </row>
    <row r="1412" spans="1:11" x14ac:dyDescent="0.25">
      <c r="A1412" s="28">
        <v>1411</v>
      </c>
      <c r="B1412" s="26" t="s">
        <v>7</v>
      </c>
      <c r="C1412" s="24">
        <f t="shared" ca="1" si="66"/>
        <v>0.20697090971255505</v>
      </c>
      <c r="D1412" s="24">
        <f ca="1">VLOOKUP(C1412,'Given Data'!$H$33:$I$43,2)</f>
        <v>1</v>
      </c>
      <c r="E1412" s="24">
        <f t="shared" ca="1" si="67"/>
        <v>0.89085861871014727</v>
      </c>
      <c r="F1412" s="24">
        <f ca="1">IF(B1412=IO!$A$21,ROUND(NORMINV(E1412,IO!$B$21,IO!$C$21),0),IF(B1412=IO!$A$22,ROUND(NORMINV(E1412,IO!$B$22,IO!$C$22),0),ROUND(NORMINV(E1412,IO!$B$23,IO!$C$23),0)))</f>
        <v>108</v>
      </c>
      <c r="G1412" s="24">
        <f ca="1">MIN(F1412,IO!$B$4+IO!$B$10)</f>
        <v>102</v>
      </c>
      <c r="H1412" s="24">
        <f ca="1">IF(G1412-D1412&gt;IO!B$4,Model!G1412-Model!D1412-IO!B$4,0)</f>
        <v>1</v>
      </c>
      <c r="I1412" s="24">
        <f>IF($B1412=IO!$A$22,IO!$B$6,IF($B1412=IO!$A$22,IO!$B$6,IF($B1412=IO!$A$22,IO!$B$6,IO!$B$7)))</f>
        <v>200</v>
      </c>
      <c r="J1412" s="24">
        <f t="shared" ca="1" si="68"/>
        <v>0</v>
      </c>
      <c r="K1412" s="24">
        <f ca="1">IO!$B$5*Model!G1412-$J1412</f>
        <v>4080</v>
      </c>
    </row>
    <row r="1413" spans="1:11" x14ac:dyDescent="0.25">
      <c r="A1413" s="28">
        <v>1412</v>
      </c>
      <c r="B1413" s="26" t="s">
        <v>8</v>
      </c>
      <c r="C1413" s="24">
        <f t="shared" ca="1" si="66"/>
        <v>0.93188395119847123</v>
      </c>
      <c r="D1413" s="24">
        <f ca="1">VLOOKUP(C1413,'Given Data'!$H$33:$I$43,2)</f>
        <v>6</v>
      </c>
      <c r="E1413" s="24">
        <f t="shared" ca="1" si="67"/>
        <v>0.89361946248652402</v>
      </c>
      <c r="F1413" s="24">
        <f ca="1">IF(B1413=IO!$A$21,ROUND(NORMINV(E1413,IO!$B$21,IO!$C$21),0),IF(B1413=IO!$A$22,ROUND(NORMINV(E1413,IO!$B$22,IO!$C$22),0),ROUND(NORMINV(E1413,IO!$B$23,IO!$C$23),0)))</f>
        <v>109</v>
      </c>
      <c r="G1413" s="24">
        <f ca="1">MIN(F1413,IO!$B$4+IO!$B$10)</f>
        <v>102</v>
      </c>
      <c r="H1413" s="24">
        <f ca="1">IF(G1413-D1413&gt;IO!B$4,Model!G1413-Model!D1413-IO!B$4,0)</f>
        <v>0</v>
      </c>
      <c r="I1413" s="24">
        <f>IF($B1413=IO!$A$22,IO!$B$6,IF($B1413=IO!$A$22,IO!$B$6,IF($B1413=IO!$A$22,IO!$B$6,IO!$B$7)))</f>
        <v>25</v>
      </c>
      <c r="J1413" s="24">
        <f t="shared" ca="1" si="68"/>
        <v>400</v>
      </c>
      <c r="K1413" s="24">
        <f ca="1">IO!$B$5*Model!G1413-$J1413</f>
        <v>3680</v>
      </c>
    </row>
    <row r="1414" spans="1:11" x14ac:dyDescent="0.25">
      <c r="A1414" s="28">
        <v>1413</v>
      </c>
      <c r="B1414" s="26" t="s">
        <v>10</v>
      </c>
      <c r="C1414" s="24">
        <f t="shared" ca="1" si="66"/>
        <v>0.48265840134538796</v>
      </c>
      <c r="D1414" s="24">
        <f ca="1">VLOOKUP(C1414,'Given Data'!$H$33:$I$43,2)</f>
        <v>2</v>
      </c>
      <c r="E1414" s="24">
        <f t="shared" ca="1" si="67"/>
        <v>0.71447632240545622</v>
      </c>
      <c r="F1414" s="24">
        <f ca="1">IF(B1414=IO!$A$21,ROUND(NORMINV(E1414,IO!$B$21,IO!$C$21),0),IF(B1414=IO!$A$22,ROUND(NORMINV(E1414,IO!$B$22,IO!$C$22),0),ROUND(NORMINV(E1414,IO!$B$23,IO!$C$23),0)))</f>
        <v>108</v>
      </c>
      <c r="G1414" s="24">
        <f ca="1">MIN(F1414,IO!$B$4+IO!$B$10)</f>
        <v>102</v>
      </c>
      <c r="H1414" s="24">
        <f ca="1">IF(G1414-D1414&gt;IO!B$4,Model!G1414-Model!D1414-IO!B$4,0)</f>
        <v>0</v>
      </c>
      <c r="I1414" s="24">
        <f>IF($B1414=IO!$A$22,IO!$B$6,IF($B1414=IO!$A$22,IO!$B$6,IF($B1414=IO!$A$22,IO!$B$6,IO!$B$7)))</f>
        <v>200</v>
      </c>
      <c r="J1414" s="24">
        <f t="shared" ca="1" si="68"/>
        <v>0</v>
      </c>
      <c r="K1414" s="24">
        <f ca="1">IO!$B$5*Model!G1414-$J1414</f>
        <v>4080</v>
      </c>
    </row>
    <row r="1415" spans="1:11" x14ac:dyDescent="0.25">
      <c r="A1415" s="28">
        <v>1414</v>
      </c>
      <c r="B1415" s="26" t="s">
        <v>7</v>
      </c>
      <c r="C1415" s="24">
        <f t="shared" ca="1" si="66"/>
        <v>4.3664132178455661E-2</v>
      </c>
      <c r="D1415" s="24">
        <f ca="1">VLOOKUP(C1415,'Given Data'!$H$33:$I$43,2)</f>
        <v>0</v>
      </c>
      <c r="E1415" s="24">
        <f t="shared" ca="1" si="67"/>
        <v>0.60001017151934177</v>
      </c>
      <c r="F1415" s="24">
        <f ca="1">IF(B1415=IO!$A$21,ROUND(NORMINV(E1415,IO!$B$21,IO!$C$21),0),IF(B1415=IO!$A$22,ROUND(NORMINV(E1415,IO!$B$22,IO!$C$22),0),ROUND(NORMINV(E1415,IO!$B$23,IO!$C$23),0)))</f>
        <v>103</v>
      </c>
      <c r="G1415" s="24">
        <f ca="1">MIN(F1415,IO!$B$4+IO!$B$10)</f>
        <v>102</v>
      </c>
      <c r="H1415" s="24">
        <f ca="1">IF(G1415-D1415&gt;IO!B$4,Model!G1415-Model!D1415-IO!B$4,0)</f>
        <v>2</v>
      </c>
      <c r="I1415" s="24">
        <f>IF($B1415=IO!$A$22,IO!$B$6,IF($B1415=IO!$A$22,IO!$B$6,IF($B1415=IO!$A$22,IO!$B$6,IO!$B$7)))</f>
        <v>200</v>
      </c>
      <c r="J1415" s="24">
        <f t="shared" ca="1" si="68"/>
        <v>0</v>
      </c>
      <c r="K1415" s="24">
        <f ca="1">IO!$B$5*Model!G1415-$J1415</f>
        <v>4080</v>
      </c>
    </row>
    <row r="1416" spans="1:11" x14ac:dyDescent="0.25">
      <c r="A1416" s="28">
        <v>1415</v>
      </c>
      <c r="B1416" s="26" t="s">
        <v>8</v>
      </c>
      <c r="C1416" s="24">
        <f t="shared" ca="1" si="66"/>
        <v>0.29470541734467326</v>
      </c>
      <c r="D1416" s="24">
        <f ca="1">VLOOKUP(C1416,'Given Data'!$H$33:$I$43,2)</f>
        <v>1</v>
      </c>
      <c r="E1416" s="24">
        <f t="shared" ca="1" si="67"/>
        <v>0.31082007377876819</v>
      </c>
      <c r="F1416" s="24">
        <f ca="1">IF(B1416=IO!$A$21,ROUND(NORMINV(E1416,IO!$B$21,IO!$C$21),0),IF(B1416=IO!$A$22,ROUND(NORMINV(E1416,IO!$B$22,IO!$C$22),0),ROUND(NORMINV(E1416,IO!$B$23,IO!$C$23),0)))</f>
        <v>101</v>
      </c>
      <c r="G1416" s="24">
        <f ca="1">MIN(F1416,IO!$B$4+IO!$B$10)</f>
        <v>101</v>
      </c>
      <c r="H1416" s="24">
        <f ca="1">IF(G1416-D1416&gt;IO!B$4,Model!G1416-Model!D1416-IO!B$4,0)</f>
        <v>0</v>
      </c>
      <c r="I1416" s="24">
        <f>IF($B1416=IO!$A$22,IO!$B$6,IF($B1416=IO!$A$22,IO!$B$6,IF($B1416=IO!$A$22,IO!$B$6,IO!$B$7)))</f>
        <v>25</v>
      </c>
      <c r="J1416" s="24">
        <f t="shared" ca="1" si="68"/>
        <v>200</v>
      </c>
      <c r="K1416" s="24">
        <f ca="1">IO!$B$5*Model!G1416-$J1416</f>
        <v>3840</v>
      </c>
    </row>
    <row r="1417" spans="1:11" x14ac:dyDescent="0.25">
      <c r="A1417" s="28">
        <v>1416</v>
      </c>
      <c r="B1417" s="26" t="s">
        <v>10</v>
      </c>
      <c r="C1417" s="24">
        <f t="shared" ca="1" si="66"/>
        <v>0.397605372162809</v>
      </c>
      <c r="D1417" s="24">
        <f ca="1">VLOOKUP(C1417,'Given Data'!$H$33:$I$43,2)</f>
        <v>2</v>
      </c>
      <c r="E1417" s="24">
        <f t="shared" ca="1" si="67"/>
        <v>0.86181160790347533</v>
      </c>
      <c r="F1417" s="24">
        <f ca="1">IF(B1417=IO!$A$21,ROUND(NORMINV(E1417,IO!$B$21,IO!$C$21),0),IF(B1417=IO!$A$22,ROUND(NORMINV(E1417,IO!$B$22,IO!$C$22),0),ROUND(NORMINV(E1417,IO!$B$23,IO!$C$23),0)))</f>
        <v>110</v>
      </c>
      <c r="G1417" s="24">
        <f ca="1">MIN(F1417,IO!$B$4+IO!$B$10)</f>
        <v>102</v>
      </c>
      <c r="H1417" s="24">
        <f ca="1">IF(G1417-D1417&gt;IO!B$4,Model!G1417-Model!D1417-IO!B$4,0)</f>
        <v>0</v>
      </c>
      <c r="I1417" s="24">
        <f>IF($B1417=IO!$A$22,IO!$B$6,IF($B1417=IO!$A$22,IO!$B$6,IF($B1417=IO!$A$22,IO!$B$6,IO!$B$7)))</f>
        <v>200</v>
      </c>
      <c r="J1417" s="24">
        <f t="shared" ca="1" si="68"/>
        <v>25</v>
      </c>
      <c r="K1417" s="24">
        <f ca="1">IO!$B$5*Model!G1417-$J1417</f>
        <v>4055</v>
      </c>
    </row>
    <row r="1418" spans="1:11" x14ac:dyDescent="0.25">
      <c r="A1418" s="28">
        <v>1417</v>
      </c>
      <c r="B1418" s="26" t="s">
        <v>7</v>
      </c>
      <c r="C1418" s="24">
        <f t="shared" ca="1" si="66"/>
        <v>0.33944903121586534</v>
      </c>
      <c r="D1418" s="24">
        <f ca="1">VLOOKUP(C1418,'Given Data'!$H$33:$I$43,2)</f>
        <v>1</v>
      </c>
      <c r="E1418" s="24">
        <f t="shared" ca="1" si="67"/>
        <v>0.75404091088735625</v>
      </c>
      <c r="F1418" s="24">
        <f ca="1">IF(B1418=IO!$A$21,ROUND(NORMINV(E1418,IO!$B$21,IO!$C$21),0),IF(B1418=IO!$A$22,ROUND(NORMINV(E1418,IO!$B$22,IO!$C$22),0),ROUND(NORMINV(E1418,IO!$B$23,IO!$C$23),0)))</f>
        <v>105</v>
      </c>
      <c r="G1418" s="24">
        <f ca="1">MIN(F1418,IO!$B$4+IO!$B$10)</f>
        <v>102</v>
      </c>
      <c r="H1418" s="24">
        <f ca="1">IF(G1418-D1418&gt;IO!B$4,Model!G1418-Model!D1418-IO!B$4,0)</f>
        <v>1</v>
      </c>
      <c r="I1418" s="24">
        <f>IF($B1418=IO!$A$22,IO!$B$6,IF($B1418=IO!$A$22,IO!$B$6,IF($B1418=IO!$A$22,IO!$B$6,IO!$B$7)))</f>
        <v>200</v>
      </c>
      <c r="J1418" s="24">
        <f t="shared" ca="1" si="68"/>
        <v>0</v>
      </c>
      <c r="K1418" s="24">
        <f ca="1">IO!$B$5*Model!G1418-$J1418</f>
        <v>4080</v>
      </c>
    </row>
    <row r="1419" spans="1:11" x14ac:dyDescent="0.25">
      <c r="A1419" s="28">
        <v>1418</v>
      </c>
      <c r="B1419" s="26" t="s">
        <v>8</v>
      </c>
      <c r="C1419" s="24">
        <f t="shared" ca="1" si="66"/>
        <v>0.34137101760393362</v>
      </c>
      <c r="D1419" s="24">
        <f ca="1">VLOOKUP(C1419,'Given Data'!$H$33:$I$43,2)</f>
        <v>1</v>
      </c>
      <c r="E1419" s="24">
        <f t="shared" ca="1" si="67"/>
        <v>0.57349772652125031</v>
      </c>
      <c r="F1419" s="24">
        <f ca="1">IF(B1419=IO!$A$21,ROUND(NORMINV(E1419,IO!$B$21,IO!$C$21),0),IF(B1419=IO!$A$22,ROUND(NORMINV(E1419,IO!$B$22,IO!$C$22),0),ROUND(NORMINV(E1419,IO!$B$23,IO!$C$23),0)))</f>
        <v>104</v>
      </c>
      <c r="G1419" s="24">
        <f ca="1">MIN(F1419,IO!$B$4+IO!$B$10)</f>
        <v>102</v>
      </c>
      <c r="H1419" s="24">
        <f ca="1">IF(G1419-D1419&gt;IO!B$4,Model!G1419-Model!D1419-IO!B$4,0)</f>
        <v>1</v>
      </c>
      <c r="I1419" s="24">
        <f>IF($B1419=IO!$A$22,IO!$B$6,IF($B1419=IO!$A$22,IO!$B$6,IF($B1419=IO!$A$22,IO!$B$6,IO!$B$7)))</f>
        <v>25</v>
      </c>
      <c r="J1419" s="24">
        <f t="shared" ca="1" si="68"/>
        <v>0</v>
      </c>
      <c r="K1419" s="24">
        <f ca="1">IO!$B$5*Model!G1419-$J1419</f>
        <v>4080</v>
      </c>
    </row>
    <row r="1420" spans="1:11" x14ac:dyDescent="0.25">
      <c r="A1420" s="28">
        <v>1419</v>
      </c>
      <c r="B1420" s="26" t="s">
        <v>10</v>
      </c>
      <c r="C1420" s="24">
        <f t="shared" ca="1" si="66"/>
        <v>0.63758679625819736</v>
      </c>
      <c r="D1420" s="24">
        <f ca="1">VLOOKUP(C1420,'Given Data'!$H$33:$I$43,2)</f>
        <v>3</v>
      </c>
      <c r="E1420" s="24">
        <f t="shared" ca="1" si="67"/>
        <v>0.47251327172478841</v>
      </c>
      <c r="F1420" s="24">
        <f ca="1">IF(B1420=IO!$A$21,ROUND(NORMINV(E1420,IO!$B$21,IO!$C$21),0),IF(B1420=IO!$A$22,ROUND(NORMINV(E1420,IO!$B$22,IO!$C$22),0),ROUND(NORMINV(E1420,IO!$B$23,IO!$C$23),0)))</f>
        <v>105</v>
      </c>
      <c r="G1420" s="24">
        <f ca="1">MIN(F1420,IO!$B$4+IO!$B$10)</f>
        <v>102</v>
      </c>
      <c r="H1420" s="24">
        <f ca="1">IF(G1420-D1420&gt;IO!B$4,Model!G1420-Model!D1420-IO!B$4,0)</f>
        <v>0</v>
      </c>
      <c r="I1420" s="24">
        <f>IF($B1420=IO!$A$22,IO!$B$6,IF($B1420=IO!$A$22,IO!$B$6,IF($B1420=IO!$A$22,IO!$B$6,IO!$B$7)))</f>
        <v>200</v>
      </c>
      <c r="J1420" s="24">
        <f t="shared" ca="1" si="68"/>
        <v>0</v>
      </c>
      <c r="K1420" s="24">
        <f ca="1">IO!$B$5*Model!G1420-$J1420</f>
        <v>4080</v>
      </c>
    </row>
    <row r="1421" spans="1:11" x14ac:dyDescent="0.25">
      <c r="A1421" s="28">
        <v>1420</v>
      </c>
      <c r="B1421" s="26" t="s">
        <v>7</v>
      </c>
      <c r="C1421" s="24">
        <f t="shared" ca="1" si="66"/>
        <v>0.50637917200662086</v>
      </c>
      <c r="D1421" s="24">
        <f ca="1">VLOOKUP(C1421,'Given Data'!$H$33:$I$43,2)</f>
        <v>2</v>
      </c>
      <c r="E1421" s="24">
        <f t="shared" ca="1" si="67"/>
        <v>0.74616475007120531</v>
      </c>
      <c r="F1421" s="24">
        <f ca="1">IF(B1421=IO!$A$21,ROUND(NORMINV(E1421,IO!$B$21,IO!$C$21),0),IF(B1421=IO!$A$22,ROUND(NORMINV(E1421,IO!$B$22,IO!$C$22),0),ROUND(NORMINV(E1421,IO!$B$23,IO!$C$23),0)))</f>
        <v>105</v>
      </c>
      <c r="G1421" s="24">
        <f ca="1">MIN(F1421,IO!$B$4+IO!$B$10)</f>
        <v>102</v>
      </c>
      <c r="H1421" s="24">
        <f ca="1">IF(G1421-D1421&gt;IO!B$4,Model!G1421-Model!D1421-IO!B$4,0)</f>
        <v>0</v>
      </c>
      <c r="I1421" s="24">
        <f>IF($B1421=IO!$A$22,IO!$B$6,IF($B1421=IO!$A$22,IO!$B$6,IF($B1421=IO!$A$22,IO!$B$6,IO!$B$7)))</f>
        <v>200</v>
      </c>
      <c r="J1421" s="24">
        <f t="shared" ca="1" si="68"/>
        <v>0</v>
      </c>
      <c r="K1421" s="24">
        <f ca="1">IO!$B$5*Model!G1421-$J1421</f>
        <v>4080</v>
      </c>
    </row>
    <row r="1422" spans="1:11" x14ac:dyDescent="0.25">
      <c r="A1422" s="28">
        <v>1421</v>
      </c>
      <c r="B1422" s="26" t="s">
        <v>8</v>
      </c>
      <c r="C1422" s="24">
        <f t="shared" ca="1" si="66"/>
        <v>0.51127461922830963</v>
      </c>
      <c r="D1422" s="24">
        <f ca="1">VLOOKUP(C1422,'Given Data'!$H$33:$I$43,2)</f>
        <v>2</v>
      </c>
      <c r="E1422" s="24">
        <f t="shared" ca="1" si="67"/>
        <v>0.13678619550677318</v>
      </c>
      <c r="F1422" s="24">
        <f ca="1">IF(B1422=IO!$A$21,ROUND(NORMINV(E1422,IO!$B$21,IO!$C$21),0),IF(B1422=IO!$A$22,ROUND(NORMINV(E1422,IO!$B$22,IO!$C$22),0),ROUND(NORMINV(E1422,IO!$B$23,IO!$C$23),0)))</f>
        <v>98</v>
      </c>
      <c r="G1422" s="24">
        <f ca="1">MIN(F1422,IO!$B$4+IO!$B$10)</f>
        <v>98</v>
      </c>
      <c r="H1422" s="24">
        <f ca="1">IF(G1422-D1422&gt;IO!B$4,Model!G1422-Model!D1422-IO!B$4,0)</f>
        <v>0</v>
      </c>
      <c r="I1422" s="24">
        <f>IF($B1422=IO!$A$22,IO!$B$6,IF($B1422=IO!$A$22,IO!$B$6,IF($B1422=IO!$A$22,IO!$B$6,IO!$B$7)))</f>
        <v>25</v>
      </c>
      <c r="J1422" s="24">
        <f t="shared" ca="1" si="68"/>
        <v>0</v>
      </c>
      <c r="K1422" s="24">
        <f ca="1">IO!$B$5*Model!G1422-$J1422</f>
        <v>3920</v>
      </c>
    </row>
    <row r="1423" spans="1:11" x14ac:dyDescent="0.25">
      <c r="A1423" s="28">
        <v>1422</v>
      </c>
      <c r="B1423" s="26" t="s">
        <v>10</v>
      </c>
      <c r="C1423" s="24">
        <f t="shared" ca="1" si="66"/>
        <v>0.74151079205714743</v>
      </c>
      <c r="D1423" s="24">
        <f ca="1">VLOOKUP(C1423,'Given Data'!$H$33:$I$43,2)</f>
        <v>3</v>
      </c>
      <c r="E1423" s="24">
        <f t="shared" ca="1" si="67"/>
        <v>0.92486098846532827</v>
      </c>
      <c r="F1423" s="24">
        <f ca="1">IF(B1423=IO!$A$21,ROUND(NORMINV(E1423,IO!$B$21,IO!$C$21),0),IF(B1423=IO!$A$22,ROUND(NORMINV(E1423,IO!$B$22,IO!$C$22),0),ROUND(NORMINV(E1423,IO!$B$23,IO!$C$23),0)))</f>
        <v>112</v>
      </c>
      <c r="G1423" s="24">
        <f ca="1">MIN(F1423,IO!$B$4+IO!$B$10)</f>
        <v>102</v>
      </c>
      <c r="H1423" s="24">
        <f ca="1">IF(G1423-D1423&gt;IO!B$4,Model!G1423-Model!D1423-IO!B$4,0)</f>
        <v>0</v>
      </c>
      <c r="I1423" s="24">
        <f>IF($B1423=IO!$A$22,IO!$B$6,IF($B1423=IO!$A$22,IO!$B$6,IF($B1423=IO!$A$22,IO!$B$6,IO!$B$7)))</f>
        <v>200</v>
      </c>
      <c r="J1423" s="24">
        <f t="shared" ca="1" si="68"/>
        <v>25</v>
      </c>
      <c r="K1423" s="24">
        <f ca="1">IO!$B$5*Model!G1423-$J1423</f>
        <v>4055</v>
      </c>
    </row>
    <row r="1424" spans="1:11" x14ac:dyDescent="0.25">
      <c r="A1424" s="28">
        <v>1423</v>
      </c>
      <c r="B1424" s="26" t="s">
        <v>7</v>
      </c>
      <c r="C1424" s="24">
        <f t="shared" ca="1" si="66"/>
        <v>0.93440656167430125</v>
      </c>
      <c r="D1424" s="24">
        <f ca="1">VLOOKUP(C1424,'Given Data'!$H$33:$I$43,2)</f>
        <v>6</v>
      </c>
      <c r="E1424" s="24">
        <f t="shared" ca="1" si="67"/>
        <v>0.13551386590643877</v>
      </c>
      <c r="F1424" s="24">
        <f ca="1">IF(B1424=IO!$A$21,ROUND(NORMINV(E1424,IO!$B$21,IO!$C$21),0),IF(B1424=IO!$A$22,ROUND(NORMINV(E1424,IO!$B$22,IO!$C$22),0),ROUND(NORMINV(E1424,IO!$B$23,IO!$C$23),0)))</f>
        <v>94</v>
      </c>
      <c r="G1424" s="24">
        <f ca="1">MIN(F1424,IO!$B$4+IO!$B$10)</f>
        <v>94</v>
      </c>
      <c r="H1424" s="24">
        <f ca="1">IF(G1424-D1424&gt;IO!B$4,Model!G1424-Model!D1424-IO!B$4,0)</f>
        <v>0</v>
      </c>
      <c r="I1424" s="24">
        <f>IF($B1424=IO!$A$22,IO!$B$6,IF($B1424=IO!$A$22,IO!$B$6,IF($B1424=IO!$A$22,IO!$B$6,IO!$B$7)))</f>
        <v>200</v>
      </c>
      <c r="J1424" s="24">
        <f t="shared" ca="1" si="68"/>
        <v>200</v>
      </c>
      <c r="K1424" s="24">
        <f ca="1">IO!$B$5*Model!G1424-$J1424</f>
        <v>3560</v>
      </c>
    </row>
    <row r="1425" spans="1:11" x14ac:dyDescent="0.25">
      <c r="A1425" s="28">
        <v>1424</v>
      </c>
      <c r="B1425" s="26" t="s">
        <v>8</v>
      </c>
      <c r="C1425" s="24">
        <f t="shared" ca="1" si="66"/>
        <v>0.34505394648262655</v>
      </c>
      <c r="D1425" s="24">
        <f ca="1">VLOOKUP(C1425,'Given Data'!$H$33:$I$43,2)</f>
        <v>1</v>
      </c>
      <c r="E1425" s="24">
        <f t="shared" ca="1" si="67"/>
        <v>0.83786693199161899</v>
      </c>
      <c r="F1425" s="24">
        <f ca="1">IF(B1425=IO!$A$21,ROUND(NORMINV(E1425,IO!$B$21,IO!$C$21),0),IF(B1425=IO!$A$22,ROUND(NORMINV(E1425,IO!$B$22,IO!$C$22),0),ROUND(NORMINV(E1425,IO!$B$23,IO!$C$23),0)))</f>
        <v>108</v>
      </c>
      <c r="G1425" s="24">
        <f ca="1">MIN(F1425,IO!$B$4+IO!$B$10)</f>
        <v>102</v>
      </c>
      <c r="H1425" s="24">
        <f ca="1">IF(G1425-D1425&gt;IO!B$4,Model!G1425-Model!D1425-IO!B$4,0)</f>
        <v>1</v>
      </c>
      <c r="I1425" s="24">
        <f>IF($B1425=IO!$A$22,IO!$B$6,IF($B1425=IO!$A$22,IO!$B$6,IF($B1425=IO!$A$22,IO!$B$6,IO!$B$7)))</f>
        <v>25</v>
      </c>
      <c r="J1425" s="24">
        <f t="shared" ca="1" si="68"/>
        <v>0</v>
      </c>
      <c r="K1425" s="24">
        <f ca="1">IO!$B$5*Model!G1425-$J1425</f>
        <v>4080</v>
      </c>
    </row>
    <row r="1426" spans="1:11" x14ac:dyDescent="0.25">
      <c r="A1426" s="28">
        <v>1425</v>
      </c>
      <c r="B1426" s="26" t="s">
        <v>10</v>
      </c>
      <c r="C1426" s="24">
        <f t="shared" ca="1" si="66"/>
        <v>0.31241139833392062</v>
      </c>
      <c r="D1426" s="24">
        <f ca="1">VLOOKUP(C1426,'Given Data'!$H$33:$I$43,2)</f>
        <v>1</v>
      </c>
      <c r="E1426" s="24">
        <f t="shared" ca="1" si="67"/>
        <v>0.33544610577218503</v>
      </c>
      <c r="F1426" s="24">
        <f ca="1">IF(B1426=IO!$A$21,ROUND(NORMINV(E1426,IO!$B$21,IO!$C$21),0),IF(B1426=IO!$A$22,ROUND(NORMINV(E1426,IO!$B$22,IO!$C$22),0),ROUND(NORMINV(E1426,IO!$B$23,IO!$C$23),0)))</f>
        <v>103</v>
      </c>
      <c r="G1426" s="24">
        <f ca="1">MIN(F1426,IO!$B$4+IO!$B$10)</f>
        <v>102</v>
      </c>
      <c r="H1426" s="24">
        <f ca="1">IF(G1426-D1426&gt;IO!B$4,Model!G1426-Model!D1426-IO!B$4,0)</f>
        <v>1</v>
      </c>
      <c r="I1426" s="24">
        <f>IF($B1426=IO!$A$22,IO!$B$6,IF($B1426=IO!$A$22,IO!$B$6,IF($B1426=IO!$A$22,IO!$B$6,IO!$B$7)))</f>
        <v>200</v>
      </c>
      <c r="J1426" s="24">
        <f t="shared" ca="1" si="68"/>
        <v>0</v>
      </c>
      <c r="K1426" s="24">
        <f ca="1">IO!$B$5*Model!G1426-$J1426</f>
        <v>4080</v>
      </c>
    </row>
    <row r="1427" spans="1:11" x14ac:dyDescent="0.25">
      <c r="A1427" s="28">
        <v>1426</v>
      </c>
      <c r="B1427" s="26" t="s">
        <v>7</v>
      </c>
      <c r="C1427" s="24">
        <f t="shared" ca="1" si="66"/>
        <v>0.6336624785722299</v>
      </c>
      <c r="D1427" s="24">
        <f ca="1">VLOOKUP(C1427,'Given Data'!$H$33:$I$43,2)</f>
        <v>3</v>
      </c>
      <c r="E1427" s="24">
        <f t="shared" ca="1" si="67"/>
        <v>0.62304014951103814</v>
      </c>
      <c r="F1427" s="24">
        <f ca="1">IF(B1427=IO!$A$21,ROUND(NORMINV(E1427,IO!$B$21,IO!$C$21),0),IF(B1427=IO!$A$22,ROUND(NORMINV(E1427,IO!$B$22,IO!$C$22),0),ROUND(NORMINV(E1427,IO!$B$23,IO!$C$23),0)))</f>
        <v>103</v>
      </c>
      <c r="G1427" s="24">
        <f ca="1">MIN(F1427,IO!$B$4+IO!$B$10)</f>
        <v>102</v>
      </c>
      <c r="H1427" s="24">
        <f ca="1">IF(G1427-D1427&gt;IO!B$4,Model!G1427-Model!D1427-IO!B$4,0)</f>
        <v>0</v>
      </c>
      <c r="I1427" s="24">
        <f>IF($B1427=IO!$A$22,IO!$B$6,IF($B1427=IO!$A$22,IO!$B$6,IF($B1427=IO!$A$22,IO!$B$6,IO!$B$7)))</f>
        <v>200</v>
      </c>
      <c r="J1427" s="24">
        <f t="shared" ca="1" si="68"/>
        <v>0</v>
      </c>
      <c r="K1427" s="24">
        <f ca="1">IO!$B$5*Model!G1427-$J1427</f>
        <v>4080</v>
      </c>
    </row>
    <row r="1428" spans="1:11" x14ac:dyDescent="0.25">
      <c r="A1428" s="28">
        <v>1427</v>
      </c>
      <c r="B1428" s="26" t="s">
        <v>8</v>
      </c>
      <c r="C1428" s="24">
        <f t="shared" ca="1" si="66"/>
        <v>0.44223267510272812</v>
      </c>
      <c r="D1428" s="24">
        <f ca="1">VLOOKUP(C1428,'Given Data'!$H$33:$I$43,2)</f>
        <v>2</v>
      </c>
      <c r="E1428" s="24">
        <f t="shared" ca="1" si="67"/>
        <v>0.57583231265210411</v>
      </c>
      <c r="F1428" s="24">
        <f ca="1">IF(B1428=IO!$A$21,ROUND(NORMINV(E1428,IO!$B$21,IO!$C$21),0),IF(B1428=IO!$A$22,ROUND(NORMINV(E1428,IO!$B$22,IO!$C$22),0),ROUND(NORMINV(E1428,IO!$B$23,IO!$C$23),0)))</f>
        <v>104</v>
      </c>
      <c r="G1428" s="24">
        <f ca="1">MIN(F1428,IO!$B$4+IO!$B$10)</f>
        <v>102</v>
      </c>
      <c r="H1428" s="24">
        <f ca="1">IF(G1428-D1428&gt;IO!B$4,Model!G1428-Model!D1428-IO!B$4,0)</f>
        <v>0</v>
      </c>
      <c r="I1428" s="24">
        <f>IF($B1428=IO!$A$22,IO!$B$6,IF($B1428=IO!$A$22,IO!$B$6,IF($B1428=IO!$A$22,IO!$B$6,IO!$B$7)))</f>
        <v>25</v>
      </c>
      <c r="J1428" s="24">
        <f t="shared" ca="1" si="68"/>
        <v>200</v>
      </c>
      <c r="K1428" s="24">
        <f ca="1">IO!$B$5*Model!G1428-$J1428</f>
        <v>3880</v>
      </c>
    </row>
    <row r="1429" spans="1:11" x14ac:dyDescent="0.25">
      <c r="A1429" s="28">
        <v>1428</v>
      </c>
      <c r="B1429" s="26" t="s">
        <v>10</v>
      </c>
      <c r="C1429" s="24">
        <f t="shared" ca="1" si="66"/>
        <v>0.92451913745869596</v>
      </c>
      <c r="D1429" s="24">
        <f ca="1">VLOOKUP(C1429,'Given Data'!$H$33:$I$43,2)</f>
        <v>5</v>
      </c>
      <c r="E1429" s="24">
        <f t="shared" ca="1" si="67"/>
        <v>0.93492334503950847</v>
      </c>
      <c r="F1429" s="24">
        <f ca="1">IF(B1429=IO!$A$21,ROUND(NORMINV(E1429,IO!$B$21,IO!$C$21),0),IF(B1429=IO!$A$22,ROUND(NORMINV(E1429,IO!$B$22,IO!$C$22),0),ROUND(NORMINV(E1429,IO!$B$23,IO!$C$23),0)))</f>
        <v>113</v>
      </c>
      <c r="G1429" s="24">
        <f ca="1">MIN(F1429,IO!$B$4+IO!$B$10)</f>
        <v>102</v>
      </c>
      <c r="H1429" s="24">
        <f ca="1">IF(G1429-D1429&gt;IO!B$4,Model!G1429-Model!D1429-IO!B$4,0)</f>
        <v>0</v>
      </c>
      <c r="I1429" s="24">
        <f>IF($B1429=IO!$A$22,IO!$B$6,IF($B1429=IO!$A$22,IO!$B$6,IF($B1429=IO!$A$22,IO!$B$6,IO!$B$7)))</f>
        <v>200</v>
      </c>
      <c r="J1429" s="24">
        <f t="shared" ca="1" si="68"/>
        <v>0</v>
      </c>
      <c r="K1429" s="24">
        <f ca="1">IO!$B$5*Model!G1429-$J1429</f>
        <v>4080</v>
      </c>
    </row>
    <row r="1430" spans="1:11" x14ac:dyDescent="0.25">
      <c r="A1430" s="28">
        <v>1429</v>
      </c>
      <c r="B1430" s="26" t="s">
        <v>7</v>
      </c>
      <c r="C1430" s="24">
        <f t="shared" ca="1" si="66"/>
        <v>0.34372747093797673</v>
      </c>
      <c r="D1430" s="24">
        <f ca="1">VLOOKUP(C1430,'Given Data'!$H$33:$I$43,2)</f>
        <v>1</v>
      </c>
      <c r="E1430" s="24">
        <f t="shared" ca="1" si="67"/>
        <v>0.65913028215430514</v>
      </c>
      <c r="F1430" s="24">
        <f ca="1">IF(B1430=IO!$A$21,ROUND(NORMINV(E1430,IO!$B$21,IO!$C$21),0),IF(B1430=IO!$A$22,ROUND(NORMINV(E1430,IO!$B$22,IO!$C$22),0),ROUND(NORMINV(E1430,IO!$B$23,IO!$C$23),0)))</f>
        <v>103</v>
      </c>
      <c r="G1430" s="24">
        <f ca="1">MIN(F1430,IO!$B$4+IO!$B$10)</f>
        <v>102</v>
      </c>
      <c r="H1430" s="24">
        <f ca="1">IF(G1430-D1430&gt;IO!B$4,Model!G1430-Model!D1430-IO!B$4,0)</f>
        <v>1</v>
      </c>
      <c r="I1430" s="24">
        <f>IF($B1430=IO!$A$22,IO!$B$6,IF($B1430=IO!$A$22,IO!$B$6,IF($B1430=IO!$A$22,IO!$B$6,IO!$B$7)))</f>
        <v>200</v>
      </c>
      <c r="J1430" s="24">
        <f t="shared" ca="1" si="68"/>
        <v>400</v>
      </c>
      <c r="K1430" s="24">
        <f ca="1">IO!$B$5*Model!G1430-$J1430</f>
        <v>3680</v>
      </c>
    </row>
    <row r="1431" spans="1:11" x14ac:dyDescent="0.25">
      <c r="A1431" s="28">
        <v>1430</v>
      </c>
      <c r="B1431" s="26" t="s">
        <v>8</v>
      </c>
      <c r="C1431" s="24">
        <f t="shared" ca="1" si="66"/>
        <v>0.81644065646658803</v>
      </c>
      <c r="D1431" s="24">
        <f ca="1">VLOOKUP(C1431,'Given Data'!$H$33:$I$43,2)</f>
        <v>4</v>
      </c>
      <c r="E1431" s="24">
        <f t="shared" ca="1" si="67"/>
        <v>0.75933929576261816</v>
      </c>
      <c r="F1431" s="24">
        <f ca="1">IF(B1431=IO!$A$21,ROUND(NORMINV(E1431,IO!$B$21,IO!$C$21),0),IF(B1431=IO!$A$22,ROUND(NORMINV(E1431,IO!$B$22,IO!$C$22),0),ROUND(NORMINV(E1431,IO!$B$23,IO!$C$23),0)))</f>
        <v>107</v>
      </c>
      <c r="G1431" s="24">
        <f ca="1">MIN(F1431,IO!$B$4+IO!$B$10)</f>
        <v>102</v>
      </c>
      <c r="H1431" s="24">
        <f ca="1">IF(G1431-D1431&gt;IO!B$4,Model!G1431-Model!D1431-IO!B$4,0)</f>
        <v>0</v>
      </c>
      <c r="I1431" s="24">
        <f>IF($B1431=IO!$A$22,IO!$B$6,IF($B1431=IO!$A$22,IO!$B$6,IF($B1431=IO!$A$22,IO!$B$6,IO!$B$7)))</f>
        <v>25</v>
      </c>
      <c r="J1431" s="24">
        <f t="shared" ca="1" si="68"/>
        <v>0</v>
      </c>
      <c r="K1431" s="24">
        <f ca="1">IO!$B$5*Model!G1431-$J1431</f>
        <v>4080</v>
      </c>
    </row>
    <row r="1432" spans="1:11" x14ac:dyDescent="0.25">
      <c r="A1432" s="28">
        <v>1431</v>
      </c>
      <c r="B1432" s="26" t="s">
        <v>10</v>
      </c>
      <c r="C1432" s="24">
        <f t="shared" ca="1" si="66"/>
        <v>4.4981657065650271E-2</v>
      </c>
      <c r="D1432" s="24">
        <f ca="1">VLOOKUP(C1432,'Given Data'!$H$33:$I$43,2)</f>
        <v>0</v>
      </c>
      <c r="E1432" s="24">
        <f t="shared" ca="1" si="67"/>
        <v>0.87347173288284785</v>
      </c>
      <c r="F1432" s="24">
        <f ca="1">IF(B1432=IO!$A$21,ROUND(NORMINV(E1432,IO!$B$21,IO!$C$21),0),IF(B1432=IO!$A$22,ROUND(NORMINV(E1432,IO!$B$22,IO!$C$22),0),ROUND(NORMINV(E1432,IO!$B$23,IO!$C$23),0)))</f>
        <v>111</v>
      </c>
      <c r="G1432" s="24">
        <f ca="1">MIN(F1432,IO!$B$4+IO!$B$10)</f>
        <v>102</v>
      </c>
      <c r="H1432" s="24">
        <f ca="1">IF(G1432-D1432&gt;IO!B$4,Model!G1432-Model!D1432-IO!B$4,0)</f>
        <v>2</v>
      </c>
      <c r="I1432" s="24">
        <f>IF($B1432=IO!$A$22,IO!$B$6,IF($B1432=IO!$A$22,IO!$B$6,IF($B1432=IO!$A$22,IO!$B$6,IO!$B$7)))</f>
        <v>200</v>
      </c>
      <c r="J1432" s="24">
        <f t="shared" ca="1" si="68"/>
        <v>0</v>
      </c>
      <c r="K1432" s="24">
        <f ca="1">IO!$B$5*Model!G1432-$J1432</f>
        <v>4080</v>
      </c>
    </row>
    <row r="1433" spans="1:11" x14ac:dyDescent="0.25">
      <c r="A1433" s="28">
        <v>1432</v>
      </c>
      <c r="B1433" s="26" t="s">
        <v>7</v>
      </c>
      <c r="C1433" s="24">
        <f t="shared" ca="1" si="66"/>
        <v>0.41143922893379092</v>
      </c>
      <c r="D1433" s="24">
        <f ca="1">VLOOKUP(C1433,'Given Data'!$H$33:$I$43,2)</f>
        <v>2</v>
      </c>
      <c r="E1433" s="24">
        <f t="shared" ca="1" si="67"/>
        <v>0.5608423517850637</v>
      </c>
      <c r="F1433" s="24">
        <f ca="1">IF(B1433=IO!$A$21,ROUND(NORMINV(E1433,IO!$B$21,IO!$C$21),0),IF(B1433=IO!$A$22,ROUND(NORMINV(E1433,IO!$B$22,IO!$C$22),0),ROUND(NORMINV(E1433,IO!$B$23,IO!$C$23),0)))</f>
        <v>102</v>
      </c>
      <c r="G1433" s="24">
        <f ca="1">MIN(F1433,IO!$B$4+IO!$B$10)</f>
        <v>102</v>
      </c>
      <c r="H1433" s="24">
        <f ca="1">IF(G1433-D1433&gt;IO!B$4,Model!G1433-Model!D1433-IO!B$4,0)</f>
        <v>0</v>
      </c>
      <c r="I1433" s="24">
        <f>IF($B1433=IO!$A$22,IO!$B$6,IF($B1433=IO!$A$22,IO!$B$6,IF($B1433=IO!$A$22,IO!$B$6,IO!$B$7)))</f>
        <v>200</v>
      </c>
      <c r="J1433" s="24">
        <f t="shared" ca="1" si="68"/>
        <v>200</v>
      </c>
      <c r="K1433" s="24">
        <f ca="1">IO!$B$5*Model!G1433-$J1433</f>
        <v>3880</v>
      </c>
    </row>
    <row r="1434" spans="1:11" x14ac:dyDescent="0.25">
      <c r="A1434" s="28">
        <v>1433</v>
      </c>
      <c r="B1434" s="26" t="s">
        <v>8</v>
      </c>
      <c r="C1434" s="24">
        <f t="shared" ca="1" si="66"/>
        <v>0.15180020676677985</v>
      </c>
      <c r="D1434" s="24">
        <f ca="1">VLOOKUP(C1434,'Given Data'!$H$33:$I$43,2)</f>
        <v>0</v>
      </c>
      <c r="E1434" s="24">
        <f t="shared" ca="1" si="67"/>
        <v>0.26738197153869359</v>
      </c>
      <c r="F1434" s="24">
        <f ca="1">IF(B1434=IO!$A$21,ROUND(NORMINV(E1434,IO!$B$21,IO!$C$21),0),IF(B1434=IO!$A$22,ROUND(NORMINV(E1434,IO!$B$22,IO!$C$22),0),ROUND(NORMINV(E1434,IO!$B$23,IO!$C$23),0)))</f>
        <v>100</v>
      </c>
      <c r="G1434" s="24">
        <f ca="1">MIN(F1434,IO!$B$4+IO!$B$10)</f>
        <v>100</v>
      </c>
      <c r="H1434" s="24">
        <f ca="1">IF(G1434-D1434&gt;IO!B$4,Model!G1434-Model!D1434-IO!B$4,0)</f>
        <v>0</v>
      </c>
      <c r="I1434" s="24">
        <f>IF($B1434=IO!$A$22,IO!$B$6,IF($B1434=IO!$A$22,IO!$B$6,IF($B1434=IO!$A$22,IO!$B$6,IO!$B$7)))</f>
        <v>25</v>
      </c>
      <c r="J1434" s="24">
        <f t="shared" ca="1" si="68"/>
        <v>0</v>
      </c>
      <c r="K1434" s="24">
        <f ca="1">IO!$B$5*Model!G1434-$J1434</f>
        <v>4000</v>
      </c>
    </row>
    <row r="1435" spans="1:11" x14ac:dyDescent="0.25">
      <c r="A1435" s="28">
        <v>1434</v>
      </c>
      <c r="B1435" s="26" t="s">
        <v>10</v>
      </c>
      <c r="C1435" s="24">
        <f t="shared" ca="1" si="66"/>
        <v>0.28913883776437432</v>
      </c>
      <c r="D1435" s="24">
        <f ca="1">VLOOKUP(C1435,'Given Data'!$H$33:$I$43,2)</f>
        <v>1</v>
      </c>
      <c r="E1435" s="24">
        <f t="shared" ca="1" si="67"/>
        <v>0.3580971400809464</v>
      </c>
      <c r="F1435" s="24">
        <f ca="1">IF(B1435=IO!$A$21,ROUND(NORMINV(E1435,IO!$B$21,IO!$C$21),0),IF(B1435=IO!$A$22,ROUND(NORMINV(E1435,IO!$B$22,IO!$C$22),0),ROUND(NORMINV(E1435,IO!$B$23,IO!$C$23),0)))</f>
        <v>103</v>
      </c>
      <c r="G1435" s="24">
        <f ca="1">MIN(F1435,IO!$B$4+IO!$B$10)</f>
        <v>102</v>
      </c>
      <c r="H1435" s="24">
        <f ca="1">IF(G1435-D1435&gt;IO!B$4,Model!G1435-Model!D1435-IO!B$4,0)</f>
        <v>1</v>
      </c>
      <c r="I1435" s="24">
        <f>IF($B1435=IO!$A$22,IO!$B$6,IF($B1435=IO!$A$22,IO!$B$6,IF($B1435=IO!$A$22,IO!$B$6,IO!$B$7)))</f>
        <v>200</v>
      </c>
      <c r="J1435" s="24">
        <f t="shared" ca="1" si="68"/>
        <v>25</v>
      </c>
      <c r="K1435" s="24">
        <f ca="1">IO!$B$5*Model!G1435-$J1435</f>
        <v>4055</v>
      </c>
    </row>
    <row r="1436" spans="1:11" x14ac:dyDescent="0.25">
      <c r="A1436" s="28">
        <v>1435</v>
      </c>
      <c r="B1436" s="26" t="s">
        <v>7</v>
      </c>
      <c r="C1436" s="24">
        <f t="shared" ca="1" si="66"/>
        <v>0.66560415340507595</v>
      </c>
      <c r="D1436" s="24">
        <f ca="1">VLOOKUP(C1436,'Given Data'!$H$33:$I$43,2)</f>
        <v>3</v>
      </c>
      <c r="E1436" s="24">
        <f t="shared" ca="1" si="67"/>
        <v>0.41391413409301803</v>
      </c>
      <c r="F1436" s="24">
        <f ca="1">IF(B1436=IO!$A$21,ROUND(NORMINV(E1436,IO!$B$21,IO!$C$21),0),IF(B1436=IO!$A$22,ROUND(NORMINV(E1436,IO!$B$22,IO!$C$22),0),ROUND(NORMINV(E1436,IO!$B$23,IO!$C$23),0)))</f>
        <v>100</v>
      </c>
      <c r="G1436" s="24">
        <f ca="1">MIN(F1436,IO!$B$4+IO!$B$10)</f>
        <v>100</v>
      </c>
      <c r="H1436" s="24">
        <f ca="1">IF(G1436-D1436&gt;IO!B$4,Model!G1436-Model!D1436-IO!B$4,0)</f>
        <v>0</v>
      </c>
      <c r="I1436" s="24">
        <f>IF($B1436=IO!$A$22,IO!$B$6,IF($B1436=IO!$A$22,IO!$B$6,IF($B1436=IO!$A$22,IO!$B$6,IO!$B$7)))</f>
        <v>200</v>
      </c>
      <c r="J1436" s="24">
        <f t="shared" ca="1" si="68"/>
        <v>0</v>
      </c>
      <c r="K1436" s="24">
        <f ca="1">IO!$B$5*Model!G1436-$J1436</f>
        <v>4000</v>
      </c>
    </row>
    <row r="1437" spans="1:11" x14ac:dyDescent="0.25">
      <c r="A1437" s="28">
        <v>1436</v>
      </c>
      <c r="B1437" s="26" t="s">
        <v>8</v>
      </c>
      <c r="C1437" s="24">
        <f t="shared" ca="1" si="66"/>
        <v>0.23392458600783272</v>
      </c>
      <c r="D1437" s="24">
        <f ca="1">VLOOKUP(C1437,'Given Data'!$H$33:$I$43,2)</f>
        <v>1</v>
      </c>
      <c r="E1437" s="24">
        <f t="shared" ca="1" si="67"/>
        <v>0.76591497972161482</v>
      </c>
      <c r="F1437" s="24">
        <f ca="1">IF(B1437=IO!$A$21,ROUND(NORMINV(E1437,IO!$B$21,IO!$C$21),0),IF(B1437=IO!$A$22,ROUND(NORMINV(E1437,IO!$B$22,IO!$C$22),0),ROUND(NORMINV(E1437,IO!$B$23,IO!$C$23),0)))</f>
        <v>107</v>
      </c>
      <c r="G1437" s="24">
        <f ca="1">MIN(F1437,IO!$B$4+IO!$B$10)</f>
        <v>102</v>
      </c>
      <c r="H1437" s="24">
        <f ca="1">IF(G1437-D1437&gt;IO!B$4,Model!G1437-Model!D1437-IO!B$4,0)</f>
        <v>1</v>
      </c>
      <c r="I1437" s="24">
        <f>IF($B1437=IO!$A$22,IO!$B$6,IF($B1437=IO!$A$22,IO!$B$6,IF($B1437=IO!$A$22,IO!$B$6,IO!$B$7)))</f>
        <v>25</v>
      </c>
      <c r="J1437" s="24">
        <f t="shared" ca="1" si="68"/>
        <v>0</v>
      </c>
      <c r="K1437" s="24">
        <f ca="1">IO!$B$5*Model!G1437-$J1437</f>
        <v>4080</v>
      </c>
    </row>
    <row r="1438" spans="1:11" x14ac:dyDescent="0.25">
      <c r="A1438" s="28">
        <v>1437</v>
      </c>
      <c r="B1438" s="26" t="s">
        <v>10</v>
      </c>
      <c r="C1438" s="24">
        <f t="shared" ca="1" si="66"/>
        <v>0.7337419338816179</v>
      </c>
      <c r="D1438" s="24">
        <f ca="1">VLOOKUP(C1438,'Given Data'!$H$33:$I$43,2)</f>
        <v>3</v>
      </c>
      <c r="E1438" s="24">
        <f t="shared" ca="1" si="67"/>
        <v>0.48587600022106525</v>
      </c>
      <c r="F1438" s="24">
        <f ca="1">IF(B1438=IO!$A$21,ROUND(NORMINV(E1438,IO!$B$21,IO!$C$21),0),IF(B1438=IO!$A$22,ROUND(NORMINV(E1438,IO!$B$22,IO!$C$22),0),ROUND(NORMINV(E1438,IO!$B$23,IO!$C$23),0)))</f>
        <v>105</v>
      </c>
      <c r="G1438" s="24">
        <f ca="1">MIN(F1438,IO!$B$4+IO!$B$10)</f>
        <v>102</v>
      </c>
      <c r="H1438" s="24">
        <f ca="1">IF(G1438-D1438&gt;IO!B$4,Model!G1438-Model!D1438-IO!B$4,0)</f>
        <v>0</v>
      </c>
      <c r="I1438" s="24">
        <f>IF($B1438=IO!$A$22,IO!$B$6,IF($B1438=IO!$A$22,IO!$B$6,IF($B1438=IO!$A$22,IO!$B$6,IO!$B$7)))</f>
        <v>200</v>
      </c>
      <c r="J1438" s="24">
        <f t="shared" ca="1" si="68"/>
        <v>50</v>
      </c>
      <c r="K1438" s="24">
        <f ca="1">IO!$B$5*Model!G1438-$J1438</f>
        <v>4030</v>
      </c>
    </row>
    <row r="1439" spans="1:11" x14ac:dyDescent="0.25">
      <c r="A1439" s="28">
        <v>1438</v>
      </c>
      <c r="B1439" s="26" t="s">
        <v>7</v>
      </c>
      <c r="C1439" s="24">
        <f t="shared" ca="1" si="66"/>
        <v>0.52536435914432422</v>
      </c>
      <c r="D1439" s="24">
        <f ca="1">VLOOKUP(C1439,'Given Data'!$H$33:$I$43,2)</f>
        <v>2</v>
      </c>
      <c r="E1439" s="24">
        <f t="shared" ca="1" si="67"/>
        <v>0.64490445279756936</v>
      </c>
      <c r="F1439" s="24">
        <f ca="1">IF(B1439=IO!$A$21,ROUND(NORMINV(E1439,IO!$B$21,IO!$C$21),0),IF(B1439=IO!$A$22,ROUND(NORMINV(E1439,IO!$B$22,IO!$C$22),0),ROUND(NORMINV(E1439,IO!$B$23,IO!$C$23),0)))</f>
        <v>103</v>
      </c>
      <c r="G1439" s="24">
        <f ca="1">MIN(F1439,IO!$B$4+IO!$B$10)</f>
        <v>102</v>
      </c>
      <c r="H1439" s="24">
        <f ca="1">IF(G1439-D1439&gt;IO!B$4,Model!G1439-Model!D1439-IO!B$4,0)</f>
        <v>0</v>
      </c>
      <c r="I1439" s="24">
        <f>IF($B1439=IO!$A$22,IO!$B$6,IF($B1439=IO!$A$22,IO!$B$6,IF($B1439=IO!$A$22,IO!$B$6,IO!$B$7)))</f>
        <v>200</v>
      </c>
      <c r="J1439" s="24">
        <f t="shared" ca="1" si="68"/>
        <v>0</v>
      </c>
      <c r="K1439" s="24">
        <f ca="1">IO!$B$5*Model!G1439-$J1439</f>
        <v>4080</v>
      </c>
    </row>
    <row r="1440" spans="1:11" x14ac:dyDescent="0.25">
      <c r="A1440" s="28">
        <v>1439</v>
      </c>
      <c r="B1440" s="26" t="s">
        <v>8</v>
      </c>
      <c r="C1440" s="24">
        <f t="shared" ca="1" si="66"/>
        <v>0.10385181518748599</v>
      </c>
      <c r="D1440" s="24">
        <f ca="1">VLOOKUP(C1440,'Given Data'!$H$33:$I$43,2)</f>
        <v>0</v>
      </c>
      <c r="E1440" s="24">
        <f t="shared" ca="1" si="67"/>
        <v>0.94630299154009279</v>
      </c>
      <c r="F1440" s="24">
        <f ca="1">IF(B1440=IO!$A$21,ROUND(NORMINV(E1440,IO!$B$21,IO!$C$21),0),IF(B1440=IO!$A$22,ROUND(NORMINV(E1440,IO!$B$22,IO!$C$22),0),ROUND(NORMINV(E1440,IO!$B$23,IO!$C$23),0)))</f>
        <v>111</v>
      </c>
      <c r="G1440" s="24">
        <f ca="1">MIN(F1440,IO!$B$4+IO!$B$10)</f>
        <v>102</v>
      </c>
      <c r="H1440" s="24">
        <f ca="1">IF(G1440-D1440&gt;IO!B$4,Model!G1440-Model!D1440-IO!B$4,0)</f>
        <v>2</v>
      </c>
      <c r="I1440" s="24">
        <f>IF($B1440=IO!$A$22,IO!$B$6,IF($B1440=IO!$A$22,IO!$B$6,IF($B1440=IO!$A$22,IO!$B$6,IO!$B$7)))</f>
        <v>25</v>
      </c>
      <c r="J1440" s="24">
        <f t="shared" ca="1" si="68"/>
        <v>0</v>
      </c>
      <c r="K1440" s="24">
        <f ca="1">IO!$B$5*Model!G1440-$J1440</f>
        <v>4080</v>
      </c>
    </row>
    <row r="1441" spans="1:11" x14ac:dyDescent="0.25">
      <c r="A1441" s="28">
        <v>1440</v>
      </c>
      <c r="B1441" s="26" t="s">
        <v>10</v>
      </c>
      <c r="C1441" s="24">
        <f t="shared" ca="1" si="66"/>
        <v>0.97479387562362096</v>
      </c>
      <c r="D1441" s="24">
        <f ca="1">VLOOKUP(C1441,'Given Data'!$H$33:$I$43,2)</f>
        <v>6</v>
      </c>
      <c r="E1441" s="24">
        <f t="shared" ca="1" si="67"/>
        <v>0.10939782708152757</v>
      </c>
      <c r="F1441" s="24">
        <f ca="1">IF(B1441=IO!$A$21,ROUND(NORMINV(E1441,IO!$B$21,IO!$C$21),0),IF(B1441=IO!$A$22,ROUND(NORMINV(E1441,IO!$B$22,IO!$C$22),0),ROUND(NORMINV(E1441,IO!$B$23,IO!$C$23),0)))</f>
        <v>99</v>
      </c>
      <c r="G1441" s="24">
        <f ca="1">MIN(F1441,IO!$B$4+IO!$B$10)</f>
        <v>99</v>
      </c>
      <c r="H1441" s="24">
        <f ca="1">IF(G1441-D1441&gt;IO!B$4,Model!G1441-Model!D1441-IO!B$4,0)</f>
        <v>0</v>
      </c>
      <c r="I1441" s="24">
        <f>IF($B1441=IO!$A$22,IO!$B$6,IF($B1441=IO!$A$22,IO!$B$6,IF($B1441=IO!$A$22,IO!$B$6,IO!$B$7)))</f>
        <v>200</v>
      </c>
      <c r="J1441" s="24">
        <f t="shared" ca="1" si="68"/>
        <v>25</v>
      </c>
      <c r="K1441" s="24">
        <f ca="1">IO!$B$5*Model!G1441-$J1441</f>
        <v>3935</v>
      </c>
    </row>
    <row r="1442" spans="1:11" x14ac:dyDescent="0.25">
      <c r="A1442" s="28">
        <v>1441</v>
      </c>
      <c r="B1442" s="26" t="s">
        <v>7</v>
      </c>
      <c r="C1442" s="24">
        <f t="shared" ca="1" si="66"/>
        <v>0.9071651777910561</v>
      </c>
      <c r="D1442" s="24">
        <f ca="1">VLOOKUP(C1442,'Given Data'!$H$33:$I$43,2)</f>
        <v>5</v>
      </c>
      <c r="E1442" s="24">
        <f t="shared" ca="1" si="67"/>
        <v>0.62560803798063869</v>
      </c>
      <c r="F1442" s="24">
        <f ca="1">IF(B1442=IO!$A$21,ROUND(NORMINV(E1442,IO!$B$21,IO!$C$21),0),IF(B1442=IO!$A$22,ROUND(NORMINV(E1442,IO!$B$22,IO!$C$22),0),ROUND(NORMINV(E1442,IO!$B$23,IO!$C$23),0)))</f>
        <v>103</v>
      </c>
      <c r="G1442" s="24">
        <f ca="1">MIN(F1442,IO!$B$4+IO!$B$10)</f>
        <v>102</v>
      </c>
      <c r="H1442" s="24">
        <f ca="1">IF(G1442-D1442&gt;IO!B$4,Model!G1442-Model!D1442-IO!B$4,0)</f>
        <v>0</v>
      </c>
      <c r="I1442" s="24">
        <f>IF($B1442=IO!$A$22,IO!$B$6,IF($B1442=IO!$A$22,IO!$B$6,IF($B1442=IO!$A$22,IO!$B$6,IO!$B$7)))</f>
        <v>200</v>
      </c>
      <c r="J1442" s="24">
        <f t="shared" ca="1" si="68"/>
        <v>0</v>
      </c>
      <c r="K1442" s="24">
        <f ca="1">IO!$B$5*Model!G1442-$J1442</f>
        <v>4080</v>
      </c>
    </row>
    <row r="1443" spans="1:11" x14ac:dyDescent="0.25">
      <c r="A1443" s="28">
        <v>1442</v>
      </c>
      <c r="B1443" s="26" t="s">
        <v>8</v>
      </c>
      <c r="C1443" s="24">
        <f t="shared" ca="1" si="66"/>
        <v>0.17674322584002111</v>
      </c>
      <c r="D1443" s="24">
        <f ca="1">VLOOKUP(C1443,'Given Data'!$H$33:$I$43,2)</f>
        <v>1</v>
      </c>
      <c r="E1443" s="24">
        <f t="shared" ca="1" si="67"/>
        <v>0.39439836509711157</v>
      </c>
      <c r="F1443" s="24">
        <f ca="1">IF(B1443=IO!$A$21,ROUND(NORMINV(E1443,IO!$B$21,IO!$C$21),0),IF(B1443=IO!$A$22,ROUND(NORMINV(E1443,IO!$B$22,IO!$C$22),0),ROUND(NORMINV(E1443,IO!$B$23,IO!$C$23),0)))</f>
        <v>102</v>
      </c>
      <c r="G1443" s="24">
        <f ca="1">MIN(F1443,IO!$B$4+IO!$B$10)</f>
        <v>102</v>
      </c>
      <c r="H1443" s="24">
        <f ca="1">IF(G1443-D1443&gt;IO!B$4,Model!G1443-Model!D1443-IO!B$4,0)</f>
        <v>1</v>
      </c>
      <c r="I1443" s="24">
        <f>IF($B1443=IO!$A$22,IO!$B$6,IF($B1443=IO!$A$22,IO!$B$6,IF($B1443=IO!$A$22,IO!$B$6,IO!$B$7)))</f>
        <v>25</v>
      </c>
      <c r="J1443" s="24">
        <f t="shared" ca="1" si="68"/>
        <v>0</v>
      </c>
      <c r="K1443" s="24">
        <f ca="1">IO!$B$5*Model!G1443-$J1443</f>
        <v>4080</v>
      </c>
    </row>
    <row r="1444" spans="1:11" x14ac:dyDescent="0.25">
      <c r="A1444" s="28">
        <v>1443</v>
      </c>
      <c r="B1444" s="26" t="s">
        <v>10</v>
      </c>
      <c r="C1444" s="24">
        <f t="shared" ca="1" si="66"/>
        <v>0.47192579078468899</v>
      </c>
      <c r="D1444" s="24">
        <f ca="1">VLOOKUP(C1444,'Given Data'!$H$33:$I$43,2)</f>
        <v>2</v>
      </c>
      <c r="E1444" s="24">
        <f t="shared" ca="1" si="67"/>
        <v>0.64935586349675223</v>
      </c>
      <c r="F1444" s="24">
        <f ca="1">IF(B1444=IO!$A$21,ROUND(NORMINV(E1444,IO!$B$21,IO!$C$21),0),IF(B1444=IO!$A$22,ROUND(NORMINV(E1444,IO!$B$22,IO!$C$22),0),ROUND(NORMINV(E1444,IO!$B$23,IO!$C$23),0)))</f>
        <v>107</v>
      </c>
      <c r="G1444" s="24">
        <f ca="1">MIN(F1444,IO!$B$4+IO!$B$10)</f>
        <v>102</v>
      </c>
      <c r="H1444" s="24">
        <f ca="1">IF(G1444-D1444&gt;IO!B$4,Model!G1444-Model!D1444-IO!B$4,0)</f>
        <v>0</v>
      </c>
      <c r="I1444" s="24">
        <f>IF($B1444=IO!$A$22,IO!$B$6,IF($B1444=IO!$A$22,IO!$B$6,IF($B1444=IO!$A$22,IO!$B$6,IO!$B$7)))</f>
        <v>200</v>
      </c>
      <c r="J1444" s="24">
        <f t="shared" ca="1" si="68"/>
        <v>0</v>
      </c>
      <c r="K1444" s="24">
        <f ca="1">IO!$B$5*Model!G1444-$J1444</f>
        <v>4080</v>
      </c>
    </row>
    <row r="1445" spans="1:11" x14ac:dyDescent="0.25">
      <c r="A1445" s="28">
        <v>1444</v>
      </c>
      <c r="B1445" s="26" t="s">
        <v>7</v>
      </c>
      <c r="C1445" s="24">
        <f t="shared" ca="1" si="66"/>
        <v>0.46615914686342064</v>
      </c>
      <c r="D1445" s="24">
        <f ca="1">VLOOKUP(C1445,'Given Data'!$H$33:$I$43,2)</f>
        <v>2</v>
      </c>
      <c r="E1445" s="24">
        <f t="shared" ca="1" si="67"/>
        <v>0.76642107696056117</v>
      </c>
      <c r="F1445" s="24">
        <f ca="1">IF(B1445=IO!$A$21,ROUND(NORMINV(E1445,IO!$B$21,IO!$C$21),0),IF(B1445=IO!$A$22,ROUND(NORMINV(E1445,IO!$B$22,IO!$C$22),0),ROUND(NORMINV(E1445,IO!$B$23,IO!$C$23),0)))</f>
        <v>105</v>
      </c>
      <c r="G1445" s="24">
        <f ca="1">MIN(F1445,IO!$B$4+IO!$B$10)</f>
        <v>102</v>
      </c>
      <c r="H1445" s="24">
        <f ca="1">IF(G1445-D1445&gt;IO!B$4,Model!G1445-Model!D1445-IO!B$4,0)</f>
        <v>0</v>
      </c>
      <c r="I1445" s="24">
        <f>IF($B1445=IO!$A$22,IO!$B$6,IF($B1445=IO!$A$22,IO!$B$6,IF($B1445=IO!$A$22,IO!$B$6,IO!$B$7)))</f>
        <v>200</v>
      </c>
      <c r="J1445" s="24">
        <f t="shared" ca="1" si="68"/>
        <v>0</v>
      </c>
      <c r="K1445" s="24">
        <f ca="1">IO!$B$5*Model!G1445-$J1445</f>
        <v>4080</v>
      </c>
    </row>
    <row r="1446" spans="1:11" x14ac:dyDescent="0.25">
      <c r="A1446" s="28">
        <v>1445</v>
      </c>
      <c r="B1446" s="26" t="s">
        <v>8</v>
      </c>
      <c r="C1446" s="24">
        <f t="shared" ca="1" si="66"/>
        <v>0.45019733967276698</v>
      </c>
      <c r="D1446" s="24">
        <f ca="1">VLOOKUP(C1446,'Given Data'!$H$33:$I$43,2)</f>
        <v>2</v>
      </c>
      <c r="E1446" s="24">
        <f t="shared" ca="1" si="67"/>
        <v>0.51903314736845796</v>
      </c>
      <c r="F1446" s="24">
        <f ca="1">IF(B1446=IO!$A$21,ROUND(NORMINV(E1446,IO!$B$21,IO!$C$21),0),IF(B1446=IO!$A$22,ROUND(NORMINV(E1446,IO!$B$22,IO!$C$22),0),ROUND(NORMINV(E1446,IO!$B$23,IO!$C$23),0)))</f>
        <v>103</v>
      </c>
      <c r="G1446" s="24">
        <f ca="1">MIN(F1446,IO!$B$4+IO!$B$10)</f>
        <v>102</v>
      </c>
      <c r="H1446" s="24">
        <f ca="1">IF(G1446-D1446&gt;IO!B$4,Model!G1446-Model!D1446-IO!B$4,0)</f>
        <v>0</v>
      </c>
      <c r="I1446" s="24">
        <f>IF($B1446=IO!$A$22,IO!$B$6,IF($B1446=IO!$A$22,IO!$B$6,IF($B1446=IO!$A$22,IO!$B$6,IO!$B$7)))</f>
        <v>25</v>
      </c>
      <c r="J1446" s="24">
        <f t="shared" ca="1" si="68"/>
        <v>0</v>
      </c>
      <c r="K1446" s="24">
        <f ca="1">IO!$B$5*Model!G1446-$J1446</f>
        <v>4080</v>
      </c>
    </row>
    <row r="1447" spans="1:11" x14ac:dyDescent="0.25">
      <c r="A1447" s="28">
        <v>1446</v>
      </c>
      <c r="B1447" s="26" t="s">
        <v>10</v>
      </c>
      <c r="C1447" s="24">
        <f t="shared" ca="1" si="66"/>
        <v>0.58210009420526909</v>
      </c>
      <c r="D1447" s="24">
        <f ca="1">VLOOKUP(C1447,'Given Data'!$H$33:$I$43,2)</f>
        <v>2</v>
      </c>
      <c r="E1447" s="24">
        <f t="shared" ca="1" si="67"/>
        <v>0.77558105723304482</v>
      </c>
      <c r="F1447" s="24">
        <f ca="1">IF(B1447=IO!$A$21,ROUND(NORMINV(E1447,IO!$B$21,IO!$C$21),0),IF(B1447=IO!$A$22,ROUND(NORMINV(E1447,IO!$B$22,IO!$C$22),0),ROUND(NORMINV(E1447,IO!$B$23,IO!$C$23),0)))</f>
        <v>109</v>
      </c>
      <c r="G1447" s="24">
        <f ca="1">MIN(F1447,IO!$B$4+IO!$B$10)</f>
        <v>102</v>
      </c>
      <c r="H1447" s="24">
        <f ca="1">IF(G1447-D1447&gt;IO!B$4,Model!G1447-Model!D1447-IO!B$4,0)</f>
        <v>0</v>
      </c>
      <c r="I1447" s="24">
        <f>IF($B1447=IO!$A$22,IO!$B$6,IF($B1447=IO!$A$22,IO!$B$6,IF($B1447=IO!$A$22,IO!$B$6,IO!$B$7)))</f>
        <v>200</v>
      </c>
      <c r="J1447" s="24">
        <f t="shared" ca="1" si="68"/>
        <v>0</v>
      </c>
      <c r="K1447" s="24">
        <f ca="1">IO!$B$5*Model!G1447-$J1447</f>
        <v>4080</v>
      </c>
    </row>
    <row r="1448" spans="1:11" x14ac:dyDescent="0.25">
      <c r="A1448" s="28">
        <v>1447</v>
      </c>
      <c r="B1448" s="26" t="s">
        <v>7</v>
      </c>
      <c r="C1448" s="24">
        <f t="shared" ca="1" si="66"/>
        <v>0.34852934270302294</v>
      </c>
      <c r="D1448" s="24">
        <f ca="1">VLOOKUP(C1448,'Given Data'!$H$33:$I$43,2)</f>
        <v>1</v>
      </c>
      <c r="E1448" s="24">
        <f t="shared" ca="1" si="67"/>
        <v>0.46390143739458478</v>
      </c>
      <c r="F1448" s="24">
        <f ca="1">IF(B1448=IO!$A$21,ROUND(NORMINV(E1448,IO!$B$21,IO!$C$21),0),IF(B1448=IO!$A$22,ROUND(NORMINV(E1448,IO!$B$22,IO!$C$22),0),ROUND(NORMINV(E1448,IO!$B$23,IO!$C$23),0)))</f>
        <v>100</v>
      </c>
      <c r="G1448" s="24">
        <f ca="1">MIN(F1448,IO!$B$4+IO!$B$10)</f>
        <v>100</v>
      </c>
      <c r="H1448" s="24">
        <f ca="1">IF(G1448-D1448&gt;IO!B$4,Model!G1448-Model!D1448-IO!B$4,0)</f>
        <v>0</v>
      </c>
      <c r="I1448" s="24">
        <f>IF($B1448=IO!$A$22,IO!$B$6,IF($B1448=IO!$A$22,IO!$B$6,IF($B1448=IO!$A$22,IO!$B$6,IO!$B$7)))</f>
        <v>200</v>
      </c>
      <c r="J1448" s="24">
        <f t="shared" ca="1" si="68"/>
        <v>200</v>
      </c>
      <c r="K1448" s="24">
        <f ca="1">IO!$B$5*Model!G1448-$J1448</f>
        <v>3800</v>
      </c>
    </row>
    <row r="1449" spans="1:11" x14ac:dyDescent="0.25">
      <c r="A1449" s="28">
        <v>1448</v>
      </c>
      <c r="B1449" s="26" t="s">
        <v>8</v>
      </c>
      <c r="C1449" s="24">
        <f t="shared" ca="1" si="66"/>
        <v>0.58606628595749422</v>
      </c>
      <c r="D1449" s="24">
        <f ca="1">VLOOKUP(C1449,'Given Data'!$H$33:$I$43,2)</f>
        <v>2</v>
      </c>
      <c r="E1449" s="24">
        <f t="shared" ca="1" si="67"/>
        <v>0.95028356625509636</v>
      </c>
      <c r="F1449" s="24">
        <f ca="1">IF(B1449=IO!$A$21,ROUND(NORMINV(E1449,IO!$B$21,IO!$C$21),0),IF(B1449=IO!$A$22,ROUND(NORMINV(E1449,IO!$B$22,IO!$C$22),0),ROUND(NORMINV(E1449,IO!$B$23,IO!$C$23),0)))</f>
        <v>111</v>
      </c>
      <c r="G1449" s="24">
        <f ca="1">MIN(F1449,IO!$B$4+IO!$B$10)</f>
        <v>102</v>
      </c>
      <c r="H1449" s="24">
        <f ca="1">IF(G1449-D1449&gt;IO!B$4,Model!G1449-Model!D1449-IO!B$4,0)</f>
        <v>0</v>
      </c>
      <c r="I1449" s="24">
        <f>IF($B1449=IO!$A$22,IO!$B$6,IF($B1449=IO!$A$22,IO!$B$6,IF($B1449=IO!$A$22,IO!$B$6,IO!$B$7)))</f>
        <v>25</v>
      </c>
      <c r="J1449" s="24">
        <f t="shared" ca="1" si="68"/>
        <v>0</v>
      </c>
      <c r="K1449" s="24">
        <f ca="1">IO!$B$5*Model!G1449-$J1449</f>
        <v>4080</v>
      </c>
    </row>
    <row r="1450" spans="1:11" x14ac:dyDescent="0.25">
      <c r="A1450" s="28">
        <v>1449</v>
      </c>
      <c r="B1450" s="26" t="s">
        <v>10</v>
      </c>
      <c r="C1450" s="24">
        <f t="shared" ca="1" si="66"/>
        <v>0.26409038313175937</v>
      </c>
      <c r="D1450" s="24">
        <f ca="1">VLOOKUP(C1450,'Given Data'!$H$33:$I$43,2)</f>
        <v>1</v>
      </c>
      <c r="E1450" s="24">
        <f t="shared" ca="1" si="67"/>
        <v>0.43668110770304158</v>
      </c>
      <c r="F1450" s="24">
        <f ca="1">IF(B1450=IO!$A$21,ROUND(NORMINV(E1450,IO!$B$21,IO!$C$21),0),IF(B1450=IO!$A$22,ROUND(NORMINV(E1450,IO!$B$22,IO!$C$22),0),ROUND(NORMINV(E1450,IO!$B$23,IO!$C$23),0)))</f>
        <v>104</v>
      </c>
      <c r="G1450" s="24">
        <f ca="1">MIN(F1450,IO!$B$4+IO!$B$10)</f>
        <v>102</v>
      </c>
      <c r="H1450" s="24">
        <f ca="1">IF(G1450-D1450&gt;IO!B$4,Model!G1450-Model!D1450-IO!B$4,0)</f>
        <v>1</v>
      </c>
      <c r="I1450" s="24">
        <f>IF($B1450=IO!$A$22,IO!$B$6,IF($B1450=IO!$A$22,IO!$B$6,IF($B1450=IO!$A$22,IO!$B$6,IO!$B$7)))</f>
        <v>200</v>
      </c>
      <c r="J1450" s="24">
        <f t="shared" ca="1" si="68"/>
        <v>0</v>
      </c>
      <c r="K1450" s="24">
        <f ca="1">IO!$B$5*Model!G1450-$J1450</f>
        <v>4080</v>
      </c>
    </row>
    <row r="1451" spans="1:11" x14ac:dyDescent="0.25">
      <c r="A1451" s="28">
        <v>1450</v>
      </c>
      <c r="B1451" s="26" t="s">
        <v>7</v>
      </c>
      <c r="C1451" s="24">
        <f t="shared" ca="1" si="66"/>
        <v>0.4005752193486718</v>
      </c>
      <c r="D1451" s="24">
        <f ca="1">VLOOKUP(C1451,'Given Data'!$H$33:$I$43,2)</f>
        <v>2</v>
      </c>
      <c r="E1451" s="24">
        <f t="shared" ca="1" si="67"/>
        <v>0.65349233825828046</v>
      </c>
      <c r="F1451" s="24">
        <f ca="1">IF(B1451=IO!$A$21,ROUND(NORMINV(E1451,IO!$B$21,IO!$C$21),0),IF(B1451=IO!$A$22,ROUND(NORMINV(E1451,IO!$B$22,IO!$C$22),0),ROUND(NORMINV(E1451,IO!$B$23,IO!$C$23),0)))</f>
        <v>103</v>
      </c>
      <c r="G1451" s="24">
        <f ca="1">MIN(F1451,IO!$B$4+IO!$B$10)</f>
        <v>102</v>
      </c>
      <c r="H1451" s="24">
        <f ca="1">IF(G1451-D1451&gt;IO!B$4,Model!G1451-Model!D1451-IO!B$4,0)</f>
        <v>0</v>
      </c>
      <c r="I1451" s="24">
        <f>IF($B1451=IO!$A$22,IO!$B$6,IF($B1451=IO!$A$22,IO!$B$6,IF($B1451=IO!$A$22,IO!$B$6,IO!$B$7)))</f>
        <v>200</v>
      </c>
      <c r="J1451" s="24">
        <f t="shared" ca="1" si="68"/>
        <v>0</v>
      </c>
      <c r="K1451" s="24">
        <f ca="1">IO!$B$5*Model!G1451-$J1451</f>
        <v>4080</v>
      </c>
    </row>
    <row r="1452" spans="1:11" x14ac:dyDescent="0.25">
      <c r="A1452" s="28">
        <v>1451</v>
      </c>
      <c r="B1452" s="26" t="s">
        <v>8</v>
      </c>
      <c r="C1452" s="24">
        <f t="shared" ca="1" si="66"/>
        <v>0.60315367569415279</v>
      </c>
      <c r="D1452" s="24">
        <f ca="1">VLOOKUP(C1452,'Given Data'!$H$33:$I$43,2)</f>
        <v>3</v>
      </c>
      <c r="E1452" s="24">
        <f t="shared" ca="1" si="67"/>
        <v>0.13803226911647071</v>
      </c>
      <c r="F1452" s="24">
        <f ca="1">IF(B1452=IO!$A$21,ROUND(NORMINV(E1452,IO!$B$21,IO!$C$21),0),IF(B1452=IO!$A$22,ROUND(NORMINV(E1452,IO!$B$22,IO!$C$22),0),ROUND(NORMINV(E1452,IO!$B$23,IO!$C$23),0)))</f>
        <v>98</v>
      </c>
      <c r="G1452" s="24">
        <f ca="1">MIN(F1452,IO!$B$4+IO!$B$10)</f>
        <v>98</v>
      </c>
      <c r="H1452" s="24">
        <f ca="1">IF(G1452-D1452&gt;IO!B$4,Model!G1452-Model!D1452-IO!B$4,0)</f>
        <v>0</v>
      </c>
      <c r="I1452" s="24">
        <f>IF($B1452=IO!$A$22,IO!$B$6,IF($B1452=IO!$A$22,IO!$B$6,IF($B1452=IO!$A$22,IO!$B$6,IO!$B$7)))</f>
        <v>25</v>
      </c>
      <c r="J1452" s="24">
        <f t="shared" ca="1" si="68"/>
        <v>0</v>
      </c>
      <c r="K1452" s="24">
        <f ca="1">IO!$B$5*Model!G1452-$J1452</f>
        <v>3920</v>
      </c>
    </row>
    <row r="1453" spans="1:11" x14ac:dyDescent="0.25">
      <c r="A1453" s="28">
        <v>1452</v>
      </c>
      <c r="B1453" s="26" t="s">
        <v>10</v>
      </c>
      <c r="C1453" s="24">
        <f t="shared" ca="1" si="66"/>
        <v>0.15013586399168166</v>
      </c>
      <c r="D1453" s="24">
        <f ca="1">VLOOKUP(C1453,'Given Data'!$H$33:$I$43,2)</f>
        <v>0</v>
      </c>
      <c r="E1453" s="24">
        <f t="shared" ca="1" si="67"/>
        <v>0.12943717549363731</v>
      </c>
      <c r="F1453" s="24">
        <f ca="1">IF(B1453=IO!$A$21,ROUND(NORMINV(E1453,IO!$B$21,IO!$C$21),0),IF(B1453=IO!$A$22,ROUND(NORMINV(E1453,IO!$B$22,IO!$C$22),0),ROUND(NORMINV(E1453,IO!$B$23,IO!$C$23),0)))</f>
        <v>99</v>
      </c>
      <c r="G1453" s="24">
        <f ca="1">MIN(F1453,IO!$B$4+IO!$B$10)</f>
        <v>99</v>
      </c>
      <c r="H1453" s="24">
        <f ca="1">IF(G1453-D1453&gt;IO!B$4,Model!G1453-Model!D1453-IO!B$4,0)</f>
        <v>0</v>
      </c>
      <c r="I1453" s="24">
        <f>IF($B1453=IO!$A$22,IO!$B$6,IF($B1453=IO!$A$22,IO!$B$6,IF($B1453=IO!$A$22,IO!$B$6,IO!$B$7)))</f>
        <v>200</v>
      </c>
      <c r="J1453" s="24">
        <f t="shared" ca="1" si="68"/>
        <v>0</v>
      </c>
      <c r="K1453" s="24">
        <f ca="1">IO!$B$5*Model!G1453-$J1453</f>
        <v>3960</v>
      </c>
    </row>
    <row r="1454" spans="1:11" x14ac:dyDescent="0.25">
      <c r="A1454" s="28">
        <v>1453</v>
      </c>
      <c r="B1454" s="26" t="s">
        <v>7</v>
      </c>
      <c r="C1454" s="24">
        <f t="shared" ca="1" si="66"/>
        <v>0.9841632755526869</v>
      </c>
      <c r="D1454" s="24">
        <f ca="1">VLOOKUP(C1454,'Given Data'!$H$33:$I$43,2)</f>
        <v>7</v>
      </c>
      <c r="E1454" s="24">
        <f t="shared" ca="1" si="67"/>
        <v>0.79925807934876381</v>
      </c>
      <c r="F1454" s="24">
        <f ca="1">IF(B1454=IO!$A$21,ROUND(NORMINV(E1454,IO!$B$21,IO!$C$21),0),IF(B1454=IO!$A$22,ROUND(NORMINV(E1454,IO!$B$22,IO!$C$22),0),ROUND(NORMINV(E1454,IO!$B$23,IO!$C$23),0)))</f>
        <v>106</v>
      </c>
      <c r="G1454" s="24">
        <f ca="1">MIN(F1454,IO!$B$4+IO!$B$10)</f>
        <v>102</v>
      </c>
      <c r="H1454" s="24">
        <f ca="1">IF(G1454-D1454&gt;IO!B$4,Model!G1454-Model!D1454-IO!B$4,0)</f>
        <v>0</v>
      </c>
      <c r="I1454" s="24">
        <f>IF($B1454=IO!$A$22,IO!$B$6,IF($B1454=IO!$A$22,IO!$B$6,IF($B1454=IO!$A$22,IO!$B$6,IO!$B$7)))</f>
        <v>200</v>
      </c>
      <c r="J1454" s="24">
        <f t="shared" ca="1" si="68"/>
        <v>0</v>
      </c>
      <c r="K1454" s="24">
        <f ca="1">IO!$B$5*Model!G1454-$J1454</f>
        <v>4080</v>
      </c>
    </row>
    <row r="1455" spans="1:11" x14ac:dyDescent="0.25">
      <c r="A1455" s="28">
        <v>1454</v>
      </c>
      <c r="B1455" s="26" t="s">
        <v>8</v>
      </c>
      <c r="C1455" s="24">
        <f t="shared" ca="1" si="66"/>
        <v>0.82538586561736671</v>
      </c>
      <c r="D1455" s="24">
        <f ca="1">VLOOKUP(C1455,'Given Data'!$H$33:$I$43,2)</f>
        <v>4</v>
      </c>
      <c r="E1455" s="24">
        <f t="shared" ca="1" si="67"/>
        <v>2.3558575691983941E-2</v>
      </c>
      <c r="F1455" s="24">
        <f ca="1">IF(B1455=IO!$A$21,ROUND(NORMINV(E1455,IO!$B$21,IO!$C$21),0),IF(B1455=IO!$A$22,ROUND(NORMINV(E1455,IO!$B$22,IO!$C$22),0),ROUND(NORMINV(E1455,IO!$B$23,IO!$C$23),0)))</f>
        <v>93</v>
      </c>
      <c r="G1455" s="24">
        <f ca="1">MIN(F1455,IO!$B$4+IO!$B$10)</f>
        <v>93</v>
      </c>
      <c r="H1455" s="24">
        <f ca="1">IF(G1455-D1455&gt;IO!B$4,Model!G1455-Model!D1455-IO!B$4,0)</f>
        <v>0</v>
      </c>
      <c r="I1455" s="24">
        <f>IF($B1455=IO!$A$22,IO!$B$6,IF($B1455=IO!$A$22,IO!$B$6,IF($B1455=IO!$A$22,IO!$B$6,IO!$B$7)))</f>
        <v>25</v>
      </c>
      <c r="J1455" s="24">
        <f t="shared" ca="1" si="68"/>
        <v>0</v>
      </c>
      <c r="K1455" s="24">
        <f ca="1">IO!$B$5*Model!G1455-$J1455</f>
        <v>3720</v>
      </c>
    </row>
    <row r="1456" spans="1:11" x14ac:dyDescent="0.25">
      <c r="A1456" s="28">
        <v>1455</v>
      </c>
      <c r="B1456" s="26" t="s">
        <v>10</v>
      </c>
      <c r="C1456" s="24">
        <f t="shared" ca="1" si="66"/>
        <v>0.68584950368060082</v>
      </c>
      <c r="D1456" s="24">
        <f ca="1">VLOOKUP(C1456,'Given Data'!$H$33:$I$43,2)</f>
        <v>3</v>
      </c>
      <c r="E1456" s="24">
        <f t="shared" ca="1" si="67"/>
        <v>0.59072995977390996</v>
      </c>
      <c r="F1456" s="24">
        <f ca="1">IF(B1456=IO!$A$21,ROUND(NORMINV(E1456,IO!$B$21,IO!$C$21),0),IF(B1456=IO!$A$22,ROUND(NORMINV(E1456,IO!$B$22,IO!$C$22),0),ROUND(NORMINV(E1456,IO!$B$23,IO!$C$23),0)))</f>
        <v>106</v>
      </c>
      <c r="G1456" s="24">
        <f ca="1">MIN(F1456,IO!$B$4+IO!$B$10)</f>
        <v>102</v>
      </c>
      <c r="H1456" s="24">
        <f ca="1">IF(G1456-D1456&gt;IO!B$4,Model!G1456-Model!D1456-IO!B$4,0)</f>
        <v>0</v>
      </c>
      <c r="I1456" s="24">
        <f>IF($B1456=IO!$A$22,IO!$B$6,IF($B1456=IO!$A$22,IO!$B$6,IF($B1456=IO!$A$22,IO!$B$6,IO!$B$7)))</f>
        <v>200</v>
      </c>
      <c r="J1456" s="24">
        <f t="shared" ca="1" si="68"/>
        <v>0</v>
      </c>
      <c r="K1456" s="24">
        <f ca="1">IO!$B$5*Model!G1456-$J1456</f>
        <v>4080</v>
      </c>
    </row>
    <row r="1457" spans="1:11" x14ac:dyDescent="0.25">
      <c r="A1457" s="28">
        <v>1456</v>
      </c>
      <c r="B1457" s="26" t="s">
        <v>7</v>
      </c>
      <c r="C1457" s="24">
        <f t="shared" ca="1" si="66"/>
        <v>0.84591746511466903</v>
      </c>
      <c r="D1457" s="24">
        <f ca="1">VLOOKUP(C1457,'Given Data'!$H$33:$I$43,2)</f>
        <v>4</v>
      </c>
      <c r="E1457" s="24">
        <f t="shared" ca="1" si="67"/>
        <v>0.13730445337117447</v>
      </c>
      <c r="F1457" s="24">
        <f ca="1">IF(B1457=IO!$A$21,ROUND(NORMINV(E1457,IO!$B$21,IO!$C$21),0),IF(B1457=IO!$A$22,ROUND(NORMINV(E1457,IO!$B$22,IO!$C$22),0),ROUND(NORMINV(E1457,IO!$B$23,IO!$C$23),0)))</f>
        <v>94</v>
      </c>
      <c r="G1457" s="24">
        <f ca="1">MIN(F1457,IO!$B$4+IO!$B$10)</f>
        <v>94</v>
      </c>
      <c r="H1457" s="24">
        <f ca="1">IF(G1457-D1457&gt;IO!B$4,Model!G1457-Model!D1457-IO!B$4,0)</f>
        <v>0</v>
      </c>
      <c r="I1457" s="24">
        <f>IF($B1457=IO!$A$22,IO!$B$6,IF($B1457=IO!$A$22,IO!$B$6,IF($B1457=IO!$A$22,IO!$B$6,IO!$B$7)))</f>
        <v>200</v>
      </c>
      <c r="J1457" s="24">
        <f t="shared" ca="1" si="68"/>
        <v>0</v>
      </c>
      <c r="K1457" s="24">
        <f ca="1">IO!$B$5*Model!G1457-$J1457</f>
        <v>3760</v>
      </c>
    </row>
    <row r="1458" spans="1:11" x14ac:dyDescent="0.25">
      <c r="A1458" s="28">
        <v>1457</v>
      </c>
      <c r="B1458" s="26" t="s">
        <v>8</v>
      </c>
      <c r="C1458" s="24">
        <f t="shared" ca="1" si="66"/>
        <v>0.78829523502990206</v>
      </c>
      <c r="D1458" s="24">
        <f ca="1">VLOOKUP(C1458,'Given Data'!$H$33:$I$43,2)</f>
        <v>4</v>
      </c>
      <c r="E1458" s="24">
        <f t="shared" ca="1" si="67"/>
        <v>0.97471625096460401</v>
      </c>
      <c r="F1458" s="24">
        <f ca="1">IF(B1458=IO!$A$21,ROUND(NORMINV(E1458,IO!$B$21,IO!$C$21),0),IF(B1458=IO!$A$22,ROUND(NORMINV(E1458,IO!$B$22,IO!$C$22),0),ROUND(NORMINV(E1458,IO!$B$23,IO!$C$23),0)))</f>
        <v>113</v>
      </c>
      <c r="G1458" s="24">
        <f ca="1">MIN(F1458,IO!$B$4+IO!$B$10)</f>
        <v>102</v>
      </c>
      <c r="H1458" s="24">
        <f ca="1">IF(G1458-D1458&gt;IO!B$4,Model!G1458-Model!D1458-IO!B$4,0)</f>
        <v>0</v>
      </c>
      <c r="I1458" s="24">
        <f>IF($B1458=IO!$A$22,IO!$B$6,IF($B1458=IO!$A$22,IO!$B$6,IF($B1458=IO!$A$22,IO!$B$6,IO!$B$7)))</f>
        <v>25</v>
      </c>
      <c r="J1458" s="24">
        <f t="shared" ca="1" si="68"/>
        <v>0</v>
      </c>
      <c r="K1458" s="24">
        <f ca="1">IO!$B$5*Model!G1458-$J1458</f>
        <v>4080</v>
      </c>
    </row>
    <row r="1459" spans="1:11" x14ac:dyDescent="0.25">
      <c r="A1459" s="28">
        <v>1458</v>
      </c>
      <c r="B1459" s="26" t="s">
        <v>10</v>
      </c>
      <c r="C1459" s="24">
        <f t="shared" ca="1" si="66"/>
        <v>0.66692063840456761</v>
      </c>
      <c r="D1459" s="24">
        <f ca="1">VLOOKUP(C1459,'Given Data'!$H$33:$I$43,2)</f>
        <v>3</v>
      </c>
      <c r="E1459" s="24">
        <f t="shared" ca="1" si="67"/>
        <v>0.61474925278808434</v>
      </c>
      <c r="F1459" s="24">
        <f ca="1">IF(B1459=IO!$A$21,ROUND(NORMINV(E1459,IO!$B$21,IO!$C$21),0),IF(B1459=IO!$A$22,ROUND(NORMINV(E1459,IO!$B$22,IO!$C$22),0),ROUND(NORMINV(E1459,IO!$B$23,IO!$C$23),0)))</f>
        <v>106</v>
      </c>
      <c r="G1459" s="24">
        <f ca="1">MIN(F1459,IO!$B$4+IO!$B$10)</f>
        <v>102</v>
      </c>
      <c r="H1459" s="24">
        <f ca="1">IF(G1459-D1459&gt;IO!B$4,Model!G1459-Model!D1459-IO!B$4,0)</f>
        <v>0</v>
      </c>
      <c r="I1459" s="24">
        <f>IF($B1459=IO!$A$22,IO!$B$6,IF($B1459=IO!$A$22,IO!$B$6,IF($B1459=IO!$A$22,IO!$B$6,IO!$B$7)))</f>
        <v>200</v>
      </c>
      <c r="J1459" s="24">
        <f t="shared" ca="1" si="68"/>
        <v>0</v>
      </c>
      <c r="K1459" s="24">
        <f ca="1">IO!$B$5*Model!G1459-$J1459</f>
        <v>4080</v>
      </c>
    </row>
    <row r="1460" spans="1:11" x14ac:dyDescent="0.25">
      <c r="A1460" s="28">
        <v>1459</v>
      </c>
      <c r="B1460" s="26" t="s">
        <v>7</v>
      </c>
      <c r="C1460" s="24">
        <f t="shared" ca="1" si="66"/>
        <v>0.48550396585662892</v>
      </c>
      <c r="D1460" s="24">
        <f ca="1">VLOOKUP(C1460,'Given Data'!$H$33:$I$43,2)</f>
        <v>2</v>
      </c>
      <c r="E1460" s="24">
        <f t="shared" ca="1" si="67"/>
        <v>0.49717670057801833</v>
      </c>
      <c r="F1460" s="24">
        <f ca="1">IF(B1460=IO!$A$21,ROUND(NORMINV(E1460,IO!$B$21,IO!$C$21),0),IF(B1460=IO!$A$22,ROUND(NORMINV(E1460,IO!$B$22,IO!$C$22),0),ROUND(NORMINV(E1460,IO!$B$23,IO!$C$23),0)))</f>
        <v>101</v>
      </c>
      <c r="G1460" s="24">
        <f ca="1">MIN(F1460,IO!$B$4+IO!$B$10)</f>
        <v>101</v>
      </c>
      <c r="H1460" s="24">
        <f ca="1">IF(G1460-D1460&gt;IO!B$4,Model!G1460-Model!D1460-IO!B$4,0)</f>
        <v>0</v>
      </c>
      <c r="I1460" s="24">
        <f>IF($B1460=IO!$A$22,IO!$B$6,IF($B1460=IO!$A$22,IO!$B$6,IF($B1460=IO!$A$22,IO!$B$6,IO!$B$7)))</f>
        <v>200</v>
      </c>
      <c r="J1460" s="24">
        <f t="shared" ca="1" si="68"/>
        <v>0</v>
      </c>
      <c r="K1460" s="24">
        <f ca="1">IO!$B$5*Model!G1460-$J1460</f>
        <v>4040</v>
      </c>
    </row>
    <row r="1461" spans="1:11" x14ac:dyDescent="0.25">
      <c r="A1461" s="28">
        <v>1460</v>
      </c>
      <c r="B1461" s="26" t="s">
        <v>8</v>
      </c>
      <c r="C1461" s="24">
        <f t="shared" ca="1" si="66"/>
        <v>0.64018517563240895</v>
      </c>
      <c r="D1461" s="24">
        <f ca="1">VLOOKUP(C1461,'Given Data'!$H$33:$I$43,2)</f>
        <v>3</v>
      </c>
      <c r="E1461" s="24">
        <f t="shared" ca="1" si="67"/>
        <v>0.27895280234419573</v>
      </c>
      <c r="F1461" s="24">
        <f ca="1">IF(B1461=IO!$A$21,ROUND(NORMINV(E1461,IO!$B$21,IO!$C$21),0),IF(B1461=IO!$A$22,ROUND(NORMINV(E1461,IO!$B$22,IO!$C$22),0),ROUND(NORMINV(E1461,IO!$B$23,IO!$C$23),0)))</f>
        <v>100</v>
      </c>
      <c r="G1461" s="24">
        <f ca="1">MIN(F1461,IO!$B$4+IO!$B$10)</f>
        <v>100</v>
      </c>
      <c r="H1461" s="24">
        <f ca="1">IF(G1461-D1461&gt;IO!B$4,Model!G1461-Model!D1461-IO!B$4,0)</f>
        <v>0</v>
      </c>
      <c r="I1461" s="24">
        <f>IF($B1461=IO!$A$22,IO!$B$6,IF($B1461=IO!$A$22,IO!$B$6,IF($B1461=IO!$A$22,IO!$B$6,IO!$B$7)))</f>
        <v>25</v>
      </c>
      <c r="J1461" s="24">
        <f t="shared" ca="1" si="68"/>
        <v>0</v>
      </c>
      <c r="K1461" s="24">
        <f ca="1">IO!$B$5*Model!G1461-$J1461</f>
        <v>4000</v>
      </c>
    </row>
    <row r="1462" spans="1:11" x14ac:dyDescent="0.25">
      <c r="A1462" s="28">
        <v>1461</v>
      </c>
      <c r="B1462" s="26" t="s">
        <v>10</v>
      </c>
      <c r="C1462" s="24">
        <f t="shared" ca="1" si="66"/>
        <v>0.34851067135171965</v>
      </c>
      <c r="D1462" s="24">
        <f ca="1">VLOOKUP(C1462,'Given Data'!$H$33:$I$43,2)</f>
        <v>1</v>
      </c>
      <c r="E1462" s="24">
        <f t="shared" ca="1" si="67"/>
        <v>7.9390381852140202E-2</v>
      </c>
      <c r="F1462" s="24">
        <f ca="1">IF(B1462=IO!$A$21,ROUND(NORMINV(E1462,IO!$B$21,IO!$C$21),0),IF(B1462=IO!$A$22,ROUND(NORMINV(E1462,IO!$B$22,IO!$C$22),0),ROUND(NORMINV(E1462,IO!$B$23,IO!$C$23),0)))</f>
        <v>98</v>
      </c>
      <c r="G1462" s="24">
        <f ca="1">MIN(F1462,IO!$B$4+IO!$B$10)</f>
        <v>98</v>
      </c>
      <c r="H1462" s="24">
        <f ca="1">IF(G1462-D1462&gt;IO!B$4,Model!G1462-Model!D1462-IO!B$4,0)</f>
        <v>0</v>
      </c>
      <c r="I1462" s="24">
        <f>IF($B1462=IO!$A$22,IO!$B$6,IF($B1462=IO!$A$22,IO!$B$6,IF($B1462=IO!$A$22,IO!$B$6,IO!$B$7)))</f>
        <v>200</v>
      </c>
      <c r="J1462" s="24">
        <f t="shared" ca="1" si="68"/>
        <v>0</v>
      </c>
      <c r="K1462" s="24">
        <f ca="1">IO!$B$5*Model!G1462-$J1462</f>
        <v>3920</v>
      </c>
    </row>
    <row r="1463" spans="1:11" x14ac:dyDescent="0.25">
      <c r="A1463" s="28">
        <v>1462</v>
      </c>
      <c r="B1463" s="26" t="s">
        <v>7</v>
      </c>
      <c r="C1463" s="24">
        <f t="shared" ca="1" si="66"/>
        <v>3.9891608904747411E-2</v>
      </c>
      <c r="D1463" s="24">
        <f ca="1">VLOOKUP(C1463,'Given Data'!$H$33:$I$43,2)</f>
        <v>0</v>
      </c>
      <c r="E1463" s="24">
        <f t="shared" ca="1" si="67"/>
        <v>0.43833583401128162</v>
      </c>
      <c r="F1463" s="24">
        <f ca="1">IF(B1463=IO!$A$21,ROUND(NORMINV(E1463,IO!$B$21,IO!$C$21),0),IF(B1463=IO!$A$22,ROUND(NORMINV(E1463,IO!$B$22,IO!$C$22),0),ROUND(NORMINV(E1463,IO!$B$23,IO!$C$23),0)))</f>
        <v>100</v>
      </c>
      <c r="G1463" s="24">
        <f ca="1">MIN(F1463,IO!$B$4+IO!$B$10)</f>
        <v>100</v>
      </c>
      <c r="H1463" s="24">
        <f ca="1">IF(G1463-D1463&gt;IO!B$4,Model!G1463-Model!D1463-IO!B$4,0)</f>
        <v>0</v>
      </c>
      <c r="I1463" s="24">
        <f>IF($B1463=IO!$A$22,IO!$B$6,IF($B1463=IO!$A$22,IO!$B$6,IF($B1463=IO!$A$22,IO!$B$6,IO!$B$7)))</f>
        <v>200</v>
      </c>
      <c r="J1463" s="24">
        <f t="shared" ca="1" si="68"/>
        <v>0</v>
      </c>
      <c r="K1463" s="24">
        <f ca="1">IO!$B$5*Model!G1463-$J1463</f>
        <v>4000</v>
      </c>
    </row>
    <row r="1464" spans="1:11" x14ac:dyDescent="0.25">
      <c r="A1464" s="28">
        <v>1463</v>
      </c>
      <c r="B1464" s="26" t="s">
        <v>8</v>
      </c>
      <c r="C1464" s="24">
        <f t="shared" ca="1" si="66"/>
        <v>0.3015381791342886</v>
      </c>
      <c r="D1464" s="24">
        <f ca="1">VLOOKUP(C1464,'Given Data'!$H$33:$I$43,2)</f>
        <v>1</v>
      </c>
      <c r="E1464" s="24">
        <f t="shared" ca="1" si="67"/>
        <v>0.13121252704286213</v>
      </c>
      <c r="F1464" s="24">
        <f ca="1">IF(B1464=IO!$A$21,ROUND(NORMINV(E1464,IO!$B$21,IO!$C$21),0),IF(B1464=IO!$A$22,ROUND(NORMINV(E1464,IO!$B$22,IO!$C$22),0),ROUND(NORMINV(E1464,IO!$B$23,IO!$C$23),0)))</f>
        <v>97</v>
      </c>
      <c r="G1464" s="24">
        <f ca="1">MIN(F1464,IO!$B$4+IO!$B$10)</f>
        <v>97</v>
      </c>
      <c r="H1464" s="24">
        <f ca="1">IF(G1464-D1464&gt;IO!B$4,Model!G1464-Model!D1464-IO!B$4,0)</f>
        <v>0</v>
      </c>
      <c r="I1464" s="24">
        <f>IF($B1464=IO!$A$22,IO!$B$6,IF($B1464=IO!$A$22,IO!$B$6,IF($B1464=IO!$A$22,IO!$B$6,IO!$B$7)))</f>
        <v>25</v>
      </c>
      <c r="J1464" s="24">
        <f t="shared" ca="1" si="68"/>
        <v>0</v>
      </c>
      <c r="K1464" s="24">
        <f ca="1">IO!$B$5*Model!G1464-$J1464</f>
        <v>3880</v>
      </c>
    </row>
    <row r="1465" spans="1:11" x14ac:dyDescent="0.25">
      <c r="A1465" s="28">
        <v>1464</v>
      </c>
      <c r="B1465" s="26" t="s">
        <v>10</v>
      </c>
      <c r="C1465" s="24">
        <f t="shared" ca="1" si="66"/>
        <v>0.86786402389543738</v>
      </c>
      <c r="D1465" s="24">
        <f ca="1">VLOOKUP(C1465,'Given Data'!$H$33:$I$43,2)</f>
        <v>4</v>
      </c>
      <c r="E1465" s="24">
        <f t="shared" ca="1" si="67"/>
        <v>0.7232328276570581</v>
      </c>
      <c r="F1465" s="24">
        <f ca="1">IF(B1465=IO!$A$21,ROUND(NORMINV(E1465,IO!$B$21,IO!$C$21),0),IF(B1465=IO!$A$22,ROUND(NORMINV(E1465,IO!$B$22,IO!$C$22),0),ROUND(NORMINV(E1465,IO!$B$23,IO!$C$23),0)))</f>
        <v>108</v>
      </c>
      <c r="G1465" s="24">
        <f ca="1">MIN(F1465,IO!$B$4+IO!$B$10)</f>
        <v>102</v>
      </c>
      <c r="H1465" s="24">
        <f ca="1">IF(G1465-D1465&gt;IO!B$4,Model!G1465-Model!D1465-IO!B$4,0)</f>
        <v>0</v>
      </c>
      <c r="I1465" s="24">
        <f>IF($B1465=IO!$A$22,IO!$B$6,IF($B1465=IO!$A$22,IO!$B$6,IF($B1465=IO!$A$22,IO!$B$6,IO!$B$7)))</f>
        <v>200</v>
      </c>
      <c r="J1465" s="24">
        <f t="shared" ca="1" si="68"/>
        <v>0</v>
      </c>
      <c r="K1465" s="24">
        <f ca="1">IO!$B$5*Model!G1465-$J1465</f>
        <v>4080</v>
      </c>
    </row>
    <row r="1466" spans="1:11" x14ac:dyDescent="0.25">
      <c r="A1466" s="28">
        <v>1465</v>
      </c>
      <c r="B1466" s="26" t="s">
        <v>7</v>
      </c>
      <c r="C1466" s="24">
        <f t="shared" ca="1" si="66"/>
        <v>0.73240207608127683</v>
      </c>
      <c r="D1466" s="24">
        <f ca="1">VLOOKUP(C1466,'Given Data'!$H$33:$I$43,2)</f>
        <v>3</v>
      </c>
      <c r="E1466" s="24">
        <f t="shared" ca="1" si="67"/>
        <v>0.85167219942622463</v>
      </c>
      <c r="F1466" s="24">
        <f ca="1">IF(B1466=IO!$A$21,ROUND(NORMINV(E1466,IO!$B$21,IO!$C$21),0),IF(B1466=IO!$A$22,ROUND(NORMINV(E1466,IO!$B$22,IO!$C$22),0),ROUND(NORMINV(E1466,IO!$B$23,IO!$C$23),0)))</f>
        <v>107</v>
      </c>
      <c r="G1466" s="24">
        <f ca="1">MIN(F1466,IO!$B$4+IO!$B$10)</f>
        <v>102</v>
      </c>
      <c r="H1466" s="24">
        <f ca="1">IF(G1466-D1466&gt;IO!B$4,Model!G1466-Model!D1466-IO!B$4,0)</f>
        <v>0</v>
      </c>
      <c r="I1466" s="24">
        <f>IF($B1466=IO!$A$22,IO!$B$6,IF($B1466=IO!$A$22,IO!$B$6,IF($B1466=IO!$A$22,IO!$B$6,IO!$B$7)))</f>
        <v>200</v>
      </c>
      <c r="J1466" s="24">
        <f t="shared" ca="1" si="68"/>
        <v>0</v>
      </c>
      <c r="K1466" s="24">
        <f ca="1">IO!$B$5*Model!G1466-$J1466</f>
        <v>4080</v>
      </c>
    </row>
    <row r="1467" spans="1:11" x14ac:dyDescent="0.25">
      <c r="A1467" s="28">
        <v>1466</v>
      </c>
      <c r="B1467" s="26" t="s">
        <v>8</v>
      </c>
      <c r="C1467" s="24">
        <f t="shared" ca="1" si="66"/>
        <v>0.37540965881748101</v>
      </c>
      <c r="D1467" s="24">
        <f ca="1">VLOOKUP(C1467,'Given Data'!$H$33:$I$43,2)</f>
        <v>2</v>
      </c>
      <c r="E1467" s="24">
        <f t="shared" ca="1" si="67"/>
        <v>0.71050594517212406</v>
      </c>
      <c r="F1467" s="24">
        <f ca="1">IF(B1467=IO!$A$21,ROUND(NORMINV(E1467,IO!$B$21,IO!$C$21),0),IF(B1467=IO!$A$22,ROUND(NORMINV(E1467,IO!$B$22,IO!$C$22),0),ROUND(NORMINV(E1467,IO!$B$23,IO!$C$23),0)))</f>
        <v>106</v>
      </c>
      <c r="G1467" s="24">
        <f ca="1">MIN(F1467,IO!$B$4+IO!$B$10)</f>
        <v>102</v>
      </c>
      <c r="H1467" s="24">
        <f ca="1">IF(G1467-D1467&gt;IO!B$4,Model!G1467-Model!D1467-IO!B$4,0)</f>
        <v>0</v>
      </c>
      <c r="I1467" s="24">
        <f>IF($B1467=IO!$A$22,IO!$B$6,IF($B1467=IO!$A$22,IO!$B$6,IF($B1467=IO!$A$22,IO!$B$6,IO!$B$7)))</f>
        <v>25</v>
      </c>
      <c r="J1467" s="24">
        <f t="shared" ca="1" si="68"/>
        <v>0</v>
      </c>
      <c r="K1467" s="24">
        <f ca="1">IO!$B$5*Model!G1467-$J1467</f>
        <v>4080</v>
      </c>
    </row>
    <row r="1468" spans="1:11" x14ac:dyDescent="0.25">
      <c r="A1468" s="28">
        <v>1467</v>
      </c>
      <c r="B1468" s="26" t="s">
        <v>10</v>
      </c>
      <c r="C1468" s="24">
        <f t="shared" ca="1" si="66"/>
        <v>0.56359625532910684</v>
      </c>
      <c r="D1468" s="24">
        <f ca="1">VLOOKUP(C1468,'Given Data'!$H$33:$I$43,2)</f>
        <v>2</v>
      </c>
      <c r="E1468" s="24">
        <f t="shared" ca="1" si="67"/>
        <v>0.5927781707995754</v>
      </c>
      <c r="F1468" s="24">
        <f ca="1">IF(B1468=IO!$A$21,ROUND(NORMINV(E1468,IO!$B$21,IO!$C$21),0),IF(B1468=IO!$A$22,ROUND(NORMINV(E1468,IO!$B$22,IO!$C$22),0),ROUND(NORMINV(E1468,IO!$B$23,IO!$C$23),0)))</f>
        <v>106</v>
      </c>
      <c r="G1468" s="24">
        <f ca="1">MIN(F1468,IO!$B$4+IO!$B$10)</f>
        <v>102</v>
      </c>
      <c r="H1468" s="24">
        <f ca="1">IF(G1468-D1468&gt;IO!B$4,Model!G1468-Model!D1468-IO!B$4,0)</f>
        <v>0</v>
      </c>
      <c r="I1468" s="24">
        <f>IF($B1468=IO!$A$22,IO!$B$6,IF($B1468=IO!$A$22,IO!$B$6,IF($B1468=IO!$A$22,IO!$B$6,IO!$B$7)))</f>
        <v>200</v>
      </c>
      <c r="J1468" s="24">
        <f t="shared" ca="1" si="68"/>
        <v>0</v>
      </c>
      <c r="K1468" s="24">
        <f ca="1">IO!$B$5*Model!G1468-$J1468</f>
        <v>4080</v>
      </c>
    </row>
    <row r="1469" spans="1:11" x14ac:dyDescent="0.25">
      <c r="A1469" s="28">
        <v>1468</v>
      </c>
      <c r="B1469" s="26" t="s">
        <v>7</v>
      </c>
      <c r="C1469" s="24">
        <f t="shared" ca="1" si="66"/>
        <v>0.20751533183504878</v>
      </c>
      <c r="D1469" s="24">
        <f ca="1">VLOOKUP(C1469,'Given Data'!$H$33:$I$43,2)</f>
        <v>1</v>
      </c>
      <c r="E1469" s="24">
        <f t="shared" ca="1" si="67"/>
        <v>0.32694361119616044</v>
      </c>
      <c r="F1469" s="24">
        <f ca="1">IF(B1469=IO!$A$21,ROUND(NORMINV(E1469,IO!$B$21,IO!$C$21),0),IF(B1469=IO!$A$22,ROUND(NORMINV(E1469,IO!$B$22,IO!$C$22),0),ROUND(NORMINV(E1469,IO!$B$23,IO!$C$23),0)))</f>
        <v>98</v>
      </c>
      <c r="G1469" s="24">
        <f ca="1">MIN(F1469,IO!$B$4+IO!$B$10)</f>
        <v>98</v>
      </c>
      <c r="H1469" s="24">
        <f ca="1">IF(G1469-D1469&gt;IO!B$4,Model!G1469-Model!D1469-IO!B$4,0)</f>
        <v>0</v>
      </c>
      <c r="I1469" s="24">
        <f>IF($B1469=IO!$A$22,IO!$B$6,IF($B1469=IO!$A$22,IO!$B$6,IF($B1469=IO!$A$22,IO!$B$6,IO!$B$7)))</f>
        <v>200</v>
      </c>
      <c r="J1469" s="24">
        <f t="shared" ca="1" si="68"/>
        <v>400</v>
      </c>
      <c r="K1469" s="24">
        <f ca="1">IO!$B$5*Model!G1469-$J1469</f>
        <v>3520</v>
      </c>
    </row>
    <row r="1470" spans="1:11" x14ac:dyDescent="0.25">
      <c r="A1470" s="28">
        <v>1469</v>
      </c>
      <c r="B1470" s="26" t="s">
        <v>8</v>
      </c>
      <c r="C1470" s="24">
        <f t="shared" ca="1" si="66"/>
        <v>0.63513301360702024</v>
      </c>
      <c r="D1470" s="24">
        <f ca="1">VLOOKUP(C1470,'Given Data'!$H$33:$I$43,2)</f>
        <v>3</v>
      </c>
      <c r="E1470" s="24">
        <f t="shared" ca="1" si="67"/>
        <v>0.53199486052280376</v>
      </c>
      <c r="F1470" s="24">
        <f ca="1">IF(B1470=IO!$A$21,ROUND(NORMINV(E1470,IO!$B$21,IO!$C$21),0),IF(B1470=IO!$A$22,ROUND(NORMINV(E1470,IO!$B$22,IO!$C$22),0),ROUND(NORMINV(E1470,IO!$B$23,IO!$C$23),0)))</f>
        <v>103</v>
      </c>
      <c r="G1470" s="24">
        <f ca="1">MIN(F1470,IO!$B$4+IO!$B$10)</f>
        <v>102</v>
      </c>
      <c r="H1470" s="24">
        <f ca="1">IF(G1470-D1470&gt;IO!B$4,Model!G1470-Model!D1470-IO!B$4,0)</f>
        <v>0</v>
      </c>
      <c r="I1470" s="24">
        <f>IF($B1470=IO!$A$22,IO!$B$6,IF($B1470=IO!$A$22,IO!$B$6,IF($B1470=IO!$A$22,IO!$B$6,IO!$B$7)))</f>
        <v>25</v>
      </c>
      <c r="J1470" s="24">
        <f t="shared" ca="1" si="68"/>
        <v>200</v>
      </c>
      <c r="K1470" s="24">
        <f ca="1">IO!$B$5*Model!G1470-$J1470</f>
        <v>3880</v>
      </c>
    </row>
    <row r="1471" spans="1:11" x14ac:dyDescent="0.25">
      <c r="A1471" s="28">
        <v>1470</v>
      </c>
      <c r="B1471" s="26" t="s">
        <v>10</v>
      </c>
      <c r="C1471" s="24">
        <f t="shared" ca="1" si="66"/>
        <v>3.9514407169563115E-2</v>
      </c>
      <c r="D1471" s="24">
        <f ca="1">VLOOKUP(C1471,'Given Data'!$H$33:$I$43,2)</f>
        <v>0</v>
      </c>
      <c r="E1471" s="24">
        <f t="shared" ca="1" si="67"/>
        <v>0.64805967386398367</v>
      </c>
      <c r="F1471" s="24">
        <f ca="1">IF(B1471=IO!$A$21,ROUND(NORMINV(E1471,IO!$B$21,IO!$C$21),0),IF(B1471=IO!$A$22,ROUND(NORMINV(E1471,IO!$B$22,IO!$C$22),0),ROUND(NORMINV(E1471,IO!$B$23,IO!$C$23),0)))</f>
        <v>107</v>
      </c>
      <c r="G1471" s="24">
        <f ca="1">MIN(F1471,IO!$B$4+IO!$B$10)</f>
        <v>102</v>
      </c>
      <c r="H1471" s="24">
        <f ca="1">IF(G1471-D1471&gt;IO!B$4,Model!G1471-Model!D1471-IO!B$4,0)</f>
        <v>2</v>
      </c>
      <c r="I1471" s="24">
        <f>IF($B1471=IO!$A$22,IO!$B$6,IF($B1471=IO!$A$22,IO!$B$6,IF($B1471=IO!$A$22,IO!$B$6,IO!$B$7)))</f>
        <v>200</v>
      </c>
      <c r="J1471" s="24">
        <f t="shared" ca="1" si="68"/>
        <v>50</v>
      </c>
      <c r="K1471" s="24">
        <f ca="1">IO!$B$5*Model!G1471-$J1471</f>
        <v>4030</v>
      </c>
    </row>
    <row r="1472" spans="1:11" x14ac:dyDescent="0.25">
      <c r="A1472" s="28">
        <v>1471</v>
      </c>
      <c r="B1472" s="26" t="s">
        <v>7</v>
      </c>
      <c r="C1472" s="24">
        <f t="shared" ca="1" si="66"/>
        <v>0.26116025502015916</v>
      </c>
      <c r="D1472" s="24">
        <f ca="1">VLOOKUP(C1472,'Given Data'!$H$33:$I$43,2)</f>
        <v>1</v>
      </c>
      <c r="E1472" s="24">
        <f t="shared" ca="1" si="67"/>
        <v>0.86646656179847092</v>
      </c>
      <c r="F1472" s="24">
        <f ca="1">IF(B1472=IO!$A$21,ROUND(NORMINV(E1472,IO!$B$21,IO!$C$21),0),IF(B1472=IO!$A$22,ROUND(NORMINV(E1472,IO!$B$22,IO!$C$22),0),ROUND(NORMINV(E1472,IO!$B$23,IO!$C$23),0)))</f>
        <v>108</v>
      </c>
      <c r="G1472" s="24">
        <f ca="1">MIN(F1472,IO!$B$4+IO!$B$10)</f>
        <v>102</v>
      </c>
      <c r="H1472" s="24">
        <f ca="1">IF(G1472-D1472&gt;IO!B$4,Model!G1472-Model!D1472-IO!B$4,0)</f>
        <v>1</v>
      </c>
      <c r="I1472" s="24">
        <f>IF($B1472=IO!$A$22,IO!$B$6,IF($B1472=IO!$A$22,IO!$B$6,IF($B1472=IO!$A$22,IO!$B$6,IO!$B$7)))</f>
        <v>200</v>
      </c>
      <c r="J1472" s="24">
        <f t="shared" ca="1" si="68"/>
        <v>0</v>
      </c>
      <c r="K1472" s="24">
        <f ca="1">IO!$B$5*Model!G1472-$J1472</f>
        <v>4080</v>
      </c>
    </row>
    <row r="1473" spans="1:11" x14ac:dyDescent="0.25">
      <c r="A1473" s="28">
        <v>1472</v>
      </c>
      <c r="B1473" s="26" t="s">
        <v>8</v>
      </c>
      <c r="C1473" s="24">
        <f t="shared" ca="1" si="66"/>
        <v>8.1112738707475263E-2</v>
      </c>
      <c r="D1473" s="24">
        <f ca="1">VLOOKUP(C1473,'Given Data'!$H$33:$I$43,2)</f>
        <v>0</v>
      </c>
      <c r="E1473" s="24">
        <f t="shared" ca="1" si="67"/>
        <v>0.47011990034697526</v>
      </c>
      <c r="F1473" s="24">
        <f ca="1">IF(B1473=IO!$A$21,ROUND(NORMINV(E1473,IO!$B$21,IO!$C$21),0),IF(B1473=IO!$A$22,ROUND(NORMINV(E1473,IO!$B$22,IO!$C$22),0),ROUND(NORMINV(E1473,IO!$B$23,IO!$C$23),0)))</f>
        <v>103</v>
      </c>
      <c r="G1473" s="24">
        <f ca="1">MIN(F1473,IO!$B$4+IO!$B$10)</f>
        <v>102</v>
      </c>
      <c r="H1473" s="24">
        <f ca="1">IF(G1473-D1473&gt;IO!B$4,Model!G1473-Model!D1473-IO!B$4,0)</f>
        <v>2</v>
      </c>
      <c r="I1473" s="24">
        <f>IF($B1473=IO!$A$22,IO!$B$6,IF($B1473=IO!$A$22,IO!$B$6,IF($B1473=IO!$A$22,IO!$B$6,IO!$B$7)))</f>
        <v>25</v>
      </c>
      <c r="J1473" s="24">
        <f t="shared" ca="1" si="68"/>
        <v>0</v>
      </c>
      <c r="K1473" s="24">
        <f ca="1">IO!$B$5*Model!G1473-$J1473</f>
        <v>4080</v>
      </c>
    </row>
    <row r="1474" spans="1:11" x14ac:dyDescent="0.25">
      <c r="A1474" s="28">
        <v>1473</v>
      </c>
      <c r="B1474" s="26" t="s">
        <v>10</v>
      </c>
      <c r="C1474" s="24">
        <f t="shared" ca="1" si="66"/>
        <v>0.78756421112395991</v>
      </c>
      <c r="D1474" s="24">
        <f ca="1">VLOOKUP(C1474,'Given Data'!$H$33:$I$43,2)</f>
        <v>4</v>
      </c>
      <c r="E1474" s="24">
        <f t="shared" ca="1" si="67"/>
        <v>0.86666649810784946</v>
      </c>
      <c r="F1474" s="24">
        <f ca="1">IF(B1474=IO!$A$21,ROUND(NORMINV(E1474,IO!$B$21,IO!$C$21),0),IF(B1474=IO!$A$22,ROUND(NORMINV(E1474,IO!$B$22,IO!$C$22),0),ROUND(NORMINV(E1474,IO!$B$23,IO!$C$23),0)))</f>
        <v>111</v>
      </c>
      <c r="G1474" s="24">
        <f ca="1">MIN(F1474,IO!$B$4+IO!$B$10)</f>
        <v>102</v>
      </c>
      <c r="H1474" s="24">
        <f ca="1">IF(G1474-D1474&gt;IO!B$4,Model!G1474-Model!D1474-IO!B$4,0)</f>
        <v>0</v>
      </c>
      <c r="I1474" s="24">
        <f>IF($B1474=IO!$A$22,IO!$B$6,IF($B1474=IO!$A$22,IO!$B$6,IF($B1474=IO!$A$22,IO!$B$6,IO!$B$7)))</f>
        <v>200</v>
      </c>
      <c r="J1474" s="24">
        <f t="shared" ca="1" si="68"/>
        <v>0</v>
      </c>
      <c r="K1474" s="24">
        <f ca="1">IO!$B$5*Model!G1474-$J1474</f>
        <v>4080</v>
      </c>
    </row>
    <row r="1475" spans="1:11" x14ac:dyDescent="0.25">
      <c r="A1475" s="28">
        <v>1474</v>
      </c>
      <c r="B1475" s="26" t="s">
        <v>7</v>
      </c>
      <c r="C1475" s="24">
        <f t="shared" ref="C1475:C1501" ca="1" si="69">RAND()</f>
        <v>0.37206973453777747</v>
      </c>
      <c r="D1475" s="24">
        <f ca="1">VLOOKUP(C1475,'Given Data'!$H$33:$I$43,2)</f>
        <v>2</v>
      </c>
      <c r="E1475" s="24">
        <f t="shared" ref="E1475:E1501" ca="1" si="70">RAND()</f>
        <v>0.59679968681391615</v>
      </c>
      <c r="F1475" s="24">
        <f ca="1">IF(B1475=IO!$A$21,ROUND(NORMINV(E1475,IO!$B$21,IO!$C$21),0),IF(B1475=IO!$A$22,ROUND(NORMINV(E1475,IO!$B$22,IO!$C$22),0),ROUND(NORMINV(E1475,IO!$B$23,IO!$C$23),0)))</f>
        <v>102</v>
      </c>
      <c r="G1475" s="24">
        <f ca="1">MIN(F1475,IO!$B$4+IO!$B$10)</f>
        <v>102</v>
      </c>
      <c r="H1475" s="24">
        <f ca="1">IF(G1475-D1475&gt;IO!B$4,Model!G1475-Model!D1475-IO!B$4,0)</f>
        <v>0</v>
      </c>
      <c r="I1475" s="24">
        <f>IF($B1475=IO!$A$22,IO!$B$6,IF($B1475=IO!$A$22,IO!$B$6,IF($B1475=IO!$A$22,IO!$B$6,IO!$B$7)))</f>
        <v>200</v>
      </c>
      <c r="J1475" s="24">
        <f t="shared" ref="J1475:J1501" ca="1" si="71">IF($H1477=0,0,$I1477*$H1477)</f>
        <v>0</v>
      </c>
      <c r="K1475" s="24">
        <f ca="1">IO!$B$5*Model!G1475-$J1475</f>
        <v>4080</v>
      </c>
    </row>
    <row r="1476" spans="1:11" x14ac:dyDescent="0.25">
      <c r="A1476" s="28">
        <v>1475</v>
      </c>
      <c r="B1476" s="26" t="s">
        <v>8</v>
      </c>
      <c r="C1476" s="24">
        <f t="shared" ca="1" si="69"/>
        <v>0.53076002676845879</v>
      </c>
      <c r="D1476" s="24">
        <f ca="1">VLOOKUP(C1476,'Given Data'!$H$33:$I$43,2)</f>
        <v>2</v>
      </c>
      <c r="E1476" s="24">
        <f t="shared" ca="1" si="70"/>
        <v>0.7498203513647973</v>
      </c>
      <c r="F1476" s="24">
        <f ca="1">IF(B1476=IO!$A$21,ROUND(NORMINV(E1476,IO!$B$21,IO!$C$21),0),IF(B1476=IO!$A$22,ROUND(NORMINV(E1476,IO!$B$22,IO!$C$22),0),ROUND(NORMINV(E1476,IO!$B$23,IO!$C$23),0)))</f>
        <v>106</v>
      </c>
      <c r="G1476" s="24">
        <f ca="1">MIN(F1476,IO!$B$4+IO!$B$10)</f>
        <v>102</v>
      </c>
      <c r="H1476" s="24">
        <f ca="1">IF(G1476-D1476&gt;IO!B$4,Model!G1476-Model!D1476-IO!B$4,0)</f>
        <v>0</v>
      </c>
      <c r="I1476" s="24">
        <f>IF($B1476=IO!$A$22,IO!$B$6,IF($B1476=IO!$A$22,IO!$B$6,IF($B1476=IO!$A$22,IO!$B$6,IO!$B$7)))</f>
        <v>25</v>
      </c>
      <c r="J1476" s="24">
        <f t="shared" ca="1" si="71"/>
        <v>0</v>
      </c>
      <c r="K1476" s="24">
        <f ca="1">IO!$B$5*Model!G1476-$J1476</f>
        <v>4080</v>
      </c>
    </row>
    <row r="1477" spans="1:11" x14ac:dyDescent="0.25">
      <c r="A1477" s="28">
        <v>1476</v>
      </c>
      <c r="B1477" s="26" t="s">
        <v>10</v>
      </c>
      <c r="C1477" s="24">
        <f t="shared" ca="1" si="69"/>
        <v>0.91618353828225296</v>
      </c>
      <c r="D1477" s="24">
        <f ca="1">VLOOKUP(C1477,'Given Data'!$H$33:$I$43,2)</f>
        <v>5</v>
      </c>
      <c r="E1477" s="24">
        <f t="shared" ca="1" si="70"/>
        <v>0.84867134925005516</v>
      </c>
      <c r="F1477" s="24">
        <f ca="1">IF(B1477=IO!$A$21,ROUND(NORMINV(E1477,IO!$B$21,IO!$C$21),0),IF(B1477=IO!$A$22,ROUND(NORMINV(E1477,IO!$B$22,IO!$C$22),0),ROUND(NORMINV(E1477,IO!$B$23,IO!$C$23),0)))</f>
        <v>110</v>
      </c>
      <c r="G1477" s="24">
        <f ca="1">MIN(F1477,IO!$B$4+IO!$B$10)</f>
        <v>102</v>
      </c>
      <c r="H1477" s="24">
        <f ca="1">IF(G1477-D1477&gt;IO!B$4,Model!G1477-Model!D1477-IO!B$4,0)</f>
        <v>0</v>
      </c>
      <c r="I1477" s="24">
        <f>IF($B1477=IO!$A$22,IO!$B$6,IF($B1477=IO!$A$22,IO!$B$6,IF($B1477=IO!$A$22,IO!$B$6,IO!$B$7)))</f>
        <v>200</v>
      </c>
      <c r="J1477" s="24">
        <f t="shared" ca="1" si="71"/>
        <v>0</v>
      </c>
      <c r="K1477" s="24">
        <f ca="1">IO!$B$5*Model!G1477-$J1477</f>
        <v>4080</v>
      </c>
    </row>
    <row r="1478" spans="1:11" x14ac:dyDescent="0.25">
      <c r="A1478" s="28">
        <v>1477</v>
      </c>
      <c r="B1478" s="26" t="s">
        <v>7</v>
      </c>
      <c r="C1478" s="24">
        <f t="shared" ca="1" si="69"/>
        <v>0.69746790863489694</v>
      </c>
      <c r="D1478" s="24">
        <f ca="1">VLOOKUP(C1478,'Given Data'!$H$33:$I$43,2)</f>
        <v>3</v>
      </c>
      <c r="E1478" s="24">
        <f t="shared" ca="1" si="70"/>
        <v>0.44704516694242902</v>
      </c>
      <c r="F1478" s="24">
        <f ca="1">IF(B1478=IO!$A$21,ROUND(NORMINV(E1478,IO!$B$21,IO!$C$21),0),IF(B1478=IO!$A$22,ROUND(NORMINV(E1478,IO!$B$22,IO!$C$22),0),ROUND(NORMINV(E1478,IO!$B$23,IO!$C$23),0)))</f>
        <v>100</v>
      </c>
      <c r="G1478" s="24">
        <f ca="1">MIN(F1478,IO!$B$4+IO!$B$10)</f>
        <v>100</v>
      </c>
      <c r="H1478" s="24">
        <f ca="1">IF(G1478-D1478&gt;IO!B$4,Model!G1478-Model!D1478-IO!B$4,0)</f>
        <v>0</v>
      </c>
      <c r="I1478" s="24">
        <f>IF($B1478=IO!$A$22,IO!$B$6,IF($B1478=IO!$A$22,IO!$B$6,IF($B1478=IO!$A$22,IO!$B$6,IO!$B$7)))</f>
        <v>200</v>
      </c>
      <c r="J1478" s="24">
        <f t="shared" ca="1" si="71"/>
        <v>200</v>
      </c>
      <c r="K1478" s="24">
        <f ca="1">IO!$B$5*Model!G1478-$J1478</f>
        <v>3800</v>
      </c>
    </row>
    <row r="1479" spans="1:11" x14ac:dyDescent="0.25">
      <c r="A1479" s="28">
        <v>1478</v>
      </c>
      <c r="B1479" s="26" t="s">
        <v>8</v>
      </c>
      <c r="C1479" s="24">
        <f t="shared" ca="1" si="69"/>
        <v>0.89803608412823022</v>
      </c>
      <c r="D1479" s="24">
        <f ca="1">VLOOKUP(C1479,'Given Data'!$H$33:$I$43,2)</f>
        <v>5</v>
      </c>
      <c r="E1479" s="24">
        <f t="shared" ca="1" si="70"/>
        <v>0.57139794716411885</v>
      </c>
      <c r="F1479" s="24">
        <f ca="1">IF(B1479=IO!$A$21,ROUND(NORMINV(E1479,IO!$B$21,IO!$C$21),0),IF(B1479=IO!$A$22,ROUND(NORMINV(E1479,IO!$B$22,IO!$C$22),0),ROUND(NORMINV(E1479,IO!$B$23,IO!$C$23),0)))</f>
        <v>104</v>
      </c>
      <c r="G1479" s="24">
        <f ca="1">MIN(F1479,IO!$B$4+IO!$B$10)</f>
        <v>102</v>
      </c>
      <c r="H1479" s="24">
        <f ca="1">IF(G1479-D1479&gt;IO!B$4,Model!G1479-Model!D1479-IO!B$4,0)</f>
        <v>0</v>
      </c>
      <c r="I1479" s="24">
        <f>IF($B1479=IO!$A$22,IO!$B$6,IF($B1479=IO!$A$22,IO!$B$6,IF($B1479=IO!$A$22,IO!$B$6,IO!$B$7)))</f>
        <v>25</v>
      </c>
      <c r="J1479" s="24">
        <f t="shared" ca="1" si="71"/>
        <v>0</v>
      </c>
      <c r="K1479" s="24">
        <f ca="1">IO!$B$5*Model!G1479-$J1479</f>
        <v>4080</v>
      </c>
    </row>
    <row r="1480" spans="1:11" x14ac:dyDescent="0.25">
      <c r="A1480" s="28">
        <v>1479</v>
      </c>
      <c r="B1480" s="26" t="s">
        <v>10</v>
      </c>
      <c r="C1480" s="24">
        <f t="shared" ca="1" si="69"/>
        <v>0.29540123826075382</v>
      </c>
      <c r="D1480" s="24">
        <f ca="1">VLOOKUP(C1480,'Given Data'!$H$33:$I$43,2)</f>
        <v>1</v>
      </c>
      <c r="E1480" s="24">
        <f t="shared" ca="1" si="70"/>
        <v>0.32665386927724616</v>
      </c>
      <c r="F1480" s="24">
        <f ca="1">IF(B1480=IO!$A$21,ROUND(NORMINV(E1480,IO!$B$21,IO!$C$21),0),IF(B1480=IO!$A$22,ROUND(NORMINV(E1480,IO!$B$22,IO!$C$22),0),ROUND(NORMINV(E1480,IO!$B$23,IO!$C$23),0)))</f>
        <v>103</v>
      </c>
      <c r="G1480" s="24">
        <f ca="1">MIN(F1480,IO!$B$4+IO!$B$10)</f>
        <v>102</v>
      </c>
      <c r="H1480" s="24">
        <f ca="1">IF(G1480-D1480&gt;IO!B$4,Model!G1480-Model!D1480-IO!B$4,0)</f>
        <v>1</v>
      </c>
      <c r="I1480" s="24">
        <f>IF($B1480=IO!$A$22,IO!$B$6,IF($B1480=IO!$A$22,IO!$B$6,IF($B1480=IO!$A$22,IO!$B$6,IO!$B$7)))</f>
        <v>200</v>
      </c>
      <c r="J1480" s="24">
        <f t="shared" ca="1" si="71"/>
        <v>0</v>
      </c>
      <c r="K1480" s="24">
        <f ca="1">IO!$B$5*Model!G1480-$J1480</f>
        <v>4080</v>
      </c>
    </row>
    <row r="1481" spans="1:11" x14ac:dyDescent="0.25">
      <c r="A1481" s="28">
        <v>1480</v>
      </c>
      <c r="B1481" s="26" t="s">
        <v>7</v>
      </c>
      <c r="C1481" s="24">
        <f t="shared" ca="1" si="69"/>
        <v>0.64845924398519761</v>
      </c>
      <c r="D1481" s="24">
        <f ca="1">VLOOKUP(C1481,'Given Data'!$H$33:$I$43,2)</f>
        <v>3</v>
      </c>
      <c r="E1481" s="24">
        <f t="shared" ca="1" si="70"/>
        <v>0.82933006233855344</v>
      </c>
      <c r="F1481" s="24">
        <f ca="1">IF(B1481=IO!$A$21,ROUND(NORMINV(E1481,IO!$B$21,IO!$C$21),0),IF(B1481=IO!$A$22,ROUND(NORMINV(E1481,IO!$B$22,IO!$C$22),0),ROUND(NORMINV(E1481,IO!$B$23,IO!$C$23),0)))</f>
        <v>107</v>
      </c>
      <c r="G1481" s="24">
        <f ca="1">MIN(F1481,IO!$B$4+IO!$B$10)</f>
        <v>102</v>
      </c>
      <c r="H1481" s="24">
        <f ca="1">IF(G1481-D1481&gt;IO!B$4,Model!G1481-Model!D1481-IO!B$4,0)</f>
        <v>0</v>
      </c>
      <c r="I1481" s="24">
        <f>IF($B1481=IO!$A$22,IO!$B$6,IF($B1481=IO!$A$22,IO!$B$6,IF($B1481=IO!$A$22,IO!$B$6,IO!$B$7)))</f>
        <v>200</v>
      </c>
      <c r="J1481" s="24">
        <f t="shared" ca="1" si="71"/>
        <v>0</v>
      </c>
      <c r="K1481" s="24">
        <f ca="1">IO!$B$5*Model!G1481-$J1481</f>
        <v>4080</v>
      </c>
    </row>
    <row r="1482" spans="1:11" x14ac:dyDescent="0.25">
      <c r="A1482" s="28">
        <v>1481</v>
      </c>
      <c r="B1482" s="26" t="s">
        <v>8</v>
      </c>
      <c r="C1482" s="24">
        <f t="shared" ca="1" si="69"/>
        <v>0.18003844131229052</v>
      </c>
      <c r="D1482" s="24">
        <f ca="1">VLOOKUP(C1482,'Given Data'!$H$33:$I$43,2)</f>
        <v>1</v>
      </c>
      <c r="E1482" s="24">
        <f t="shared" ca="1" si="70"/>
        <v>0.20825830163919012</v>
      </c>
      <c r="F1482" s="24">
        <f ca="1">IF(B1482=IO!$A$21,ROUND(NORMINV(E1482,IO!$B$21,IO!$C$21),0),IF(B1482=IO!$A$22,ROUND(NORMINV(E1482,IO!$B$22,IO!$C$22),0),ROUND(NORMINV(E1482,IO!$B$23,IO!$C$23),0)))</f>
        <v>99</v>
      </c>
      <c r="G1482" s="24">
        <f ca="1">MIN(F1482,IO!$B$4+IO!$B$10)</f>
        <v>99</v>
      </c>
      <c r="H1482" s="24">
        <f ca="1">IF(G1482-D1482&gt;IO!B$4,Model!G1482-Model!D1482-IO!B$4,0)</f>
        <v>0</v>
      </c>
      <c r="I1482" s="24">
        <f>IF($B1482=IO!$A$22,IO!$B$6,IF($B1482=IO!$A$22,IO!$B$6,IF($B1482=IO!$A$22,IO!$B$6,IO!$B$7)))</f>
        <v>25</v>
      </c>
      <c r="J1482" s="24">
        <f t="shared" ca="1" si="71"/>
        <v>0</v>
      </c>
      <c r="K1482" s="24">
        <f ca="1">IO!$B$5*Model!G1482-$J1482</f>
        <v>3960</v>
      </c>
    </row>
    <row r="1483" spans="1:11" x14ac:dyDescent="0.25">
      <c r="A1483" s="28">
        <v>1482</v>
      </c>
      <c r="B1483" s="26" t="s">
        <v>10</v>
      </c>
      <c r="C1483" s="24">
        <f t="shared" ca="1" si="69"/>
        <v>0.79074172096279782</v>
      </c>
      <c r="D1483" s="24">
        <f ca="1">VLOOKUP(C1483,'Given Data'!$H$33:$I$43,2)</f>
        <v>4</v>
      </c>
      <c r="E1483" s="24">
        <f t="shared" ca="1" si="70"/>
        <v>0.16154121905915697</v>
      </c>
      <c r="F1483" s="24">
        <f ca="1">IF(B1483=IO!$A$21,ROUND(NORMINV(E1483,IO!$B$21,IO!$C$21),0),IF(B1483=IO!$A$22,ROUND(NORMINV(E1483,IO!$B$22,IO!$C$22),0),ROUND(NORMINV(E1483,IO!$B$23,IO!$C$23),0)))</f>
        <v>100</v>
      </c>
      <c r="G1483" s="24">
        <f ca="1">MIN(F1483,IO!$B$4+IO!$B$10)</f>
        <v>100</v>
      </c>
      <c r="H1483" s="24">
        <f ca="1">IF(G1483-D1483&gt;IO!B$4,Model!G1483-Model!D1483-IO!B$4,0)</f>
        <v>0</v>
      </c>
      <c r="I1483" s="24">
        <f>IF($B1483=IO!$A$22,IO!$B$6,IF($B1483=IO!$A$22,IO!$B$6,IF($B1483=IO!$A$22,IO!$B$6,IO!$B$7)))</f>
        <v>200</v>
      </c>
      <c r="J1483" s="24">
        <f t="shared" ca="1" si="71"/>
        <v>0</v>
      </c>
      <c r="K1483" s="24">
        <f ca="1">IO!$B$5*Model!G1483-$J1483</f>
        <v>4000</v>
      </c>
    </row>
    <row r="1484" spans="1:11" x14ac:dyDescent="0.25">
      <c r="A1484" s="28">
        <v>1483</v>
      </c>
      <c r="B1484" s="26" t="s">
        <v>7</v>
      </c>
      <c r="C1484" s="24">
        <f t="shared" ca="1" si="69"/>
        <v>0.83631205904149353</v>
      </c>
      <c r="D1484" s="24">
        <f ca="1">VLOOKUP(C1484,'Given Data'!$H$33:$I$43,2)</f>
        <v>4</v>
      </c>
      <c r="E1484" s="24">
        <f t="shared" ca="1" si="70"/>
        <v>0.65539000393559732</v>
      </c>
      <c r="F1484" s="24">
        <f ca="1">IF(B1484=IO!$A$21,ROUND(NORMINV(E1484,IO!$B$21,IO!$C$21),0),IF(B1484=IO!$A$22,ROUND(NORMINV(E1484,IO!$B$22,IO!$C$22),0),ROUND(NORMINV(E1484,IO!$B$23,IO!$C$23),0)))</f>
        <v>103</v>
      </c>
      <c r="G1484" s="24">
        <f ca="1">MIN(F1484,IO!$B$4+IO!$B$10)</f>
        <v>102</v>
      </c>
      <c r="H1484" s="24">
        <f ca="1">IF(G1484-D1484&gt;IO!B$4,Model!G1484-Model!D1484-IO!B$4,0)</f>
        <v>0</v>
      </c>
      <c r="I1484" s="24">
        <f>IF($B1484=IO!$A$22,IO!$B$6,IF($B1484=IO!$A$22,IO!$B$6,IF($B1484=IO!$A$22,IO!$B$6,IO!$B$7)))</f>
        <v>200</v>
      </c>
      <c r="J1484" s="24">
        <f t="shared" ca="1" si="71"/>
        <v>0</v>
      </c>
      <c r="K1484" s="24">
        <f ca="1">IO!$B$5*Model!G1484-$J1484</f>
        <v>4080</v>
      </c>
    </row>
    <row r="1485" spans="1:11" x14ac:dyDescent="0.25">
      <c r="A1485" s="28">
        <v>1484</v>
      </c>
      <c r="B1485" s="26" t="s">
        <v>8</v>
      </c>
      <c r="C1485" s="24">
        <f t="shared" ca="1" si="69"/>
        <v>0.56949261064630075</v>
      </c>
      <c r="D1485" s="24">
        <f ca="1">VLOOKUP(C1485,'Given Data'!$H$33:$I$43,2)</f>
        <v>2</v>
      </c>
      <c r="E1485" s="24">
        <f t="shared" ca="1" si="70"/>
        <v>0.42068303595185952</v>
      </c>
      <c r="F1485" s="24">
        <f ca="1">IF(B1485=IO!$A$21,ROUND(NORMINV(E1485,IO!$B$21,IO!$C$21),0),IF(B1485=IO!$A$22,ROUND(NORMINV(E1485,IO!$B$22,IO!$C$22),0),ROUND(NORMINV(E1485,IO!$B$23,IO!$C$23),0)))</f>
        <v>102</v>
      </c>
      <c r="G1485" s="24">
        <f ca="1">MIN(F1485,IO!$B$4+IO!$B$10)</f>
        <v>102</v>
      </c>
      <c r="H1485" s="24">
        <f ca="1">IF(G1485-D1485&gt;IO!B$4,Model!G1485-Model!D1485-IO!B$4,0)</f>
        <v>0</v>
      </c>
      <c r="I1485" s="24">
        <f>IF($B1485=IO!$A$22,IO!$B$6,IF($B1485=IO!$A$22,IO!$B$6,IF($B1485=IO!$A$22,IO!$B$6,IO!$B$7)))</f>
        <v>25</v>
      </c>
      <c r="J1485" s="24">
        <f t="shared" ca="1" si="71"/>
        <v>0</v>
      </c>
      <c r="K1485" s="24">
        <f ca="1">IO!$B$5*Model!G1485-$J1485</f>
        <v>4080</v>
      </c>
    </row>
    <row r="1486" spans="1:11" x14ac:dyDescent="0.25">
      <c r="A1486" s="28">
        <v>1485</v>
      </c>
      <c r="B1486" s="26" t="s">
        <v>10</v>
      </c>
      <c r="C1486" s="24">
        <f t="shared" ca="1" si="69"/>
        <v>0.53649005456139276</v>
      </c>
      <c r="D1486" s="24">
        <f ca="1">VLOOKUP(C1486,'Given Data'!$H$33:$I$43,2)</f>
        <v>2</v>
      </c>
      <c r="E1486" s="24">
        <f t="shared" ca="1" si="70"/>
        <v>0.85927169599471098</v>
      </c>
      <c r="F1486" s="24">
        <f ca="1">IF(B1486=IO!$A$21,ROUND(NORMINV(E1486,IO!$B$21,IO!$C$21),0),IF(B1486=IO!$A$22,ROUND(NORMINV(E1486,IO!$B$22,IO!$C$22),0),ROUND(NORMINV(E1486,IO!$B$23,IO!$C$23),0)))</f>
        <v>110</v>
      </c>
      <c r="G1486" s="24">
        <f ca="1">MIN(F1486,IO!$B$4+IO!$B$10)</f>
        <v>102</v>
      </c>
      <c r="H1486" s="24">
        <f ca="1">IF(G1486-D1486&gt;IO!B$4,Model!G1486-Model!D1486-IO!B$4,0)</f>
        <v>0</v>
      </c>
      <c r="I1486" s="24">
        <f>IF($B1486=IO!$A$22,IO!$B$6,IF($B1486=IO!$A$22,IO!$B$6,IF($B1486=IO!$A$22,IO!$B$6,IO!$B$7)))</f>
        <v>200</v>
      </c>
      <c r="J1486" s="24">
        <f t="shared" ca="1" si="71"/>
        <v>25</v>
      </c>
      <c r="K1486" s="24">
        <f ca="1">IO!$B$5*Model!G1486-$J1486</f>
        <v>4055</v>
      </c>
    </row>
    <row r="1487" spans="1:11" x14ac:dyDescent="0.25">
      <c r="A1487" s="28">
        <v>1486</v>
      </c>
      <c r="B1487" s="26" t="s">
        <v>7</v>
      </c>
      <c r="C1487" s="24">
        <f t="shared" ca="1" si="69"/>
        <v>0.74161626340480569</v>
      </c>
      <c r="D1487" s="24">
        <f ca="1">VLOOKUP(C1487,'Given Data'!$H$33:$I$43,2)</f>
        <v>3</v>
      </c>
      <c r="E1487" s="24">
        <f t="shared" ca="1" si="70"/>
        <v>0.68287408058711307</v>
      </c>
      <c r="F1487" s="24">
        <f ca="1">IF(B1487=IO!$A$21,ROUND(NORMINV(E1487,IO!$B$21,IO!$C$21),0),IF(B1487=IO!$A$22,ROUND(NORMINV(E1487,IO!$B$22,IO!$C$22),0),ROUND(NORMINV(E1487,IO!$B$23,IO!$C$23),0)))</f>
        <v>104</v>
      </c>
      <c r="G1487" s="24">
        <f ca="1">MIN(F1487,IO!$B$4+IO!$B$10)</f>
        <v>102</v>
      </c>
      <c r="H1487" s="24">
        <f ca="1">IF(G1487-D1487&gt;IO!B$4,Model!G1487-Model!D1487-IO!B$4,0)</f>
        <v>0</v>
      </c>
      <c r="I1487" s="24">
        <f>IF($B1487=IO!$A$22,IO!$B$6,IF($B1487=IO!$A$22,IO!$B$6,IF($B1487=IO!$A$22,IO!$B$6,IO!$B$7)))</f>
        <v>200</v>
      </c>
      <c r="J1487" s="24">
        <f t="shared" ca="1" si="71"/>
        <v>0</v>
      </c>
      <c r="K1487" s="24">
        <f ca="1">IO!$B$5*Model!G1487-$J1487</f>
        <v>4080</v>
      </c>
    </row>
    <row r="1488" spans="1:11" x14ac:dyDescent="0.25">
      <c r="A1488" s="28">
        <v>1487</v>
      </c>
      <c r="B1488" s="26" t="s">
        <v>8</v>
      </c>
      <c r="C1488" s="24">
        <f t="shared" ca="1" si="69"/>
        <v>0.22982427149824325</v>
      </c>
      <c r="D1488" s="24">
        <f ca="1">VLOOKUP(C1488,'Given Data'!$H$33:$I$43,2)</f>
        <v>1</v>
      </c>
      <c r="E1488" s="24">
        <f t="shared" ca="1" si="70"/>
        <v>0.84968511877776653</v>
      </c>
      <c r="F1488" s="24">
        <f ca="1">IF(B1488=IO!$A$21,ROUND(NORMINV(E1488,IO!$B$21,IO!$C$21),0),IF(B1488=IO!$A$22,ROUND(NORMINV(E1488,IO!$B$22,IO!$C$22),0),ROUND(NORMINV(E1488,IO!$B$23,IO!$C$23),0)))</f>
        <v>108</v>
      </c>
      <c r="G1488" s="24">
        <f ca="1">MIN(F1488,IO!$B$4+IO!$B$10)</f>
        <v>102</v>
      </c>
      <c r="H1488" s="24">
        <f ca="1">IF(G1488-D1488&gt;IO!B$4,Model!G1488-Model!D1488-IO!B$4,0)</f>
        <v>1</v>
      </c>
      <c r="I1488" s="24">
        <f>IF($B1488=IO!$A$22,IO!$B$6,IF($B1488=IO!$A$22,IO!$B$6,IF($B1488=IO!$A$22,IO!$B$6,IO!$B$7)))</f>
        <v>25</v>
      </c>
      <c r="J1488" s="24">
        <f t="shared" ca="1" si="71"/>
        <v>200</v>
      </c>
      <c r="K1488" s="24">
        <f ca="1">IO!$B$5*Model!G1488-$J1488</f>
        <v>3880</v>
      </c>
    </row>
    <row r="1489" spans="1:11" x14ac:dyDescent="0.25">
      <c r="A1489" s="28">
        <v>1488</v>
      </c>
      <c r="B1489" s="26" t="s">
        <v>10</v>
      </c>
      <c r="C1489" s="24">
        <f t="shared" ca="1" si="69"/>
        <v>0.69286962404185859</v>
      </c>
      <c r="D1489" s="24">
        <f ca="1">VLOOKUP(C1489,'Given Data'!$H$33:$I$43,2)</f>
        <v>3</v>
      </c>
      <c r="E1489" s="24">
        <f t="shared" ca="1" si="70"/>
        <v>0.89637908971833824</v>
      </c>
      <c r="F1489" s="24">
        <f ca="1">IF(B1489=IO!$A$21,ROUND(NORMINV(E1489,IO!$B$21,IO!$C$21),0),IF(B1489=IO!$A$22,ROUND(NORMINV(E1489,IO!$B$22,IO!$C$22),0),ROUND(NORMINV(E1489,IO!$B$23,IO!$C$23),0)))</f>
        <v>111</v>
      </c>
      <c r="G1489" s="24">
        <f ca="1">MIN(F1489,IO!$B$4+IO!$B$10)</f>
        <v>102</v>
      </c>
      <c r="H1489" s="24">
        <f ca="1">IF(G1489-D1489&gt;IO!B$4,Model!G1489-Model!D1489-IO!B$4,0)</f>
        <v>0</v>
      </c>
      <c r="I1489" s="24">
        <f>IF($B1489=IO!$A$22,IO!$B$6,IF($B1489=IO!$A$22,IO!$B$6,IF($B1489=IO!$A$22,IO!$B$6,IO!$B$7)))</f>
        <v>200</v>
      </c>
      <c r="J1489" s="24">
        <f t="shared" ca="1" si="71"/>
        <v>0</v>
      </c>
      <c r="K1489" s="24">
        <f ca="1">IO!$B$5*Model!G1489-$J1489</f>
        <v>4080</v>
      </c>
    </row>
    <row r="1490" spans="1:11" x14ac:dyDescent="0.25">
      <c r="A1490" s="28">
        <v>1489</v>
      </c>
      <c r="B1490" s="26" t="s">
        <v>7</v>
      </c>
      <c r="C1490" s="24">
        <f t="shared" ca="1" si="69"/>
        <v>0.26124749361789823</v>
      </c>
      <c r="D1490" s="24">
        <f ca="1">VLOOKUP(C1490,'Given Data'!$H$33:$I$43,2)</f>
        <v>1</v>
      </c>
      <c r="E1490" s="24">
        <f t="shared" ca="1" si="70"/>
        <v>0.76754802574208603</v>
      </c>
      <c r="F1490" s="24">
        <f ca="1">IF(B1490=IO!$A$21,ROUND(NORMINV(E1490,IO!$B$21,IO!$C$21),0),IF(B1490=IO!$A$22,ROUND(NORMINV(E1490,IO!$B$22,IO!$C$22),0),ROUND(NORMINV(E1490,IO!$B$23,IO!$C$23),0)))</f>
        <v>105</v>
      </c>
      <c r="G1490" s="24">
        <f ca="1">MIN(F1490,IO!$B$4+IO!$B$10)</f>
        <v>102</v>
      </c>
      <c r="H1490" s="24">
        <f ca="1">IF(G1490-D1490&gt;IO!B$4,Model!G1490-Model!D1490-IO!B$4,0)</f>
        <v>1</v>
      </c>
      <c r="I1490" s="24">
        <f>IF($B1490=IO!$A$22,IO!$B$6,IF($B1490=IO!$A$22,IO!$B$6,IF($B1490=IO!$A$22,IO!$B$6,IO!$B$7)))</f>
        <v>200</v>
      </c>
      <c r="J1490" s="24">
        <f t="shared" ca="1" si="71"/>
        <v>0</v>
      </c>
      <c r="K1490" s="24">
        <f ca="1">IO!$B$5*Model!G1490-$J1490</f>
        <v>4080</v>
      </c>
    </row>
    <row r="1491" spans="1:11" x14ac:dyDescent="0.25">
      <c r="A1491" s="28">
        <v>1490</v>
      </c>
      <c r="B1491" s="26" t="s">
        <v>8</v>
      </c>
      <c r="C1491" s="24">
        <f t="shared" ca="1" si="69"/>
        <v>0.85044805290109438</v>
      </c>
      <c r="D1491" s="24">
        <f ca="1">VLOOKUP(C1491,'Given Data'!$H$33:$I$43,2)</f>
        <v>4</v>
      </c>
      <c r="E1491" s="24">
        <f t="shared" ca="1" si="70"/>
        <v>0.15033597215292349</v>
      </c>
      <c r="F1491" s="24">
        <f ca="1">IF(B1491=IO!$A$21,ROUND(NORMINV(E1491,IO!$B$21,IO!$C$21),0),IF(B1491=IO!$A$22,ROUND(NORMINV(E1491,IO!$B$22,IO!$C$22),0),ROUND(NORMINV(E1491,IO!$B$23,IO!$C$23),0)))</f>
        <v>98</v>
      </c>
      <c r="G1491" s="24">
        <f ca="1">MIN(F1491,IO!$B$4+IO!$B$10)</f>
        <v>98</v>
      </c>
      <c r="H1491" s="24">
        <f ca="1">IF(G1491-D1491&gt;IO!B$4,Model!G1491-Model!D1491-IO!B$4,0)</f>
        <v>0</v>
      </c>
      <c r="I1491" s="24">
        <f>IF($B1491=IO!$A$22,IO!$B$6,IF($B1491=IO!$A$22,IO!$B$6,IF($B1491=IO!$A$22,IO!$B$6,IO!$B$7)))</f>
        <v>25</v>
      </c>
      <c r="J1491" s="24">
        <f t="shared" ca="1" si="71"/>
        <v>0</v>
      </c>
      <c r="K1491" s="24">
        <f ca="1">IO!$B$5*Model!G1491-$J1491</f>
        <v>3920</v>
      </c>
    </row>
    <row r="1492" spans="1:11" x14ac:dyDescent="0.25">
      <c r="A1492" s="28">
        <v>1491</v>
      </c>
      <c r="B1492" s="26" t="s">
        <v>10</v>
      </c>
      <c r="C1492" s="24">
        <f t="shared" ca="1" si="69"/>
        <v>0.43052218518232876</v>
      </c>
      <c r="D1492" s="24">
        <f ca="1">VLOOKUP(C1492,'Given Data'!$H$33:$I$43,2)</f>
        <v>2</v>
      </c>
      <c r="E1492" s="24">
        <f t="shared" ca="1" si="70"/>
        <v>0.38598763912839784</v>
      </c>
      <c r="F1492" s="24">
        <f ca="1">IF(B1492=IO!$A$21,ROUND(NORMINV(E1492,IO!$B$21,IO!$C$21),0),IF(B1492=IO!$A$22,ROUND(NORMINV(E1492,IO!$B$22,IO!$C$22),0),ROUND(NORMINV(E1492,IO!$B$23,IO!$C$23),0)))</f>
        <v>104</v>
      </c>
      <c r="G1492" s="24">
        <f ca="1">MIN(F1492,IO!$B$4+IO!$B$10)</f>
        <v>102</v>
      </c>
      <c r="H1492" s="24">
        <f ca="1">IF(G1492-D1492&gt;IO!B$4,Model!G1492-Model!D1492-IO!B$4,0)</f>
        <v>0</v>
      </c>
      <c r="I1492" s="24">
        <f>IF($B1492=IO!$A$22,IO!$B$6,IF($B1492=IO!$A$22,IO!$B$6,IF($B1492=IO!$A$22,IO!$B$6,IO!$B$7)))</f>
        <v>200</v>
      </c>
      <c r="J1492" s="24">
        <f t="shared" ca="1" si="71"/>
        <v>0</v>
      </c>
      <c r="K1492" s="24">
        <f ca="1">IO!$B$5*Model!G1492-$J1492</f>
        <v>4080</v>
      </c>
    </row>
    <row r="1493" spans="1:11" x14ac:dyDescent="0.25">
      <c r="A1493" s="28">
        <v>1492</v>
      </c>
      <c r="B1493" s="26" t="s">
        <v>7</v>
      </c>
      <c r="C1493" s="24">
        <f t="shared" ca="1" si="69"/>
        <v>0.83993517933171213</v>
      </c>
      <c r="D1493" s="24">
        <f ca="1">VLOOKUP(C1493,'Given Data'!$H$33:$I$43,2)</f>
        <v>4</v>
      </c>
      <c r="E1493" s="24">
        <f t="shared" ca="1" si="70"/>
        <v>8.6553527036946187E-2</v>
      </c>
      <c r="F1493" s="24">
        <f ca="1">IF(B1493=IO!$A$21,ROUND(NORMINV(E1493,IO!$B$21,IO!$C$21),0),IF(B1493=IO!$A$22,ROUND(NORMINV(E1493,IO!$B$22,IO!$C$22),0),ROUND(NORMINV(E1493,IO!$B$23,IO!$C$23),0)))</f>
        <v>93</v>
      </c>
      <c r="G1493" s="24">
        <f ca="1">MIN(F1493,IO!$B$4+IO!$B$10)</f>
        <v>93</v>
      </c>
      <c r="H1493" s="24">
        <f ca="1">IF(G1493-D1493&gt;IO!B$4,Model!G1493-Model!D1493-IO!B$4,0)</f>
        <v>0</v>
      </c>
      <c r="I1493" s="24">
        <f>IF($B1493=IO!$A$22,IO!$B$6,IF($B1493=IO!$A$22,IO!$B$6,IF($B1493=IO!$A$22,IO!$B$6,IO!$B$7)))</f>
        <v>200</v>
      </c>
      <c r="J1493" s="24">
        <f t="shared" ca="1" si="71"/>
        <v>0</v>
      </c>
      <c r="K1493" s="24">
        <f ca="1">IO!$B$5*Model!G1493-$J1493</f>
        <v>3720</v>
      </c>
    </row>
    <row r="1494" spans="1:11" x14ac:dyDescent="0.25">
      <c r="A1494" s="28">
        <v>1493</v>
      </c>
      <c r="B1494" s="26" t="s">
        <v>8</v>
      </c>
      <c r="C1494" s="24">
        <f t="shared" ca="1" si="69"/>
        <v>0.89451260808387112</v>
      </c>
      <c r="D1494" s="24">
        <f ca="1">VLOOKUP(C1494,'Given Data'!$H$33:$I$43,2)</f>
        <v>5</v>
      </c>
      <c r="E1494" s="24">
        <f t="shared" ca="1" si="70"/>
        <v>0.7531629479043993</v>
      </c>
      <c r="F1494" s="24">
        <f ca="1">IF(B1494=IO!$A$21,ROUND(NORMINV(E1494,IO!$B$21,IO!$C$21),0),IF(B1494=IO!$A$22,ROUND(NORMINV(E1494,IO!$B$22,IO!$C$22),0),ROUND(NORMINV(E1494,IO!$B$23,IO!$C$23),0)))</f>
        <v>106</v>
      </c>
      <c r="G1494" s="24">
        <f ca="1">MIN(F1494,IO!$B$4+IO!$B$10)</f>
        <v>102</v>
      </c>
      <c r="H1494" s="24">
        <f ca="1">IF(G1494-D1494&gt;IO!B$4,Model!G1494-Model!D1494-IO!B$4,0)</f>
        <v>0</v>
      </c>
      <c r="I1494" s="24">
        <f>IF($B1494=IO!$A$22,IO!$B$6,IF($B1494=IO!$A$22,IO!$B$6,IF($B1494=IO!$A$22,IO!$B$6,IO!$B$7)))</f>
        <v>25</v>
      </c>
      <c r="J1494" s="24">
        <f t="shared" ca="1" si="71"/>
        <v>0</v>
      </c>
      <c r="K1494" s="24">
        <f ca="1">IO!$B$5*Model!G1494-$J1494</f>
        <v>4080</v>
      </c>
    </row>
    <row r="1495" spans="1:11" x14ac:dyDescent="0.25">
      <c r="A1495" s="28">
        <v>1494</v>
      </c>
      <c r="B1495" s="26" t="s">
        <v>10</v>
      </c>
      <c r="C1495" s="24">
        <f t="shared" ca="1" si="69"/>
        <v>0.83814078884558152</v>
      </c>
      <c r="D1495" s="24">
        <f ca="1">VLOOKUP(C1495,'Given Data'!$H$33:$I$43,2)</f>
        <v>4</v>
      </c>
      <c r="E1495" s="24">
        <f t="shared" ca="1" si="70"/>
        <v>0.38606542319856285</v>
      </c>
      <c r="F1495" s="24">
        <f ca="1">IF(B1495=IO!$A$21,ROUND(NORMINV(E1495,IO!$B$21,IO!$C$21),0),IF(B1495=IO!$A$22,ROUND(NORMINV(E1495,IO!$B$22,IO!$C$22),0),ROUND(NORMINV(E1495,IO!$B$23,IO!$C$23),0)))</f>
        <v>104</v>
      </c>
      <c r="G1495" s="24">
        <f ca="1">MIN(F1495,IO!$B$4+IO!$B$10)</f>
        <v>102</v>
      </c>
      <c r="H1495" s="24">
        <f ca="1">IF(G1495-D1495&gt;IO!B$4,Model!G1495-Model!D1495-IO!B$4,0)</f>
        <v>0</v>
      </c>
      <c r="I1495" s="24">
        <f>IF($B1495=IO!$A$22,IO!$B$6,IF($B1495=IO!$A$22,IO!$B$6,IF($B1495=IO!$A$22,IO!$B$6,IO!$B$7)))</f>
        <v>200</v>
      </c>
      <c r="J1495" s="24">
        <f t="shared" ca="1" si="71"/>
        <v>0</v>
      </c>
      <c r="K1495" s="24">
        <f ca="1">IO!$B$5*Model!G1495-$J1495</f>
        <v>4080</v>
      </c>
    </row>
    <row r="1496" spans="1:11" x14ac:dyDescent="0.25">
      <c r="A1496" s="28">
        <v>1495</v>
      </c>
      <c r="B1496" s="26" t="s">
        <v>7</v>
      </c>
      <c r="C1496" s="24">
        <f t="shared" ca="1" si="69"/>
        <v>0.3907620854170849</v>
      </c>
      <c r="D1496" s="24">
        <f ca="1">VLOOKUP(C1496,'Given Data'!$H$33:$I$43,2)</f>
        <v>2</v>
      </c>
      <c r="E1496" s="24">
        <f t="shared" ca="1" si="70"/>
        <v>0.47927534566191976</v>
      </c>
      <c r="F1496" s="24">
        <f ca="1">IF(B1496=IO!$A$21,ROUND(NORMINV(E1496,IO!$B$21,IO!$C$21),0),IF(B1496=IO!$A$22,ROUND(NORMINV(E1496,IO!$B$22,IO!$C$22),0),ROUND(NORMINV(E1496,IO!$B$23,IO!$C$23),0)))</f>
        <v>101</v>
      </c>
      <c r="G1496" s="24">
        <f ca="1">MIN(F1496,IO!$B$4+IO!$B$10)</f>
        <v>101</v>
      </c>
      <c r="H1496" s="24">
        <f ca="1">IF(G1496-D1496&gt;IO!B$4,Model!G1496-Model!D1496-IO!B$4,0)</f>
        <v>0</v>
      </c>
      <c r="I1496" s="24">
        <f>IF($B1496=IO!$A$22,IO!$B$6,IF($B1496=IO!$A$22,IO!$B$6,IF($B1496=IO!$A$22,IO!$B$6,IO!$B$7)))</f>
        <v>200</v>
      </c>
      <c r="J1496" s="24">
        <f t="shared" ca="1" si="71"/>
        <v>0</v>
      </c>
      <c r="K1496" s="24">
        <f ca="1">IO!$B$5*Model!G1496-$J1496</f>
        <v>4040</v>
      </c>
    </row>
    <row r="1497" spans="1:11" x14ac:dyDescent="0.25">
      <c r="A1497" s="28">
        <v>1496</v>
      </c>
      <c r="B1497" s="26" t="s">
        <v>8</v>
      </c>
      <c r="C1497" s="24">
        <f t="shared" ca="1" si="69"/>
        <v>0.67759151572881149</v>
      </c>
      <c r="D1497" s="24">
        <f ca="1">VLOOKUP(C1497,'Given Data'!$H$33:$I$43,2)</f>
        <v>3</v>
      </c>
      <c r="E1497" s="24">
        <f t="shared" ca="1" si="70"/>
        <v>0.12434641096888066</v>
      </c>
      <c r="F1497" s="24">
        <f ca="1">IF(B1497=IO!$A$21,ROUND(NORMINV(E1497,IO!$B$21,IO!$C$21),0),IF(B1497=IO!$A$22,ROUND(NORMINV(E1497,IO!$B$22,IO!$C$22),0),ROUND(NORMINV(E1497,IO!$B$23,IO!$C$23),0)))</f>
        <v>97</v>
      </c>
      <c r="G1497" s="24">
        <f ca="1">MIN(F1497,IO!$B$4+IO!$B$10)</f>
        <v>97</v>
      </c>
      <c r="H1497" s="24">
        <f ca="1">IF(G1497-D1497&gt;IO!B$4,Model!G1497-Model!D1497-IO!B$4,0)</f>
        <v>0</v>
      </c>
      <c r="I1497" s="24">
        <f>IF($B1497=IO!$A$22,IO!$B$6,IF($B1497=IO!$A$22,IO!$B$6,IF($B1497=IO!$A$22,IO!$B$6,IO!$B$7)))</f>
        <v>25</v>
      </c>
      <c r="J1497" s="24">
        <f t="shared" ca="1" si="71"/>
        <v>0</v>
      </c>
      <c r="K1497" s="24">
        <f ca="1">IO!$B$5*Model!G1497-$J1497</f>
        <v>3880</v>
      </c>
    </row>
    <row r="1498" spans="1:11" x14ac:dyDescent="0.25">
      <c r="A1498" s="28">
        <v>1497</v>
      </c>
      <c r="B1498" s="26" t="s">
        <v>10</v>
      </c>
      <c r="C1498" s="24">
        <f t="shared" ca="1" si="69"/>
        <v>0.96838535336026377</v>
      </c>
      <c r="D1498" s="24">
        <f ca="1">VLOOKUP(C1498,'Given Data'!$H$33:$I$43,2)</f>
        <v>6</v>
      </c>
      <c r="E1498" s="24">
        <f t="shared" ca="1" si="70"/>
        <v>0.3218189242306585</v>
      </c>
      <c r="F1498" s="24">
        <f ca="1">IF(B1498=IO!$A$21,ROUND(NORMINV(E1498,IO!$B$21,IO!$C$21),0),IF(B1498=IO!$A$22,ROUND(NORMINV(E1498,IO!$B$22,IO!$C$22),0),ROUND(NORMINV(E1498,IO!$B$23,IO!$C$23),0)))</f>
        <v>103</v>
      </c>
      <c r="G1498" s="24">
        <f ca="1">MIN(F1498,IO!$B$4+IO!$B$10)</f>
        <v>102</v>
      </c>
      <c r="H1498" s="24">
        <f ca="1">IF(G1498-D1498&gt;IO!B$4,Model!G1498-Model!D1498-IO!B$4,0)</f>
        <v>0</v>
      </c>
      <c r="I1498" s="24">
        <f>IF($B1498=IO!$A$22,IO!$B$6,IF($B1498=IO!$A$22,IO!$B$6,IF($B1498=IO!$A$22,IO!$B$6,IO!$B$7)))</f>
        <v>200</v>
      </c>
      <c r="J1498" s="24">
        <f t="shared" ca="1" si="71"/>
        <v>0</v>
      </c>
      <c r="K1498" s="24">
        <f ca="1">IO!$B$5*Model!G1498-$J1498</f>
        <v>4080</v>
      </c>
    </row>
    <row r="1499" spans="1:11" x14ac:dyDescent="0.25">
      <c r="A1499" s="28">
        <v>1498</v>
      </c>
      <c r="B1499" s="26" t="s">
        <v>7</v>
      </c>
      <c r="C1499" s="24">
        <f t="shared" ca="1" si="69"/>
        <v>0.80327355309810633</v>
      </c>
      <c r="D1499" s="24">
        <f ca="1">VLOOKUP(C1499,'Given Data'!$H$33:$I$43,2)</f>
        <v>4</v>
      </c>
      <c r="E1499" s="24">
        <f t="shared" ca="1" si="70"/>
        <v>0.22330779801694844</v>
      </c>
      <c r="F1499" s="24">
        <f ca="1">IF(B1499=IO!$A$21,ROUND(NORMINV(E1499,IO!$B$21,IO!$C$21),0),IF(B1499=IO!$A$22,ROUND(NORMINV(E1499,IO!$B$22,IO!$C$22),0),ROUND(NORMINV(E1499,IO!$B$23,IO!$C$23),0)))</f>
        <v>96</v>
      </c>
      <c r="G1499" s="24">
        <f ca="1">MIN(F1499,IO!$B$4+IO!$B$10)</f>
        <v>96</v>
      </c>
      <c r="H1499" s="24">
        <f ca="1">IF(G1499-D1499&gt;IO!B$4,Model!G1499-Model!D1499-IO!B$4,0)</f>
        <v>0</v>
      </c>
      <c r="I1499" s="24">
        <f>IF($B1499=IO!$A$22,IO!$B$6,IF($B1499=IO!$A$22,IO!$B$6,IF($B1499=IO!$A$22,IO!$B$6,IO!$B$7)))</f>
        <v>200</v>
      </c>
      <c r="J1499" s="24">
        <f t="shared" ca="1" si="71"/>
        <v>200</v>
      </c>
      <c r="K1499" s="24">
        <f ca="1">IO!$B$5*Model!G1499-$J1499</f>
        <v>3640</v>
      </c>
    </row>
    <row r="1500" spans="1:11" x14ac:dyDescent="0.25">
      <c r="A1500" s="28">
        <v>1499</v>
      </c>
      <c r="B1500" s="26" t="s">
        <v>8</v>
      </c>
      <c r="C1500" s="24">
        <f t="shared" ca="1" si="69"/>
        <v>0.59485430101161541</v>
      </c>
      <c r="D1500" s="24">
        <f ca="1">VLOOKUP(C1500,'Given Data'!$H$33:$I$43,2)</f>
        <v>2</v>
      </c>
      <c r="E1500" s="24">
        <f t="shared" ca="1" si="70"/>
        <v>0.99690945679000786</v>
      </c>
      <c r="F1500" s="24">
        <f ca="1">IF(B1500=IO!$A$21,ROUND(NORMINV(E1500,IO!$B$21,IO!$C$21),0),IF(B1500=IO!$A$22,ROUND(NORMINV(E1500,IO!$B$22,IO!$C$22),0),ROUND(NORMINV(E1500,IO!$B$23,IO!$C$23),0)))</f>
        <v>117</v>
      </c>
      <c r="G1500" s="24">
        <f ca="1">MIN(F1500,IO!$B$4+IO!$B$10)</f>
        <v>102</v>
      </c>
      <c r="H1500" s="24">
        <f ca="1">IF(G1500-D1500&gt;IO!B$4,Model!G1500-Model!D1500-IO!B$4,0)</f>
        <v>0</v>
      </c>
      <c r="I1500" s="24">
        <f>IF($B1500=IO!$A$22,IO!$B$6,IF($B1500=IO!$A$22,IO!$B$6,IF($B1500=IO!$A$22,IO!$B$6,IO!$B$7)))</f>
        <v>25</v>
      </c>
      <c r="J1500" s="24">
        <f t="shared" si="71"/>
        <v>0</v>
      </c>
      <c r="K1500" s="24">
        <f ca="1">IO!$B$5*Model!G1500-$J1500</f>
        <v>4080</v>
      </c>
    </row>
    <row r="1501" spans="1:11" x14ac:dyDescent="0.25">
      <c r="A1501" s="28">
        <v>1500</v>
      </c>
      <c r="B1501" s="26" t="s">
        <v>10</v>
      </c>
      <c r="C1501" s="24">
        <f t="shared" ca="1" si="69"/>
        <v>0.23098489886292983</v>
      </c>
      <c r="D1501" s="24">
        <f ca="1">VLOOKUP(C1501,'Given Data'!$H$33:$I$43,2)</f>
        <v>1</v>
      </c>
      <c r="E1501" s="24">
        <f t="shared" ca="1" si="70"/>
        <v>0.25827366748925151</v>
      </c>
      <c r="F1501" s="24">
        <f ca="1">IF(B1501=IO!$A$21,ROUND(NORMINV(E1501,IO!$B$21,IO!$C$21),0),IF(B1501=IO!$A$22,ROUND(NORMINV(E1501,IO!$B$22,IO!$C$22),0),ROUND(NORMINV(E1501,IO!$B$23,IO!$C$23),0)))</f>
        <v>102</v>
      </c>
      <c r="G1501" s="24">
        <f ca="1">MIN(F1501,IO!$B$4+IO!$B$10)</f>
        <v>102</v>
      </c>
      <c r="H1501" s="24">
        <f ca="1">IF(G1501-D1501&gt;IO!B$4,Model!G1501-Model!D1501-IO!B$4,0)</f>
        <v>1</v>
      </c>
      <c r="I1501" s="24">
        <f>IF($B1501=IO!$A$22,IO!$B$6,IF($B1501=IO!$A$22,IO!$B$6,IF($B1501=IO!$A$22,IO!$B$6,IO!$B$7)))</f>
        <v>200</v>
      </c>
      <c r="J1501" s="24">
        <f t="shared" si="71"/>
        <v>0</v>
      </c>
      <c r="K1501" s="24">
        <f ca="1">IO!$B$5*Model!G1501-$J1501</f>
        <v>4080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A88B1-9A46-384F-B51B-69C5E1501BE0}">
  <dimension ref="A1:AB53"/>
  <sheetViews>
    <sheetView showGridLines="0" topLeftCell="B12" zoomScale="75" zoomScaleNormal="37" workbookViewId="0">
      <selection activeCell="J8" sqref="J8"/>
    </sheetView>
  </sheetViews>
  <sheetFormatPr baseColWidth="10" defaultColWidth="11" defaultRowHeight="16" x14ac:dyDescent="0.2"/>
  <cols>
    <col min="1" max="1" width="23.1640625" customWidth="1"/>
    <col min="2" max="2" width="23.33203125" customWidth="1"/>
    <col min="3" max="3" width="16.83203125" customWidth="1"/>
    <col min="4" max="4" width="19.5" style="64" customWidth="1"/>
    <col min="6" max="15" width="15" bestFit="1" customWidth="1"/>
    <col min="16" max="16" width="23.83203125" customWidth="1"/>
    <col min="17" max="17" width="19.1640625" style="67" customWidth="1"/>
  </cols>
  <sheetData>
    <row r="1" spans="1:28" ht="24" x14ac:dyDescent="0.3">
      <c r="A1" s="20"/>
      <c r="E1" s="32"/>
      <c r="F1" s="93" t="s">
        <v>47</v>
      </c>
      <c r="G1" s="94"/>
      <c r="H1" s="32"/>
      <c r="I1" s="32"/>
      <c r="J1" s="32"/>
      <c r="K1" s="32"/>
      <c r="L1" s="32"/>
      <c r="M1" s="81" t="s">
        <v>48</v>
      </c>
      <c r="N1" s="82"/>
      <c r="O1" s="32"/>
      <c r="P1" s="32"/>
    </row>
    <row r="2" spans="1:28" ht="29" x14ac:dyDescent="0.35">
      <c r="A2" s="38"/>
      <c r="B2" s="38"/>
      <c r="C2" s="38"/>
      <c r="E2" s="32"/>
      <c r="F2" s="44"/>
      <c r="G2" s="45"/>
      <c r="H2" s="32"/>
      <c r="I2" s="32"/>
      <c r="J2" s="32"/>
      <c r="K2" s="32"/>
      <c r="L2" s="32"/>
      <c r="M2" s="44"/>
      <c r="N2" s="45"/>
      <c r="O2" s="32"/>
      <c r="P2" s="32"/>
      <c r="R2" s="95" t="s">
        <v>49</v>
      </c>
      <c r="S2" s="96"/>
      <c r="T2" s="96"/>
      <c r="U2" s="96"/>
      <c r="V2" s="96"/>
      <c r="W2" s="96"/>
      <c r="X2" s="96"/>
      <c r="Y2" s="96"/>
      <c r="Z2" s="96"/>
      <c r="AA2" s="96"/>
      <c r="AB2" s="96"/>
    </row>
    <row r="3" spans="1:28" ht="29" x14ac:dyDescent="0.35">
      <c r="A3" s="83" t="s">
        <v>50</v>
      </c>
      <c r="B3" s="84"/>
      <c r="C3" s="38"/>
      <c r="E3" s="32"/>
      <c r="F3" s="85" t="s">
        <v>51</v>
      </c>
      <c r="G3" s="86"/>
      <c r="H3" s="32"/>
      <c r="I3" s="32"/>
      <c r="J3" s="32"/>
      <c r="K3" s="32"/>
      <c r="L3" s="32"/>
      <c r="M3" s="85" t="s">
        <v>52</v>
      </c>
      <c r="N3" s="86"/>
      <c r="O3" s="32"/>
      <c r="P3" s="32"/>
      <c r="R3" s="96"/>
      <c r="S3" s="96"/>
      <c r="T3" s="96"/>
      <c r="U3" s="96"/>
      <c r="V3" s="96"/>
      <c r="W3" s="96"/>
      <c r="X3" s="96"/>
      <c r="Y3" s="96"/>
      <c r="Z3" s="96"/>
      <c r="AA3" s="96"/>
      <c r="AB3" s="96"/>
    </row>
    <row r="4" spans="1:28" ht="29" x14ac:dyDescent="0.35">
      <c r="A4" s="33" t="s">
        <v>53</v>
      </c>
      <c r="B4" s="34">
        <v>100</v>
      </c>
      <c r="C4" s="38"/>
      <c r="E4" s="32"/>
      <c r="F4" s="46" t="s">
        <v>54</v>
      </c>
      <c r="G4" s="45">
        <f ca="1">AVERAGE(Model!K2:K1501)</f>
        <v>3965.76</v>
      </c>
      <c r="H4" s="32"/>
      <c r="I4" s="32"/>
      <c r="J4" s="32"/>
      <c r="K4" s="32"/>
      <c r="L4" s="32"/>
      <c r="M4" s="46" t="s">
        <v>55</v>
      </c>
      <c r="N4" s="45">
        <f ca="1">AVERAGE(Model!H2:H1501)</f>
        <v>0.31933333333333336</v>
      </c>
      <c r="O4" s="32"/>
      <c r="P4" s="32"/>
      <c r="R4" s="96"/>
      <c r="S4" s="96"/>
      <c r="T4" s="96"/>
      <c r="U4" s="96"/>
      <c r="V4" s="96"/>
      <c r="W4" s="96"/>
      <c r="X4" s="96"/>
      <c r="Y4" s="96"/>
      <c r="Z4" s="96"/>
      <c r="AA4" s="96"/>
      <c r="AB4" s="96"/>
    </row>
    <row r="5" spans="1:28" ht="29" x14ac:dyDescent="0.35">
      <c r="A5" s="33" t="s">
        <v>56</v>
      </c>
      <c r="B5" s="35">
        <v>40</v>
      </c>
      <c r="C5" s="38"/>
      <c r="E5" s="32"/>
      <c r="F5" s="46" t="s">
        <v>57</v>
      </c>
      <c r="G5" s="45">
        <f ca="1">MEDIAN(Model!K2:K1501)</f>
        <v>4055</v>
      </c>
      <c r="H5" s="32"/>
      <c r="I5" s="32"/>
      <c r="J5" s="32"/>
      <c r="K5" s="32"/>
      <c r="L5" s="32"/>
      <c r="M5" s="46" t="s">
        <v>57</v>
      </c>
      <c r="N5" s="45">
        <f ca="1">MEDIAN(Model!H2:H1501)</f>
        <v>0</v>
      </c>
      <c r="O5" s="32"/>
      <c r="P5" s="32"/>
      <c r="R5" s="96"/>
      <c r="S5" s="96"/>
      <c r="T5" s="96"/>
      <c r="U5" s="96"/>
      <c r="V5" s="96"/>
      <c r="W5" s="96"/>
      <c r="X5" s="96"/>
      <c r="Y5" s="96"/>
      <c r="Z5" s="96"/>
      <c r="AA5" s="96"/>
      <c r="AB5" s="96"/>
    </row>
    <row r="6" spans="1:28" ht="29" x14ac:dyDescent="0.35">
      <c r="A6" s="33" t="s">
        <v>58</v>
      </c>
      <c r="B6" s="35">
        <v>25</v>
      </c>
      <c r="C6" s="38"/>
      <c r="E6" s="32"/>
      <c r="F6" s="46" t="s">
        <v>59</v>
      </c>
      <c r="G6" s="45">
        <f ca="1">STDEV(Model!K2:K1501)</f>
        <v>168.61052380904175</v>
      </c>
      <c r="H6" s="32"/>
      <c r="I6" s="32"/>
      <c r="J6" s="32"/>
      <c r="K6" s="32"/>
      <c r="L6" s="32"/>
      <c r="M6" s="46" t="s">
        <v>60</v>
      </c>
      <c r="N6" s="45">
        <f ca="1">STDEV(Model!H2:H1501)</f>
        <v>0.63584255340771134</v>
      </c>
      <c r="O6" s="32"/>
      <c r="P6" s="32"/>
      <c r="R6" s="96"/>
      <c r="S6" s="96"/>
      <c r="T6" s="96"/>
      <c r="U6" s="96"/>
      <c r="V6" s="96"/>
      <c r="W6" s="96"/>
      <c r="X6" s="96"/>
      <c r="Y6" s="96"/>
      <c r="Z6" s="96"/>
      <c r="AA6" s="96"/>
      <c r="AB6" s="96"/>
    </row>
    <row r="7" spans="1:28" ht="29" x14ac:dyDescent="0.35">
      <c r="A7" s="36" t="s">
        <v>61</v>
      </c>
      <c r="B7" s="37">
        <v>200</v>
      </c>
      <c r="C7" s="38"/>
      <c r="E7" s="32"/>
      <c r="F7" s="46" t="s">
        <v>62</v>
      </c>
      <c r="G7" s="45">
        <f ca="1">MAX(Model!K2:K1501)</f>
        <v>4080</v>
      </c>
      <c r="H7" s="32"/>
      <c r="I7" s="32"/>
      <c r="J7" s="32"/>
      <c r="K7" s="32"/>
      <c r="L7" s="32"/>
      <c r="M7" s="46" t="s">
        <v>62</v>
      </c>
      <c r="N7" s="45">
        <f ca="1">MAX(Model!H2:H1501)</f>
        <v>2</v>
      </c>
      <c r="O7" s="32"/>
      <c r="P7" s="32"/>
      <c r="R7" s="96"/>
      <c r="S7" s="96"/>
      <c r="T7" s="96"/>
      <c r="U7" s="96"/>
      <c r="V7" s="96"/>
      <c r="W7" s="96"/>
      <c r="X7" s="96"/>
      <c r="Y7" s="96"/>
      <c r="Z7" s="96"/>
      <c r="AA7" s="96"/>
      <c r="AB7" s="96"/>
    </row>
    <row r="8" spans="1:28" ht="29" x14ac:dyDescent="0.35">
      <c r="A8" s="38"/>
      <c r="B8" s="38"/>
      <c r="C8" s="38"/>
      <c r="E8" s="32"/>
      <c r="F8" s="47" t="s">
        <v>63</v>
      </c>
      <c r="G8" s="48">
        <f ca="1">MIN(Model!K2:K1501)</f>
        <v>3040</v>
      </c>
      <c r="H8" s="32"/>
      <c r="I8" s="32"/>
      <c r="J8" s="32"/>
      <c r="K8" s="32"/>
      <c r="L8" s="32"/>
      <c r="M8" s="47" t="s">
        <v>63</v>
      </c>
      <c r="N8" s="48">
        <f ca="1">MIN(Model!H2:H1501)</f>
        <v>0</v>
      </c>
      <c r="O8" s="32"/>
      <c r="P8" s="32"/>
      <c r="R8" s="96"/>
      <c r="S8" s="96"/>
      <c r="T8" s="96"/>
      <c r="U8" s="96"/>
      <c r="V8" s="96"/>
      <c r="W8" s="96"/>
      <c r="X8" s="96"/>
      <c r="Y8" s="96"/>
      <c r="Z8" s="96"/>
      <c r="AA8" s="96"/>
      <c r="AB8" s="96"/>
    </row>
    <row r="9" spans="1:28" ht="29" x14ac:dyDescent="0.35">
      <c r="A9" s="83" t="s">
        <v>64</v>
      </c>
      <c r="B9" s="84"/>
      <c r="C9" s="38"/>
      <c r="E9" s="32"/>
      <c r="F9" s="32"/>
      <c r="G9" s="32"/>
      <c r="H9" s="32"/>
      <c r="I9" s="32"/>
      <c r="J9" s="32"/>
      <c r="K9" s="32"/>
      <c r="L9" s="32"/>
      <c r="M9" s="32"/>
      <c r="N9" s="32"/>
      <c r="O9" s="32"/>
      <c r="P9" s="32"/>
      <c r="R9" s="96"/>
      <c r="S9" s="96"/>
      <c r="T9" s="96"/>
      <c r="U9" s="96"/>
      <c r="V9" s="96"/>
      <c r="W9" s="96"/>
      <c r="X9" s="96"/>
      <c r="Y9" s="96"/>
      <c r="Z9" s="96"/>
      <c r="AA9" s="96"/>
      <c r="AB9" s="96"/>
    </row>
    <row r="10" spans="1:28" ht="30" thickBot="1" x14ac:dyDescent="0.4">
      <c r="A10" s="36" t="s">
        <v>65</v>
      </c>
      <c r="B10" s="40">
        <v>2</v>
      </c>
      <c r="C10" s="38"/>
      <c r="E10" s="32"/>
      <c r="F10" s="32"/>
      <c r="G10" s="32"/>
      <c r="H10" s="32"/>
      <c r="I10" s="32"/>
      <c r="J10" s="32"/>
      <c r="K10" s="32"/>
      <c r="L10" s="32"/>
      <c r="M10" s="32"/>
      <c r="N10" s="32"/>
      <c r="O10" s="32"/>
      <c r="P10" s="32"/>
      <c r="R10" s="96"/>
      <c r="S10" s="96"/>
      <c r="T10" s="96"/>
      <c r="U10" s="96"/>
      <c r="V10" s="96"/>
      <c r="W10" s="96"/>
      <c r="X10" s="96"/>
      <c r="Y10" s="96"/>
      <c r="Z10" s="96"/>
      <c r="AA10" s="96"/>
      <c r="AB10" s="96"/>
    </row>
    <row r="11" spans="1:28" ht="30" thickBot="1" x14ac:dyDescent="0.4">
      <c r="A11" s="38"/>
      <c r="B11" s="38"/>
      <c r="C11" s="38"/>
      <c r="E11" s="49"/>
      <c r="F11" s="68" t="s">
        <v>66</v>
      </c>
      <c r="G11" s="101" t="s">
        <v>67</v>
      </c>
      <c r="H11" s="101"/>
      <c r="I11" s="101"/>
      <c r="J11" s="101"/>
      <c r="K11" s="101"/>
      <c r="L11" s="101"/>
      <c r="M11" s="101"/>
      <c r="N11" s="101"/>
      <c r="O11" s="101"/>
      <c r="P11" s="102"/>
      <c r="R11" s="96"/>
      <c r="S11" s="96"/>
      <c r="T11" s="96"/>
      <c r="U11" s="96"/>
      <c r="V11" s="96"/>
      <c r="W11" s="96"/>
      <c r="X11" s="96"/>
      <c r="Y11" s="96"/>
      <c r="Z11" s="96"/>
      <c r="AA11" s="96"/>
      <c r="AB11" s="96"/>
    </row>
    <row r="12" spans="1:28" ht="29" x14ac:dyDescent="0.35">
      <c r="A12" s="83" t="s">
        <v>68</v>
      </c>
      <c r="B12" s="84"/>
      <c r="C12" s="38"/>
      <c r="E12" s="87" t="s">
        <v>69</v>
      </c>
      <c r="F12" s="50">
        <f ca="1">G4</f>
        <v>3965.76</v>
      </c>
      <c r="G12" s="51">
        <v>0</v>
      </c>
      <c r="H12" s="51">
        <v>1</v>
      </c>
      <c r="I12" s="51">
        <v>2</v>
      </c>
      <c r="J12" s="51">
        <v>3</v>
      </c>
      <c r="K12" s="51">
        <v>4</v>
      </c>
      <c r="L12" s="51">
        <v>5</v>
      </c>
      <c r="M12" s="51">
        <v>6</v>
      </c>
      <c r="N12" s="51">
        <v>7</v>
      </c>
      <c r="O12" s="51">
        <v>8</v>
      </c>
      <c r="P12" s="52">
        <v>9</v>
      </c>
      <c r="R12" s="96"/>
      <c r="S12" s="96"/>
      <c r="T12" s="96"/>
      <c r="U12" s="96"/>
      <c r="V12" s="96"/>
      <c r="W12" s="96"/>
      <c r="X12" s="96"/>
      <c r="Y12" s="96"/>
      <c r="Z12" s="96"/>
      <c r="AA12" s="96"/>
      <c r="AB12" s="96"/>
    </row>
    <row r="13" spans="1:28" ht="29" x14ac:dyDescent="0.35">
      <c r="A13" s="41" t="s">
        <v>70</v>
      </c>
      <c r="B13" s="34">
        <v>101</v>
      </c>
      <c r="C13" s="38"/>
      <c r="E13" s="87"/>
      <c r="F13" s="53">
        <f>B6</f>
        <v>25</v>
      </c>
      <c r="G13" s="50">
        <f t="dataTable" ref="G13:P13" dt2D="1" dtr="1" r1="B10" r2="B6" ca="1"/>
        <v>3953.36</v>
      </c>
      <c r="H13" s="50">
        <v>3973.38</v>
      </c>
      <c r="I13" s="50">
        <v>3955.0766666666668</v>
      </c>
      <c r="J13" s="50">
        <v>3934.24</v>
      </c>
      <c r="K13" s="50">
        <v>3911.5</v>
      </c>
      <c r="L13" s="50">
        <v>3865.61</v>
      </c>
      <c r="M13" s="50">
        <v>3839.1733333333332</v>
      </c>
      <c r="N13" s="50">
        <v>3801.6033333333335</v>
      </c>
      <c r="O13" s="50">
        <v>3784.1266666666666</v>
      </c>
      <c r="P13" s="54">
        <v>3775.4433333333332</v>
      </c>
      <c r="R13" s="96"/>
      <c r="S13" s="96"/>
      <c r="T13" s="96"/>
      <c r="U13" s="96"/>
      <c r="V13" s="96"/>
      <c r="W13" s="96"/>
      <c r="X13" s="96"/>
      <c r="Y13" s="96"/>
      <c r="Z13" s="96"/>
      <c r="AA13" s="96"/>
      <c r="AB13" s="96"/>
    </row>
    <row r="14" spans="1:28" ht="30" thickBot="1" x14ac:dyDescent="0.4">
      <c r="A14" s="41" t="s">
        <v>71</v>
      </c>
      <c r="B14" s="34">
        <v>6</v>
      </c>
      <c r="C14" s="38"/>
      <c r="E14" s="88"/>
      <c r="F14" s="55"/>
      <c r="G14" s="55"/>
      <c r="H14" s="55"/>
      <c r="I14" s="55"/>
      <c r="J14" s="55"/>
      <c r="K14" s="55"/>
      <c r="L14" s="55"/>
      <c r="M14" s="55"/>
      <c r="N14" s="55"/>
      <c r="O14" s="55"/>
      <c r="P14" s="56"/>
      <c r="R14" s="96"/>
      <c r="S14" s="96"/>
      <c r="T14" s="96"/>
      <c r="U14" s="96"/>
      <c r="V14" s="96"/>
      <c r="W14" s="96"/>
      <c r="X14" s="96"/>
      <c r="Y14" s="96"/>
      <c r="Z14" s="96"/>
      <c r="AA14" s="96"/>
      <c r="AB14" s="96"/>
    </row>
    <row r="15" spans="1:28" ht="30" thickBot="1" x14ac:dyDescent="0.4">
      <c r="A15" s="41" t="s">
        <v>72</v>
      </c>
      <c r="B15" s="34">
        <v>103</v>
      </c>
      <c r="C15" s="38"/>
      <c r="E15" s="57"/>
      <c r="F15" s="68" t="s">
        <v>66</v>
      </c>
      <c r="G15" s="101" t="s">
        <v>67</v>
      </c>
      <c r="H15" s="101"/>
      <c r="I15" s="101"/>
      <c r="J15" s="101"/>
      <c r="K15" s="101"/>
      <c r="L15" s="101"/>
      <c r="M15" s="101"/>
      <c r="N15" s="101"/>
      <c r="O15" s="101"/>
      <c r="P15" s="102"/>
      <c r="R15" s="96"/>
      <c r="S15" s="96"/>
      <c r="T15" s="96"/>
      <c r="U15" s="96"/>
      <c r="V15" s="96"/>
      <c r="W15" s="96"/>
      <c r="X15" s="96"/>
      <c r="Y15" s="96"/>
      <c r="Z15" s="96"/>
      <c r="AA15" s="96"/>
      <c r="AB15" s="96"/>
    </row>
    <row r="16" spans="1:28" ht="29" x14ac:dyDescent="0.35">
      <c r="A16" s="41" t="s">
        <v>73</v>
      </c>
      <c r="B16" s="34">
        <v>5</v>
      </c>
      <c r="C16" s="38"/>
      <c r="E16" s="75" t="s">
        <v>74</v>
      </c>
      <c r="F16" s="50">
        <f ca="1">G4</f>
        <v>3965.76</v>
      </c>
      <c r="G16" s="51">
        <v>0</v>
      </c>
      <c r="H16" s="51">
        <v>1</v>
      </c>
      <c r="I16" s="51">
        <v>2</v>
      </c>
      <c r="J16" s="51">
        <v>3</v>
      </c>
      <c r="K16" s="51">
        <v>4</v>
      </c>
      <c r="L16" s="51">
        <v>5</v>
      </c>
      <c r="M16" s="51">
        <v>6</v>
      </c>
      <c r="N16" s="51">
        <v>7</v>
      </c>
      <c r="O16" s="51">
        <v>8</v>
      </c>
      <c r="P16" s="52">
        <v>9</v>
      </c>
      <c r="R16" s="96"/>
      <c r="S16" s="96"/>
      <c r="T16" s="96"/>
      <c r="U16" s="96"/>
      <c r="V16" s="96"/>
      <c r="W16" s="96"/>
      <c r="X16" s="96"/>
      <c r="Y16" s="96"/>
      <c r="Z16" s="96"/>
      <c r="AA16" s="96"/>
      <c r="AB16" s="96"/>
    </row>
    <row r="17" spans="1:28" ht="29" x14ac:dyDescent="0.35">
      <c r="A17" s="41" t="s">
        <v>75</v>
      </c>
      <c r="B17" s="34">
        <v>105</v>
      </c>
      <c r="C17" s="38"/>
      <c r="E17" s="75"/>
      <c r="F17" s="51">
        <f>B7</f>
        <v>200</v>
      </c>
      <c r="G17" s="50">
        <f t="dataTable" ref="G17:P17" dt2D="1" dtr="1" r1="B10" r2="B7" ca="1"/>
        <v>3955.4933333333333</v>
      </c>
      <c r="H17" s="50">
        <v>3968.79</v>
      </c>
      <c r="I17" s="50">
        <v>3960.7966666666666</v>
      </c>
      <c r="J17" s="50">
        <v>3938.2966666666666</v>
      </c>
      <c r="K17" s="50">
        <v>3903.2866666666669</v>
      </c>
      <c r="L17" s="50">
        <v>3867.8333333333335</v>
      </c>
      <c r="M17" s="50">
        <v>3838.82</v>
      </c>
      <c r="N17" s="50">
        <v>3806.8966666666665</v>
      </c>
      <c r="O17" s="50">
        <v>3783.2466666666664</v>
      </c>
      <c r="P17" s="54">
        <v>3749.2166666666667</v>
      </c>
      <c r="R17" s="96"/>
      <c r="S17" s="96"/>
      <c r="T17" s="96"/>
      <c r="U17" s="96"/>
      <c r="V17" s="96"/>
      <c r="W17" s="96"/>
      <c r="X17" s="96"/>
      <c r="Y17" s="96"/>
      <c r="Z17" s="96"/>
      <c r="AA17" s="96"/>
      <c r="AB17" s="96"/>
    </row>
    <row r="18" spans="1:28" s="64" customFormat="1" ht="30" thickBot="1" x14ac:dyDescent="0.4">
      <c r="A18" s="39" t="s">
        <v>76</v>
      </c>
      <c r="B18" s="40">
        <v>5</v>
      </c>
      <c r="C18" s="38"/>
      <c r="E18" s="76"/>
      <c r="F18" s="55"/>
      <c r="G18" s="55"/>
      <c r="H18" s="55"/>
      <c r="I18" s="55"/>
      <c r="J18" s="55"/>
      <c r="K18" s="55"/>
      <c r="L18" s="55"/>
      <c r="M18" s="55"/>
      <c r="N18" s="55"/>
      <c r="O18" s="55"/>
      <c r="P18" s="56"/>
      <c r="Q18" s="67"/>
    </row>
    <row r="19" spans="1:28" ht="30" thickBot="1" x14ac:dyDescent="0.4">
      <c r="A19" s="38"/>
      <c r="B19" s="38"/>
      <c r="C19" s="38"/>
      <c r="E19" s="57"/>
      <c r="F19" s="68" t="s">
        <v>66</v>
      </c>
      <c r="G19" s="89" t="s">
        <v>67</v>
      </c>
      <c r="H19" s="89"/>
      <c r="I19" s="89"/>
      <c r="J19" s="89"/>
      <c r="K19" s="89"/>
      <c r="L19" s="89"/>
      <c r="M19" s="89"/>
      <c r="N19" s="89"/>
      <c r="O19" s="89"/>
      <c r="P19" s="90"/>
      <c r="R19" s="97" t="s">
        <v>77</v>
      </c>
      <c r="S19" s="98"/>
      <c r="T19" s="98"/>
      <c r="U19" s="98"/>
      <c r="V19" s="98"/>
      <c r="W19" s="98"/>
      <c r="X19" s="98"/>
      <c r="Y19" s="98"/>
      <c r="Z19" s="98"/>
      <c r="AA19" s="98"/>
      <c r="AB19" s="98"/>
    </row>
    <row r="20" spans="1:28" ht="29" x14ac:dyDescent="0.35">
      <c r="A20" s="30" t="s">
        <v>3</v>
      </c>
      <c r="B20" s="42" t="s">
        <v>78</v>
      </c>
      <c r="C20" s="31" t="s">
        <v>79</v>
      </c>
      <c r="E20" s="58"/>
      <c r="F20" s="50">
        <f ca="1">G4</f>
        <v>3965.76</v>
      </c>
      <c r="G20" s="51">
        <v>0</v>
      </c>
      <c r="H20" s="51">
        <v>1</v>
      </c>
      <c r="I20" s="51">
        <v>2</v>
      </c>
      <c r="J20" s="51">
        <v>3</v>
      </c>
      <c r="K20" s="51">
        <v>4</v>
      </c>
      <c r="L20" s="51">
        <v>5</v>
      </c>
      <c r="M20" s="51">
        <v>6</v>
      </c>
      <c r="N20" s="51">
        <v>7</v>
      </c>
      <c r="O20" s="51">
        <v>8</v>
      </c>
      <c r="P20" s="52">
        <v>9</v>
      </c>
      <c r="R20" s="98"/>
      <c r="S20" s="98"/>
      <c r="T20" s="98"/>
      <c r="U20" s="98"/>
      <c r="V20" s="98"/>
      <c r="W20" s="98"/>
      <c r="X20" s="98"/>
      <c r="Y20" s="98"/>
      <c r="Z20" s="98"/>
      <c r="AA20" s="98"/>
      <c r="AB20" s="98"/>
    </row>
    <row r="21" spans="1:28" ht="29" x14ac:dyDescent="0.35">
      <c r="A21" s="41" t="s">
        <v>7</v>
      </c>
      <c r="B21" s="38">
        <v>101</v>
      </c>
      <c r="C21" s="34">
        <v>6</v>
      </c>
      <c r="E21" s="77" t="s">
        <v>80</v>
      </c>
      <c r="F21" s="53">
        <v>15</v>
      </c>
      <c r="G21" s="50">
        <f t="dataTable" ref="G21:P25" dt2D="1" dtr="1" r1="B10" r2="B6" ca="1"/>
        <v>3956.64</v>
      </c>
      <c r="H21" s="50">
        <v>3968.2</v>
      </c>
      <c r="I21" s="50">
        <v>3966.9133333333334</v>
      </c>
      <c r="J21" s="50">
        <v>3926.8066666666668</v>
      </c>
      <c r="K21" s="50">
        <v>3902.0566666666668</v>
      </c>
      <c r="L21" s="50">
        <v>3865.53</v>
      </c>
      <c r="M21" s="50">
        <v>3844.5933333333332</v>
      </c>
      <c r="N21" s="50">
        <v>3797.1833333333334</v>
      </c>
      <c r="O21" s="50">
        <v>3789.2666666666669</v>
      </c>
      <c r="P21" s="54">
        <v>3766.1</v>
      </c>
      <c r="R21" s="98"/>
      <c r="S21" s="98"/>
      <c r="T21" s="98"/>
      <c r="U21" s="98"/>
      <c r="V21" s="98"/>
      <c r="W21" s="98"/>
      <c r="X21" s="98"/>
      <c r="Y21" s="98"/>
      <c r="Z21" s="98"/>
      <c r="AA21" s="98"/>
      <c r="AB21" s="98"/>
    </row>
    <row r="22" spans="1:28" ht="29" x14ac:dyDescent="0.35">
      <c r="A22" s="41" t="s">
        <v>81</v>
      </c>
      <c r="B22" s="38">
        <v>103</v>
      </c>
      <c r="C22" s="34">
        <v>5</v>
      </c>
      <c r="E22" s="77"/>
      <c r="F22" s="53">
        <v>20</v>
      </c>
      <c r="G22" s="50">
        <v>3954.2133333333331</v>
      </c>
      <c r="H22" s="50">
        <v>3970.32</v>
      </c>
      <c r="I22" s="50">
        <v>3961.88</v>
      </c>
      <c r="J22" s="50">
        <v>3938.2533333333336</v>
      </c>
      <c r="K22" s="50">
        <v>3901.12</v>
      </c>
      <c r="L22" s="50">
        <v>3867.12</v>
      </c>
      <c r="M22" s="50">
        <v>3828.9333333333334</v>
      </c>
      <c r="N22" s="50">
        <v>3815.0266666666666</v>
      </c>
      <c r="O22" s="50">
        <v>3787.84</v>
      </c>
      <c r="P22" s="54">
        <v>3759.4933333333333</v>
      </c>
      <c r="R22" s="98"/>
      <c r="S22" s="98"/>
      <c r="T22" s="98"/>
      <c r="U22" s="98"/>
      <c r="V22" s="98"/>
      <c r="W22" s="98"/>
      <c r="X22" s="98"/>
      <c r="Y22" s="98"/>
      <c r="Z22" s="98"/>
      <c r="AA22" s="98"/>
      <c r="AB22" s="98"/>
    </row>
    <row r="23" spans="1:28" ht="29" x14ac:dyDescent="0.35">
      <c r="A23" s="39" t="s">
        <v>10</v>
      </c>
      <c r="B23" s="43">
        <v>105</v>
      </c>
      <c r="C23" s="40">
        <v>5</v>
      </c>
      <c r="E23" s="77"/>
      <c r="F23" s="53">
        <v>25</v>
      </c>
      <c r="G23" s="50">
        <v>3958.0266666666666</v>
      </c>
      <c r="H23" s="50">
        <v>3967.43</v>
      </c>
      <c r="I23" s="50">
        <v>3962.4133333333334</v>
      </c>
      <c r="J23" s="50">
        <v>3932.45</v>
      </c>
      <c r="K23" s="50">
        <v>3898.7666666666669</v>
      </c>
      <c r="L23" s="50">
        <v>3861.9566666666665</v>
      </c>
      <c r="M23" s="50">
        <v>3845.7666666666669</v>
      </c>
      <c r="N23" s="50">
        <v>3787.4533333333334</v>
      </c>
      <c r="O23" s="50">
        <v>3785.9233333333332</v>
      </c>
      <c r="P23" s="54">
        <v>3765.2933333333335</v>
      </c>
      <c r="R23" s="98"/>
      <c r="S23" s="98"/>
      <c r="T23" s="98"/>
      <c r="U23" s="98"/>
      <c r="V23" s="98"/>
      <c r="W23" s="98"/>
      <c r="X23" s="98"/>
      <c r="Y23" s="98"/>
      <c r="Z23" s="98"/>
      <c r="AA23" s="98"/>
      <c r="AB23" s="98"/>
    </row>
    <row r="24" spans="1:28" ht="24" x14ac:dyDescent="0.3">
      <c r="E24" s="77"/>
      <c r="F24" s="53">
        <v>30</v>
      </c>
      <c r="G24" s="50">
        <v>3953.28</v>
      </c>
      <c r="H24" s="50">
        <v>3966.28</v>
      </c>
      <c r="I24" s="50">
        <v>3959.72</v>
      </c>
      <c r="J24" s="50">
        <v>3935.46</v>
      </c>
      <c r="K24" s="50">
        <v>3898.4066666666668</v>
      </c>
      <c r="L24" s="50">
        <v>3862.3333333333335</v>
      </c>
      <c r="M24" s="50">
        <v>3831.64</v>
      </c>
      <c r="N24" s="50">
        <v>3800.34</v>
      </c>
      <c r="O24" s="50">
        <v>3780.28</v>
      </c>
      <c r="P24" s="54">
        <v>3759.1733333333332</v>
      </c>
      <c r="R24" s="98"/>
      <c r="S24" s="98"/>
      <c r="T24" s="98"/>
      <c r="U24" s="98"/>
      <c r="V24" s="98"/>
      <c r="W24" s="98"/>
      <c r="X24" s="98"/>
      <c r="Y24" s="98"/>
      <c r="Z24" s="98"/>
      <c r="AA24" s="98"/>
      <c r="AB24" s="98"/>
    </row>
    <row r="25" spans="1:28" ht="25" thickBot="1" x14ac:dyDescent="0.35">
      <c r="E25" s="78"/>
      <c r="F25" s="59">
        <v>35</v>
      </c>
      <c r="G25" s="60">
        <v>3959.8933333333334</v>
      </c>
      <c r="H25" s="60">
        <v>3971.0933333333332</v>
      </c>
      <c r="I25" s="60">
        <v>3962.28</v>
      </c>
      <c r="J25" s="60">
        <v>3930.2633333333333</v>
      </c>
      <c r="K25" s="60">
        <v>3891.5633333333335</v>
      </c>
      <c r="L25" s="60">
        <v>3859.5933333333332</v>
      </c>
      <c r="M25" s="60">
        <v>3820.9733333333334</v>
      </c>
      <c r="N25" s="60">
        <v>3802.1833333333334</v>
      </c>
      <c r="O25" s="60">
        <v>3777.6966666666667</v>
      </c>
      <c r="P25" s="61">
        <v>3747.7666666666669</v>
      </c>
      <c r="R25" s="98"/>
      <c r="S25" s="98"/>
      <c r="T25" s="98"/>
      <c r="U25" s="98"/>
      <c r="V25" s="98"/>
      <c r="W25" s="98"/>
      <c r="X25" s="98"/>
      <c r="Y25" s="98"/>
      <c r="Z25" s="98"/>
      <c r="AA25" s="98"/>
      <c r="AB25" s="98"/>
    </row>
    <row r="26" spans="1:28" ht="24" x14ac:dyDescent="0.3">
      <c r="B26" s="22"/>
      <c r="C26" s="22"/>
      <c r="D26" s="65"/>
      <c r="E26" s="62"/>
      <c r="F26" s="63"/>
      <c r="G26" s="63"/>
      <c r="H26" s="63"/>
      <c r="I26" s="63"/>
      <c r="J26" s="63"/>
      <c r="K26" s="63"/>
      <c r="L26" s="63"/>
      <c r="M26" s="63"/>
      <c r="N26" s="63"/>
      <c r="O26" s="63"/>
      <c r="P26" s="63"/>
      <c r="R26" s="98"/>
      <c r="S26" s="98"/>
      <c r="T26" s="98"/>
      <c r="U26" s="98"/>
      <c r="V26" s="98"/>
      <c r="W26" s="98"/>
      <c r="X26" s="98"/>
      <c r="Y26" s="98"/>
      <c r="Z26" s="98"/>
      <c r="AA26" s="98"/>
      <c r="AB26" s="98"/>
    </row>
    <row r="27" spans="1:28" ht="25" thickBot="1" x14ac:dyDescent="0.35">
      <c r="C27" s="21"/>
      <c r="D27" s="66"/>
      <c r="E27" s="58"/>
      <c r="F27" s="69" t="s">
        <v>66</v>
      </c>
      <c r="G27" s="91" t="s">
        <v>67</v>
      </c>
      <c r="H27" s="91"/>
      <c r="I27" s="91"/>
      <c r="J27" s="91"/>
      <c r="K27" s="91"/>
      <c r="L27" s="91"/>
      <c r="M27" s="91"/>
      <c r="N27" s="91"/>
      <c r="O27" s="91"/>
      <c r="P27" s="92"/>
      <c r="R27" s="98"/>
      <c r="S27" s="98"/>
      <c r="T27" s="98"/>
      <c r="U27" s="98"/>
      <c r="V27" s="98"/>
      <c r="W27" s="98"/>
      <c r="X27" s="98"/>
      <c r="Y27" s="98"/>
      <c r="Z27" s="98"/>
      <c r="AA27" s="98"/>
      <c r="AB27" s="98"/>
    </row>
    <row r="28" spans="1:28" ht="24" x14ac:dyDescent="0.3">
      <c r="C28" s="21"/>
      <c r="D28" s="66"/>
      <c r="E28" s="58"/>
      <c r="F28" s="50">
        <f ca="1">G4</f>
        <v>3965.76</v>
      </c>
      <c r="G28" s="51">
        <v>0</v>
      </c>
      <c r="H28" s="51">
        <v>1</v>
      </c>
      <c r="I28" s="51">
        <v>2</v>
      </c>
      <c r="J28" s="51">
        <v>3</v>
      </c>
      <c r="K28" s="51">
        <v>4</v>
      </c>
      <c r="L28" s="51">
        <v>5</v>
      </c>
      <c r="M28" s="51">
        <v>6</v>
      </c>
      <c r="N28" s="51">
        <v>7</v>
      </c>
      <c r="O28" s="51">
        <v>8</v>
      </c>
      <c r="P28" s="52">
        <v>9</v>
      </c>
      <c r="R28" s="98"/>
      <c r="S28" s="98"/>
      <c r="T28" s="98"/>
      <c r="U28" s="98"/>
      <c r="V28" s="98"/>
      <c r="W28" s="98"/>
      <c r="X28" s="98"/>
      <c r="Y28" s="98"/>
      <c r="Z28" s="98"/>
      <c r="AA28" s="98"/>
      <c r="AB28" s="98"/>
    </row>
    <row r="29" spans="1:28" ht="24" x14ac:dyDescent="0.3">
      <c r="C29" s="21"/>
      <c r="D29" s="66"/>
      <c r="E29" s="79" t="s">
        <v>74</v>
      </c>
      <c r="F29" s="53">
        <v>150</v>
      </c>
      <c r="G29" s="50">
        <f t="dataTable" ref="G29:P33" dt2D="1" dtr="1" r1="B10" r2="B7" ca="1"/>
        <v>3957.9733333333334</v>
      </c>
      <c r="H29" s="50">
        <v>3973.62</v>
      </c>
      <c r="I29" s="50">
        <v>3970.0766666666668</v>
      </c>
      <c r="J29" s="50">
        <v>3958.5533333333333</v>
      </c>
      <c r="K29" s="50">
        <v>3938.9466666666667</v>
      </c>
      <c r="L29" s="50">
        <v>3905.39</v>
      </c>
      <c r="M29" s="50">
        <v>3890.93</v>
      </c>
      <c r="N29" s="50">
        <v>3882.1333333333332</v>
      </c>
      <c r="O29" s="50">
        <v>3855.9533333333334</v>
      </c>
      <c r="P29" s="54">
        <v>3859.09</v>
      </c>
      <c r="R29" s="98"/>
      <c r="S29" s="98"/>
      <c r="T29" s="98"/>
      <c r="U29" s="98"/>
      <c r="V29" s="98"/>
      <c r="W29" s="98"/>
      <c r="X29" s="98"/>
      <c r="Y29" s="98"/>
      <c r="Z29" s="98"/>
      <c r="AA29" s="98"/>
      <c r="AB29" s="98"/>
    </row>
    <row r="30" spans="1:28" ht="24" x14ac:dyDescent="0.3">
      <c r="E30" s="79"/>
      <c r="F30" s="53">
        <v>175</v>
      </c>
      <c r="G30" s="50">
        <v>3960</v>
      </c>
      <c r="H30" s="50">
        <v>3968.2366666666667</v>
      </c>
      <c r="I30" s="50">
        <v>3972.89</v>
      </c>
      <c r="J30" s="50">
        <v>3949.2633333333333</v>
      </c>
      <c r="K30" s="50">
        <v>3917.9533333333334</v>
      </c>
      <c r="L30" s="50">
        <v>3907.8733333333334</v>
      </c>
      <c r="M30" s="50">
        <v>3861.14</v>
      </c>
      <c r="N30" s="50">
        <v>3849.55</v>
      </c>
      <c r="O30" s="50">
        <v>3826.71</v>
      </c>
      <c r="P30" s="54">
        <v>3806.2366666666667</v>
      </c>
      <c r="R30" s="98"/>
      <c r="S30" s="98"/>
      <c r="T30" s="98"/>
      <c r="U30" s="98"/>
      <c r="V30" s="98"/>
      <c r="W30" s="98"/>
      <c r="X30" s="98"/>
      <c r="Y30" s="98"/>
      <c r="Z30" s="98"/>
      <c r="AA30" s="98"/>
      <c r="AB30" s="98"/>
    </row>
    <row r="31" spans="1:28" ht="24" x14ac:dyDescent="0.3">
      <c r="E31" s="79"/>
      <c r="F31" s="53">
        <v>200</v>
      </c>
      <c r="G31" s="50">
        <v>3957.5733333333333</v>
      </c>
      <c r="H31" s="50">
        <v>3966.5</v>
      </c>
      <c r="I31" s="50">
        <v>3963.7166666666667</v>
      </c>
      <c r="J31" s="50">
        <v>3934.8933333333334</v>
      </c>
      <c r="K31" s="50">
        <v>3903.22</v>
      </c>
      <c r="L31" s="50">
        <v>3861.5533333333333</v>
      </c>
      <c r="M31" s="50">
        <v>3833.2066666666665</v>
      </c>
      <c r="N31" s="50">
        <v>3807.2133333333331</v>
      </c>
      <c r="O31" s="50">
        <v>3768.7166666666667</v>
      </c>
      <c r="P31" s="54">
        <v>3773.5833333333335</v>
      </c>
      <c r="R31" s="98"/>
      <c r="S31" s="98"/>
      <c r="T31" s="98"/>
      <c r="U31" s="98"/>
      <c r="V31" s="98"/>
      <c r="W31" s="98"/>
      <c r="X31" s="98"/>
      <c r="Y31" s="98"/>
      <c r="Z31" s="98"/>
      <c r="AA31" s="98"/>
      <c r="AB31" s="98"/>
    </row>
    <row r="32" spans="1:28" ht="24" x14ac:dyDescent="0.3">
      <c r="E32" s="79"/>
      <c r="F32" s="53">
        <v>225</v>
      </c>
      <c r="G32" s="50">
        <v>3956.8266666666668</v>
      </c>
      <c r="H32" s="50">
        <v>3973.98</v>
      </c>
      <c r="I32" s="50">
        <v>3950.49</v>
      </c>
      <c r="J32" s="50">
        <v>3924.04</v>
      </c>
      <c r="K32" s="50">
        <v>3893.5233333333335</v>
      </c>
      <c r="L32" s="50">
        <v>3843.8433333333332</v>
      </c>
      <c r="M32" s="50">
        <v>3802.4033333333332</v>
      </c>
      <c r="N32" s="50">
        <v>3783.5933333333332</v>
      </c>
      <c r="O32" s="50">
        <v>3739.44</v>
      </c>
      <c r="P32" s="54">
        <v>3737.5</v>
      </c>
      <c r="R32" s="98"/>
      <c r="S32" s="98"/>
      <c r="T32" s="98"/>
      <c r="U32" s="98"/>
      <c r="V32" s="98"/>
      <c r="W32" s="98"/>
      <c r="X32" s="98"/>
      <c r="Y32" s="98"/>
      <c r="Z32" s="98"/>
      <c r="AA32" s="98"/>
      <c r="AB32" s="98"/>
    </row>
    <row r="33" spans="1:28" s="64" customFormat="1" ht="25" thickBot="1" x14ac:dyDescent="0.35">
      <c r="A33"/>
      <c r="B33"/>
      <c r="C33"/>
      <c r="E33" s="80"/>
      <c r="F33" s="59">
        <v>250</v>
      </c>
      <c r="G33" s="60">
        <v>3954.8533333333335</v>
      </c>
      <c r="H33" s="60">
        <v>3961.97</v>
      </c>
      <c r="I33" s="60">
        <v>3949.4333333333334</v>
      </c>
      <c r="J33" s="60">
        <v>3914.95</v>
      </c>
      <c r="K33" s="60">
        <v>3866.6933333333332</v>
      </c>
      <c r="L33" s="60">
        <v>3827.93</v>
      </c>
      <c r="M33" s="60">
        <v>3768.0233333333335</v>
      </c>
      <c r="N33" s="60">
        <v>3730.7833333333333</v>
      </c>
      <c r="O33" s="60">
        <v>3689.62</v>
      </c>
      <c r="P33" s="61">
        <v>3660.48</v>
      </c>
      <c r="Q33" s="67"/>
    </row>
    <row r="34" spans="1:28" x14ac:dyDescent="0.2">
      <c r="R34" s="99" t="s">
        <v>82</v>
      </c>
      <c r="S34" s="100"/>
      <c r="T34" s="100"/>
      <c r="U34" s="100"/>
      <c r="V34" s="100"/>
      <c r="W34" s="100"/>
      <c r="X34" s="100"/>
      <c r="Y34" s="100"/>
      <c r="Z34" s="100"/>
      <c r="AA34" s="100"/>
      <c r="AB34" s="100"/>
    </row>
    <row r="35" spans="1:28" x14ac:dyDescent="0.2">
      <c r="R35" s="100"/>
      <c r="S35" s="100"/>
      <c r="T35" s="100"/>
      <c r="U35" s="100"/>
      <c r="V35" s="100"/>
      <c r="W35" s="100"/>
      <c r="X35" s="100"/>
      <c r="Y35" s="100"/>
      <c r="Z35" s="100"/>
      <c r="AA35" s="100"/>
      <c r="AB35" s="100"/>
    </row>
    <row r="36" spans="1:28" x14ac:dyDescent="0.2">
      <c r="R36" s="100"/>
      <c r="S36" s="100"/>
      <c r="T36" s="100"/>
      <c r="U36" s="100"/>
      <c r="V36" s="100"/>
      <c r="W36" s="100"/>
      <c r="X36" s="100"/>
      <c r="Y36" s="100"/>
      <c r="Z36" s="100"/>
      <c r="AA36" s="100"/>
      <c r="AB36" s="100"/>
    </row>
    <row r="37" spans="1:28" x14ac:dyDescent="0.2">
      <c r="R37" s="100"/>
      <c r="S37" s="100"/>
      <c r="T37" s="100"/>
      <c r="U37" s="100"/>
      <c r="V37" s="100"/>
      <c r="W37" s="100"/>
      <c r="X37" s="100"/>
      <c r="Y37" s="100"/>
      <c r="Z37" s="100"/>
      <c r="AA37" s="100"/>
      <c r="AB37" s="100"/>
    </row>
    <row r="38" spans="1:28" x14ac:dyDescent="0.2">
      <c r="R38" s="100"/>
      <c r="S38" s="100"/>
      <c r="T38" s="100"/>
      <c r="U38" s="100"/>
      <c r="V38" s="100"/>
      <c r="W38" s="100"/>
      <c r="X38" s="100"/>
      <c r="Y38" s="100"/>
      <c r="Z38" s="100"/>
      <c r="AA38" s="100"/>
      <c r="AB38" s="100"/>
    </row>
    <row r="39" spans="1:28" x14ac:dyDescent="0.2">
      <c r="R39" s="100"/>
      <c r="S39" s="100"/>
      <c r="T39" s="100"/>
      <c r="U39" s="100"/>
      <c r="V39" s="100"/>
      <c r="W39" s="100"/>
      <c r="X39" s="100"/>
      <c r="Y39" s="100"/>
      <c r="Z39" s="100"/>
      <c r="AA39" s="100"/>
      <c r="AB39" s="100"/>
    </row>
    <row r="40" spans="1:28" x14ac:dyDescent="0.2">
      <c r="R40" s="100"/>
      <c r="S40" s="100"/>
      <c r="T40" s="100"/>
      <c r="U40" s="100"/>
      <c r="V40" s="100"/>
      <c r="W40" s="100"/>
      <c r="X40" s="100"/>
      <c r="Y40" s="100"/>
      <c r="Z40" s="100"/>
      <c r="AA40" s="100"/>
      <c r="AB40" s="100"/>
    </row>
    <row r="41" spans="1:28" x14ac:dyDescent="0.2">
      <c r="R41" s="100"/>
      <c r="S41" s="100"/>
      <c r="T41" s="100"/>
      <c r="U41" s="100"/>
      <c r="V41" s="100"/>
      <c r="W41" s="100"/>
      <c r="X41" s="100"/>
      <c r="Y41" s="100"/>
      <c r="Z41" s="100"/>
      <c r="AA41" s="100"/>
      <c r="AB41" s="100"/>
    </row>
    <row r="42" spans="1:28" x14ac:dyDescent="0.2">
      <c r="R42" s="100"/>
      <c r="S42" s="100"/>
      <c r="T42" s="100"/>
      <c r="U42" s="100"/>
      <c r="V42" s="100"/>
      <c r="W42" s="100"/>
      <c r="X42" s="100"/>
      <c r="Y42" s="100"/>
      <c r="Z42" s="100"/>
      <c r="AA42" s="100"/>
      <c r="AB42" s="100"/>
    </row>
    <row r="43" spans="1:28" x14ac:dyDescent="0.2">
      <c r="R43" s="100"/>
      <c r="S43" s="100"/>
      <c r="T43" s="100"/>
      <c r="U43" s="100"/>
      <c r="V43" s="100"/>
      <c r="W43" s="100"/>
      <c r="X43" s="100"/>
      <c r="Y43" s="100"/>
      <c r="Z43" s="100"/>
      <c r="AA43" s="100"/>
      <c r="AB43" s="100"/>
    </row>
    <row r="44" spans="1:28" x14ac:dyDescent="0.2">
      <c r="R44" s="100"/>
      <c r="S44" s="100"/>
      <c r="T44" s="100"/>
      <c r="U44" s="100"/>
      <c r="V44" s="100"/>
      <c r="W44" s="100"/>
      <c r="X44" s="100"/>
      <c r="Y44" s="100"/>
      <c r="Z44" s="100"/>
      <c r="AA44" s="100"/>
      <c r="AB44" s="100"/>
    </row>
    <row r="45" spans="1:28" x14ac:dyDescent="0.2">
      <c r="R45" s="100"/>
      <c r="S45" s="100"/>
      <c r="T45" s="100"/>
      <c r="U45" s="100"/>
      <c r="V45" s="100"/>
      <c r="W45" s="100"/>
      <c r="X45" s="100"/>
      <c r="Y45" s="100"/>
      <c r="Z45" s="100"/>
      <c r="AA45" s="100"/>
      <c r="AB45" s="100"/>
    </row>
    <row r="46" spans="1:28" x14ac:dyDescent="0.2">
      <c r="R46" s="100"/>
      <c r="S46" s="100"/>
      <c r="T46" s="100"/>
      <c r="U46" s="100"/>
      <c r="V46" s="100"/>
      <c r="W46" s="100"/>
      <c r="X46" s="100"/>
      <c r="Y46" s="100"/>
      <c r="Z46" s="100"/>
      <c r="AA46" s="100"/>
      <c r="AB46" s="100"/>
    </row>
    <row r="47" spans="1:28" x14ac:dyDescent="0.2">
      <c r="R47" s="100"/>
      <c r="S47" s="100"/>
      <c r="T47" s="100"/>
      <c r="U47" s="100"/>
      <c r="V47" s="100"/>
      <c r="W47" s="100"/>
      <c r="X47" s="100"/>
      <c r="Y47" s="100"/>
      <c r="Z47" s="100"/>
      <c r="AA47" s="100"/>
      <c r="AB47" s="100"/>
    </row>
    <row r="48" spans="1:28" x14ac:dyDescent="0.2">
      <c r="R48" s="100"/>
      <c r="S48" s="100"/>
      <c r="T48" s="100"/>
      <c r="U48" s="100"/>
      <c r="V48" s="100"/>
      <c r="W48" s="100"/>
      <c r="X48" s="100"/>
      <c r="Y48" s="100"/>
      <c r="Z48" s="100"/>
      <c r="AA48" s="100"/>
      <c r="AB48" s="100"/>
    </row>
    <row r="49" spans="18:28" x14ac:dyDescent="0.2">
      <c r="R49" s="100"/>
      <c r="S49" s="100"/>
      <c r="T49" s="100"/>
      <c r="U49" s="100"/>
      <c r="V49" s="100"/>
      <c r="W49" s="100"/>
      <c r="X49" s="100"/>
      <c r="Y49" s="100"/>
      <c r="Z49" s="100"/>
      <c r="AA49" s="100"/>
      <c r="AB49" s="100"/>
    </row>
    <row r="50" spans="18:28" x14ac:dyDescent="0.2">
      <c r="R50" s="100"/>
      <c r="S50" s="100"/>
      <c r="T50" s="100"/>
      <c r="U50" s="100"/>
      <c r="V50" s="100"/>
      <c r="W50" s="100"/>
      <c r="X50" s="100"/>
      <c r="Y50" s="100"/>
      <c r="Z50" s="100"/>
      <c r="AA50" s="100"/>
      <c r="AB50" s="100"/>
    </row>
    <row r="51" spans="18:28" x14ac:dyDescent="0.2">
      <c r="R51" s="100"/>
      <c r="S51" s="100"/>
      <c r="T51" s="100"/>
      <c r="U51" s="100"/>
      <c r="V51" s="100"/>
      <c r="W51" s="100"/>
      <c r="X51" s="100"/>
      <c r="Y51" s="100"/>
      <c r="Z51" s="100"/>
      <c r="AA51" s="100"/>
      <c r="AB51" s="100"/>
    </row>
    <row r="52" spans="18:28" x14ac:dyDescent="0.2">
      <c r="R52" s="100"/>
      <c r="S52" s="100"/>
      <c r="T52" s="100"/>
      <c r="U52" s="100"/>
      <c r="V52" s="100"/>
      <c r="W52" s="100"/>
      <c r="X52" s="100"/>
      <c r="Y52" s="100"/>
      <c r="Z52" s="100"/>
      <c r="AA52" s="100"/>
      <c r="AB52" s="100"/>
    </row>
    <row r="53" spans="18:28" x14ac:dyDescent="0.2">
      <c r="R53" s="100"/>
      <c r="S53" s="100"/>
      <c r="T53" s="100"/>
      <c r="U53" s="100"/>
      <c r="V53" s="100"/>
      <c r="W53" s="100"/>
      <c r="X53" s="100"/>
      <c r="Y53" s="100"/>
      <c r="Z53" s="100"/>
      <c r="AA53" s="100"/>
      <c r="AB53" s="100"/>
    </row>
  </sheetData>
  <mergeCells count="18">
    <mergeCell ref="R2:AB17"/>
    <mergeCell ref="R19:AB32"/>
    <mergeCell ref="R34:AB53"/>
    <mergeCell ref="G11:P11"/>
    <mergeCell ref="G15:P15"/>
    <mergeCell ref="E16:E18"/>
    <mergeCell ref="E21:E25"/>
    <mergeCell ref="E29:E33"/>
    <mergeCell ref="M1:N1"/>
    <mergeCell ref="A3:B3"/>
    <mergeCell ref="A9:B9"/>
    <mergeCell ref="A12:B12"/>
    <mergeCell ref="F3:G3"/>
    <mergeCell ref="M3:N3"/>
    <mergeCell ref="E12:E14"/>
    <mergeCell ref="G19:P19"/>
    <mergeCell ref="G27:P27"/>
    <mergeCell ref="F1:G1"/>
  </mergeCells>
  <conditionalFormatting sqref="G21:P25">
    <cfRule type="colorScale" priority="2">
      <colorScale>
        <cfvo type="min"/>
        <cfvo type="percentile" val="50"/>
        <cfvo type="max"/>
        <color rgb="FFF8696B"/>
        <color rgb="FFFFEB84"/>
        <color rgb="FF63BE7B"/>
      </colorScale>
    </cfRule>
  </conditionalFormatting>
  <conditionalFormatting sqref="G29:P33">
    <cfRule type="colorScale" priority="1">
      <colorScale>
        <cfvo type="min"/>
        <cfvo type="percentile" val="50"/>
        <cfvo type="max"/>
        <color rgb="FFF8696B"/>
        <color rgb="FFFFEB84"/>
        <color rgb="FF63BE7B"/>
      </colorScale>
    </cfRule>
  </conditionalFormatting>
  <conditionalFormatting sqref="G13:Q13">
    <cfRule type="colorScale" priority="4">
      <colorScale>
        <cfvo type="min"/>
        <cfvo type="percentile" val="50"/>
        <cfvo type="max"/>
        <color rgb="FFF8696B"/>
        <color rgb="FFFFEB84"/>
        <color rgb="FF63BE7B"/>
      </colorScale>
    </cfRule>
  </conditionalFormatting>
  <conditionalFormatting sqref="G17:Q17">
    <cfRule type="colorScale" priority="3">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Given Data</vt:lpstr>
      <vt:lpstr>Model</vt:lpstr>
      <vt:lpst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Liam Mc Govern</cp:lastModifiedBy>
  <cp:revision/>
  <dcterms:created xsi:type="dcterms:W3CDTF">2023-03-13T15:40:12Z</dcterms:created>
  <dcterms:modified xsi:type="dcterms:W3CDTF">2024-04-14T06:30:00Z</dcterms:modified>
  <cp:category/>
  <cp:contentStatus/>
</cp:coreProperties>
</file>