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ounting" sheetId="1" state="visible" r:id="rId2"/>
    <sheet name="List of samples made" sheetId="2" state="visible" r:id="rId3"/>
    <sheet name="LIAM" sheetId="3" state="visible" r:id="rId4"/>
    <sheet name="Samples" sheetId="4" state="visible" r:id="rId5"/>
    <sheet name="To do"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<sst xmlns="http://schemas.openxmlformats.org/spreadsheetml/2006/main" count="238" uniqueCount="81">
  <si>
    <t xml:space="preserve">Sample Mixture</t>
  </si>
  <si>
    <t xml:space="preserve">Mounting condition</t>
  </si>
  <si>
    <t xml:space="preserve">OPTICAL imaging</t>
  </si>
  <si>
    <t xml:space="preserve">SEM imaging</t>
  </si>
  <si>
    <t xml:space="preserve">Infusion Test</t>
  </si>
  <si>
    <t xml:space="preserve">Remarks</t>
  </si>
  <si>
    <t xml:space="preserve">Sample nature</t>
  </si>
  <si>
    <t xml:space="preserve">Resin harding</t>
  </si>
  <si>
    <t xml:space="preserve">SET-1</t>
  </si>
  <si>
    <t xml:space="preserve">PMMA_60%_100-200µm</t>
  </si>
  <si>
    <t xml:space="preserve">Water infused</t>
  </si>
  <si>
    <t xml:space="preserve">Mould was kept in room environment after resin filling</t>
  </si>
  <si>
    <t xml:space="preserve">Imaging was not possible due to high surface roughness</t>
  </si>
  <si>
    <t xml:space="preserve">Imaging not done</t>
  </si>
  <si>
    <t xml:space="preserve">Multiple Test made with decreasing permeability value</t>
  </si>
  <si>
    <t xml:space="preserve">Further study required on the consistent permeability value with multiple sample of similar mixture and also it interesting to make the SEM to observe the resin infusin rate inside the sample</t>
  </si>
  <si>
    <t xml:space="preserve">PMMA_60%_25-100-200µm</t>
  </si>
  <si>
    <t xml:space="preserve">Mould was kept in room environment</t>
  </si>
  <si>
    <t xml:space="preserve">SET-2</t>
  </si>
  <si>
    <t xml:space="preserve">PMMA_50%_25-100-200µm</t>
  </si>
  <si>
    <t xml:space="preserve">Dry </t>
  </si>
  <si>
    <t xml:space="preserve">Mould was placed pressure chamber after the resin filling</t>
  </si>
  <si>
    <t xml:space="preserve">Image taken- Resin infused into sample but high closed pores</t>
  </si>
  <si>
    <t xml:space="preserve">Optical image observation can be concluded</t>
  </si>
  <si>
    <t xml:space="preserve">Infusion test not possible</t>
  </si>
  <si>
    <t xml:space="preserve">Use of pressure chamber resin harding is not recommend </t>
  </si>
  <si>
    <t xml:space="preserve">PMMA_60%_25-80µm</t>
  </si>
  <si>
    <r>
      <rPr>
        <sz val="11"/>
        <rFont val="Calibri"/>
        <family val="2"/>
        <charset val="1"/>
      </rPr>
      <t xml:space="preserve">Image taken- Resin infused into sample</t>
    </r>
    <r>
      <rPr>
        <sz val="11"/>
        <color rgb="FFFF0000"/>
        <rFont val="Calibri"/>
        <family val="2"/>
        <charset val="1"/>
      </rPr>
      <t xml:space="preserve"> difficult differentiate the closed pore </t>
    </r>
  </si>
  <si>
    <t xml:space="preserve">PMMA_70%_25-80µm</t>
  </si>
  <si>
    <t xml:space="preserve">Image taken- Resin infused into sample few closed pores</t>
  </si>
  <si>
    <t xml:space="preserve">SET-3</t>
  </si>
  <si>
    <t xml:space="preserve">Water infused/ scotch tape on top and bottom</t>
  </si>
  <si>
    <t xml:space="preserve">TEST to be conducted</t>
  </si>
  <si>
    <t xml:space="preserve">It is important to determine the percentage of resin infusion</t>
  </si>
  <si>
    <t xml:space="preserve">Porogen</t>
  </si>
  <si>
    <t xml:space="preserve">Grain size µm</t>
  </si>
  <si>
    <t xml:space="preserve">Volume % of Al2O3 volume </t>
  </si>
  <si>
    <t xml:space="preserve">Total Volume % of Al2O3 volume </t>
  </si>
  <si>
    <t xml:space="preserve">Mixture Porogen volume %</t>
  </si>
  <si>
    <t xml:space="preserve">Compaction</t>
  </si>
  <si>
    <t xml:space="preserve">Densité
liquide</t>
  </si>
  <si>
    <t xml:space="preserve">Masse
sèche</t>
  </si>
  <si>
    <t xml:space="preserve">Masse
humide</t>
  </si>
  <si>
    <t xml:space="preserve">Masse
immergée</t>
  </si>
  <si>
    <t xml:space="preserve">Densité
mesurée</t>
  </si>
  <si>
    <t xml:space="preserve">Porosité
ouverte</t>
  </si>
  <si>
    <t xml:space="preserve">Porosité
fermée</t>
  </si>
  <si>
    <t xml:space="preserve">Porosité
totale</t>
  </si>
  <si>
    <t xml:space="preserve">Densité
théorique</t>
  </si>
  <si>
    <t xml:space="preserve">%
densification</t>
  </si>
  <si>
    <t xml:space="preserve">Optical</t>
  </si>
  <si>
    <t xml:space="preserve">SEM</t>
  </si>
  <si>
    <t xml:space="preserve">TOMO</t>
  </si>
  <si>
    <t xml:space="preserve">Permeable sample</t>
  </si>
  <si>
    <t xml:space="preserve">PEKK </t>
  </si>
  <si>
    <t xml:space="preserve">25-100</t>
  </si>
  <si>
    <t xml:space="preserve">50MPa</t>
  </si>
  <si>
    <t xml:space="preserve">100-200</t>
  </si>
  <si>
    <t xml:space="preserve">150MPa + Isostatic 3500 bar press</t>
  </si>
  <si>
    <t xml:space="preserve">PMMA</t>
  </si>
  <si>
    <t xml:space="preserve">200-400</t>
  </si>
  <si>
    <t xml:space="preserve">70Mpa</t>
  </si>
  <si>
    <t xml:space="preserve">100Mpa</t>
  </si>
  <si>
    <t xml:space="preserve">100-200 / 25-100</t>
  </si>
  <si>
    <t xml:space="preserve">25-80</t>
  </si>
  <si>
    <t xml:space="preserve">Fractured</t>
  </si>
  <si>
    <t xml:space="preserve">Porosité
Ouverte</t>
  </si>
  <si>
    <t xml:space="preserve">Sans Isostatic (50Mpa)</t>
  </si>
  <si>
    <t xml:space="preserve">PMMA (µm)</t>
  </si>
  <si>
    <t xml:space="preserve">Impermeable</t>
  </si>
  <si>
    <t xml:space="preserve">Avec Iso (150MPa + Isostatic 3500 bar press)</t>
  </si>
  <si>
    <t xml:space="preserve">X</t>
  </si>
  <si>
    <t xml:space="preserve">Permeable</t>
  </si>
  <si>
    <t xml:space="preserve">100-200 (75%) 200-400(25%)</t>
  </si>
  <si>
    <t xml:space="preserve">25-100(57,14%) 100-200(28,27%) 200-400(14,3%)</t>
  </si>
  <si>
    <t xml:space="preserve">  25-100 (50%) 100-200(50%)</t>
  </si>
  <si>
    <t xml:space="preserve">To be defined</t>
  </si>
  <si>
    <t xml:space="preserve">Further observation</t>
  </si>
  <si>
    <t xml:space="preserve">To make mounting under vaccum</t>
  </si>
  <si>
    <t xml:space="preserve">To make mounting under pressure of water infused sample</t>
  </si>
  <si>
    <t xml:space="preserve">To study the mounting of water infused sample to see the level of infusion</t>
  </si>
</sst>
</file>

<file path=xl/styles.xml><?xml version="1.0" encoding="utf-8"?>
<styleSheet xmlns="http://schemas.openxmlformats.org/spreadsheetml/2006/main">
  <numFmts count="5">
    <numFmt numFmtId="164" formatCode="General"/>
    <numFmt numFmtId="165" formatCode="0%"/>
    <numFmt numFmtId="166" formatCode="0.00"/>
    <numFmt numFmtId="167" formatCode="0.000"/>
    <numFmt numFmtId="168" formatCode="&quot;TRUE&quot;;&quot;TRUE&quot;;&quot;FALSE&quot;"/>
  </numFmts>
  <fonts count="20">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
      <sz val="11"/>
      <color rgb="FFFF0000"/>
      <name val="Calibri"/>
      <family val="2"/>
      <charset val="1"/>
    </font>
    <font>
      <sz val="11"/>
      <name val="Calibri"/>
      <family val="2"/>
      <charset val="1"/>
    </font>
    <font>
      <b val="true"/>
      <sz val="11"/>
      <name val="Arial"/>
      <family val="2"/>
      <charset val="1"/>
    </font>
    <font>
      <b val="true"/>
      <sz val="8"/>
      <name val="Arial"/>
      <family val="2"/>
      <charset val="1"/>
    </font>
    <font>
      <b val="true"/>
      <sz val="11"/>
      <color rgb="FFFF0000"/>
      <name val="Arial"/>
      <family val="2"/>
      <charset val="1"/>
    </font>
    <font>
      <sz val="12"/>
      <name val="Arial"/>
      <family val="2"/>
      <charset val="1"/>
    </font>
    <font>
      <sz val="12"/>
      <color rgb="FFFF0000"/>
      <name val="Arial"/>
      <family val="2"/>
      <charset val="1"/>
    </font>
    <font>
      <b val="true"/>
      <sz val="12"/>
      <name val="Arial"/>
      <family val="2"/>
      <charset val="1"/>
    </font>
    <font>
      <sz val="10"/>
      <color rgb="FF000000"/>
      <name val="Calibri"/>
      <family val="2"/>
      <charset val="1"/>
    </font>
    <font>
      <b val="true"/>
      <sz val="10"/>
      <color rgb="FF000000"/>
      <name val="Calibri"/>
      <family val="2"/>
      <charset val="1"/>
    </font>
    <font>
      <b val="true"/>
      <sz val="10"/>
      <name val="Calibri"/>
      <family val="2"/>
      <charset val="1"/>
    </font>
    <font>
      <sz val="10"/>
      <name val="Calibri"/>
      <family val="2"/>
      <charset val="1"/>
    </font>
    <font>
      <b val="true"/>
      <sz val="16"/>
      <color rgb="FF000000"/>
      <name val="Calibri"/>
      <family val="2"/>
      <charset val="1"/>
    </font>
    <font>
      <sz val="16"/>
      <color rgb="FF000000"/>
      <name val="Calibri"/>
      <family val="2"/>
      <charset val="1"/>
    </font>
  </fonts>
  <fills count="12">
    <fill>
      <patternFill patternType="none"/>
    </fill>
    <fill>
      <patternFill patternType="gray125"/>
    </fill>
    <fill>
      <patternFill patternType="solid">
        <fgColor rgb="FFA9D18E"/>
        <bgColor rgb="FFBDD7EE"/>
      </patternFill>
    </fill>
    <fill>
      <patternFill patternType="solid">
        <fgColor rgb="FFFFE699"/>
        <bgColor rgb="FFF8CBAD"/>
      </patternFill>
    </fill>
    <fill>
      <patternFill patternType="solid">
        <fgColor rgb="FFFFFFFF"/>
        <bgColor rgb="FFFFFFCC"/>
      </patternFill>
    </fill>
    <fill>
      <patternFill patternType="solid">
        <fgColor rgb="FFFFFFCC"/>
        <bgColor rgb="FFFFFFFF"/>
      </patternFill>
    </fill>
    <fill>
      <patternFill patternType="solid">
        <fgColor rgb="FFBDD7EE"/>
        <bgColor rgb="FFD6DCE5"/>
      </patternFill>
    </fill>
    <fill>
      <patternFill patternType="solid">
        <fgColor rgb="FFDBDBDB"/>
        <bgColor rgb="FFD6DCE5"/>
      </patternFill>
    </fill>
    <fill>
      <patternFill patternType="solid">
        <fgColor rgb="FFF8CBAD"/>
        <bgColor rgb="FFFFE699"/>
      </patternFill>
    </fill>
    <fill>
      <patternFill patternType="solid">
        <fgColor rgb="FFD6DCE5"/>
        <bgColor rgb="FFDBDBDB"/>
      </patternFill>
    </fill>
    <fill>
      <patternFill patternType="solid">
        <fgColor rgb="FFFF0000"/>
        <bgColor rgb="FF993300"/>
      </patternFill>
    </fill>
    <fill>
      <patternFill patternType="solid">
        <fgColor rgb="FFFFFF00"/>
        <bgColor rgb="FFFFFF00"/>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right/>
      <top style="medium"/>
      <bottom style="medium"/>
      <diagonal/>
    </border>
    <border diagonalUp="false" diagonalDown="false">
      <left style="medium"/>
      <right style="medium"/>
      <top/>
      <bottom style="medium"/>
      <diagonal/>
    </border>
    <border diagonalUp="false" diagonalDown="false">
      <left/>
      <right style="medium"/>
      <top/>
      <bottom/>
      <diagonal/>
    </border>
    <border diagonalUp="false" diagonalDown="false">
      <left/>
      <right style="medium"/>
      <top style="medium"/>
      <bottom style="medium"/>
      <diagonal/>
    </border>
    <border diagonalUp="false" diagonalDown="false">
      <left/>
      <right style="medium"/>
      <top/>
      <bottom style="medium"/>
      <diagonal/>
    </border>
    <border diagonalUp="false" diagonalDown="false">
      <left/>
      <right/>
      <top style="medium"/>
      <bottom/>
      <diagonal/>
    </border>
    <border diagonalUp="false" diagonalDown="false">
      <left/>
      <right/>
      <top/>
      <bottom style="medium"/>
      <diagonal/>
    </border>
    <border diagonalUp="false" diagonalDown="false">
      <left style="medium"/>
      <right/>
      <top style="medium"/>
      <bottom/>
      <diagonal/>
    </border>
    <border diagonalUp="false" diagonalDown="false">
      <left style="medium"/>
      <right/>
      <top/>
      <bottom/>
      <diagonal/>
    </border>
    <border diagonalUp="false" diagonalDown="false">
      <left style="medium"/>
      <right style="medium"/>
      <top/>
      <bottom style="thin"/>
      <diagonal/>
    </border>
    <border diagonalUp="false" diagonalDown="false">
      <left style="medium"/>
      <right style="thin"/>
      <top style="medium"/>
      <bottom style="mediu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fals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8" fillId="5" borderId="3" xfId="0" applyFont="true" applyBorder="true" applyAlignment="true" applyProtection="false">
      <alignment horizontal="center" vertical="center" textRotation="0" wrapText="true" indent="0" shrinkToFit="false"/>
      <protection locked="true" hidden="false"/>
    </xf>
    <xf numFmtId="164" fontId="10" fillId="5" borderId="3" xfId="0" applyFont="true" applyBorder="true" applyAlignment="true" applyProtection="false">
      <alignment horizontal="center" vertical="center" textRotation="0" wrapText="true" indent="0" shrinkToFit="false"/>
      <protection locked="true" hidden="false"/>
    </xf>
    <xf numFmtId="164" fontId="8" fillId="5" borderId="4"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true" applyProtection="false">
      <alignment horizontal="center" vertical="center" textRotation="0" wrapText="false" indent="0" shrinkToFit="false"/>
      <protection locked="true" hidden="false"/>
    </xf>
    <xf numFmtId="164" fontId="11" fillId="3" borderId="3" xfId="0" applyFont="true" applyBorder="true" applyAlignment="true" applyProtection="false">
      <alignment horizontal="center" vertical="center" textRotation="0" wrapText="false" indent="0" shrinkToFit="false"/>
      <protection locked="true" hidden="false"/>
    </xf>
    <xf numFmtId="165" fontId="11" fillId="3" borderId="3" xfId="0" applyFont="true" applyBorder="true" applyAlignment="true" applyProtection="false">
      <alignment horizontal="center" vertical="center" textRotation="0" wrapText="false" indent="0" shrinkToFit="false"/>
      <protection locked="true" hidden="false"/>
    </xf>
    <xf numFmtId="165" fontId="11" fillId="3" borderId="3" xfId="0" applyFont="true" applyBorder="true" applyAlignment="true" applyProtection="false">
      <alignment horizontal="center" vertical="center" textRotation="0" wrapText="true" indent="0" shrinkToFit="false"/>
      <protection locked="true" hidden="false"/>
    </xf>
    <xf numFmtId="166" fontId="12" fillId="3" borderId="3" xfId="0" applyFont="true" applyBorder="true" applyAlignment="true" applyProtection="false">
      <alignment horizontal="center" vertical="center" textRotation="0" wrapText="true" indent="0" shrinkToFit="false"/>
      <protection locked="true" hidden="false"/>
    </xf>
    <xf numFmtId="165" fontId="11" fillId="6" borderId="3" xfId="0" applyFont="true" applyBorder="true" applyAlignment="true" applyProtection="false">
      <alignment horizontal="center" vertical="center" textRotation="0" wrapText="false" indent="0" shrinkToFit="false"/>
      <protection locked="true" hidden="false"/>
    </xf>
    <xf numFmtId="164" fontId="11" fillId="3" borderId="3" xfId="0" applyFont="true" applyBorder="true" applyAlignment="false" applyProtection="false">
      <alignment horizontal="general" vertical="bottom" textRotation="0" wrapText="false" indent="0" shrinkToFit="false"/>
      <protection locked="true" hidden="false"/>
    </xf>
    <xf numFmtId="167" fontId="13" fillId="3" borderId="3" xfId="0" applyFont="true" applyBorder="true" applyAlignment="true" applyProtection="false">
      <alignment horizontal="center" vertical="center" textRotation="0" wrapText="false" indent="0" shrinkToFit="false"/>
      <protection locked="true" hidden="false"/>
    </xf>
    <xf numFmtId="166" fontId="12" fillId="3" borderId="3" xfId="0" applyFont="true" applyBorder="true" applyAlignment="true" applyProtection="false">
      <alignment horizontal="center" vertical="center" textRotation="0" wrapText="false" indent="0" shrinkToFit="false"/>
      <protection locked="true" hidden="false"/>
    </xf>
    <xf numFmtId="166" fontId="11" fillId="3" borderId="7" xfId="0" applyFont="true" applyBorder="true" applyAlignment="true" applyProtection="false">
      <alignment horizontal="center" vertical="center" textRotation="0" wrapText="false" indent="0" shrinkToFit="false"/>
      <protection locked="true" hidden="false"/>
    </xf>
    <xf numFmtId="166" fontId="11" fillId="3" borderId="3" xfId="0" applyFont="true" applyBorder="true" applyAlignment="true" applyProtection="false">
      <alignment horizontal="center" vertical="center" textRotation="0" wrapText="false" indent="0" shrinkToFit="false"/>
      <protection locked="true" hidden="false"/>
    </xf>
    <xf numFmtId="167" fontId="11" fillId="3" borderId="3" xfId="0" applyFont="true" applyBorder="true" applyAlignment="true" applyProtection="false">
      <alignment horizontal="center" vertical="center" textRotation="0" wrapText="false" indent="0" shrinkToFit="false"/>
      <protection locked="true" hidden="false"/>
    </xf>
    <xf numFmtId="165" fontId="11" fillId="3" borderId="5" xfId="0" applyFont="true" applyBorder="true" applyAlignment="true" applyProtection="false">
      <alignment horizontal="center" vertical="center" textRotation="0" wrapText="false" indent="0" shrinkToFit="false"/>
      <protection locked="true" hidden="false"/>
    </xf>
    <xf numFmtId="165" fontId="11" fillId="3" borderId="5" xfId="0" applyFont="true" applyBorder="true" applyAlignment="true" applyProtection="false">
      <alignment horizontal="center" vertical="center" textRotation="0" wrapText="true" indent="0" shrinkToFit="false"/>
      <protection locked="true" hidden="false"/>
    </xf>
    <xf numFmtId="166" fontId="12" fillId="3" borderId="5"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false" applyProtection="false">
      <alignment horizontal="general" vertical="bottom" textRotation="0" wrapText="false" indent="0" shrinkToFit="false"/>
      <protection locked="true" hidden="false"/>
    </xf>
    <xf numFmtId="167" fontId="13" fillId="3" borderId="5" xfId="0" applyFont="true" applyBorder="true" applyAlignment="true" applyProtection="false">
      <alignment horizontal="center" vertical="center" textRotation="0" wrapText="false" indent="0" shrinkToFit="false"/>
      <protection locked="true" hidden="false"/>
    </xf>
    <xf numFmtId="166" fontId="12" fillId="3" borderId="5" xfId="0" applyFont="true" applyBorder="true" applyAlignment="true" applyProtection="false">
      <alignment horizontal="center" vertical="center" textRotation="0" wrapText="false" indent="0" shrinkToFit="false"/>
      <protection locked="true" hidden="false"/>
    </xf>
    <xf numFmtId="166" fontId="11" fillId="3" borderId="0" xfId="0" applyFont="true" applyBorder="true" applyAlignment="true" applyProtection="false">
      <alignment horizontal="center" vertical="center" textRotation="0" wrapText="false" indent="0" shrinkToFit="false"/>
      <protection locked="true" hidden="false"/>
    </xf>
    <xf numFmtId="166" fontId="11" fillId="3" borderId="5" xfId="0" applyFont="true" applyBorder="true" applyAlignment="true" applyProtection="false">
      <alignment horizontal="center" vertical="center" textRotation="0" wrapText="false" indent="0" shrinkToFit="false"/>
      <protection locked="true" hidden="false"/>
    </xf>
    <xf numFmtId="167" fontId="11" fillId="3" borderId="8" xfId="0" applyFont="true" applyBorder="true" applyAlignment="true" applyProtection="false">
      <alignment horizontal="center" vertical="center" textRotation="0" wrapText="false" indent="0" shrinkToFit="false"/>
      <protection locked="true" hidden="false"/>
    </xf>
    <xf numFmtId="166" fontId="11" fillId="3" borderId="8" xfId="0" applyFont="true" applyBorder="true" applyAlignment="true" applyProtection="false">
      <alignment horizontal="center" vertical="center" textRotation="0" wrapText="false" indent="0" shrinkToFit="false"/>
      <protection locked="true" hidden="false"/>
    </xf>
    <xf numFmtId="164" fontId="11" fillId="7" borderId="3" xfId="0" applyFont="true" applyBorder="true" applyAlignment="true" applyProtection="false">
      <alignment horizontal="center" vertical="center" textRotation="0" wrapText="false" indent="0" shrinkToFit="false"/>
      <protection locked="true" hidden="false"/>
    </xf>
    <xf numFmtId="165" fontId="11" fillId="7" borderId="3" xfId="0" applyFont="true" applyBorder="true" applyAlignment="true" applyProtection="false">
      <alignment horizontal="center" vertical="center" textRotation="0" wrapText="false" indent="0" shrinkToFit="false"/>
      <protection locked="true" hidden="false"/>
    </xf>
    <xf numFmtId="165" fontId="11" fillId="7" borderId="5" xfId="0" applyFont="true" applyBorder="true" applyAlignment="true" applyProtection="false">
      <alignment horizontal="center" vertical="center" textRotation="0" wrapText="true" indent="0" shrinkToFit="false"/>
      <protection locked="true" hidden="false"/>
    </xf>
    <xf numFmtId="166" fontId="12" fillId="7" borderId="5" xfId="0" applyFont="true" applyBorder="true" applyAlignment="true" applyProtection="false">
      <alignment horizontal="center" vertical="center" textRotation="0" wrapText="true" indent="0" shrinkToFit="false"/>
      <protection locked="true" hidden="false"/>
    </xf>
    <xf numFmtId="164" fontId="11" fillId="7" borderId="3" xfId="0" applyFont="true" applyBorder="true" applyAlignment="false" applyProtection="false">
      <alignment horizontal="general" vertical="bottom" textRotation="0" wrapText="false" indent="0" shrinkToFit="false"/>
      <protection locked="true" hidden="false"/>
    </xf>
    <xf numFmtId="167" fontId="13" fillId="7" borderId="3" xfId="0" applyFont="true" applyBorder="true" applyAlignment="true" applyProtection="false">
      <alignment horizontal="center" vertical="center" textRotation="0" wrapText="false" indent="0" shrinkToFit="false"/>
      <protection locked="true" hidden="false"/>
    </xf>
    <xf numFmtId="166" fontId="12" fillId="7" borderId="3" xfId="0" applyFont="true" applyBorder="true" applyAlignment="true" applyProtection="false">
      <alignment horizontal="center" vertical="center" textRotation="0" wrapText="false" indent="0" shrinkToFit="false"/>
      <protection locked="true" hidden="false"/>
    </xf>
    <xf numFmtId="166" fontId="11" fillId="7" borderId="3" xfId="0" applyFont="true" applyBorder="true" applyAlignment="true" applyProtection="false">
      <alignment horizontal="center" vertical="center" textRotation="0" wrapText="false" indent="0" shrinkToFit="false"/>
      <protection locked="true" hidden="false"/>
    </xf>
    <xf numFmtId="167" fontId="11" fillId="7" borderId="3" xfId="0" applyFont="true" applyBorder="true" applyAlignment="true" applyProtection="false">
      <alignment horizontal="center" vertical="center" textRotation="0" wrapText="false" indent="0" shrinkToFit="false"/>
      <protection locked="true" hidden="false"/>
    </xf>
    <xf numFmtId="164" fontId="11" fillId="7"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6" fontId="11" fillId="7" borderId="5" xfId="0" applyFont="true" applyBorder="true" applyAlignment="true" applyProtection="false">
      <alignment horizontal="center" vertical="center" textRotation="0" wrapText="false" indent="0" shrinkToFit="false"/>
      <protection locked="true" hidden="false"/>
    </xf>
    <xf numFmtId="167" fontId="11" fillId="7"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12" fillId="3" borderId="3" xfId="0" applyFont="true" applyBorder="true" applyAlignment="true" applyProtection="false">
      <alignment horizontal="center" vertical="center" textRotation="0" wrapText="true" indent="0" shrinkToFit="false"/>
      <protection locked="true" hidden="false"/>
    </xf>
    <xf numFmtId="165" fontId="11" fillId="6" borderId="3" xfId="0" applyFont="true" applyBorder="true" applyAlignment="true" applyProtection="false">
      <alignment horizontal="center" vertical="center" textRotation="0" wrapText="true" indent="0" shrinkToFit="false"/>
      <protection locked="true" hidden="false"/>
    </xf>
    <xf numFmtId="164" fontId="11" fillId="6" borderId="3" xfId="0" applyFont="true" applyBorder="true" applyAlignment="true" applyProtection="false">
      <alignment horizontal="center" vertical="center" textRotation="0" wrapText="false" indent="0" shrinkToFit="false"/>
      <protection locked="true" hidden="false"/>
    </xf>
    <xf numFmtId="164" fontId="11" fillId="6" borderId="4" xfId="0" applyFont="true" applyBorder="true" applyAlignment="true" applyProtection="false">
      <alignment horizontal="general" vertical="center" textRotation="0" wrapText="false" indent="0" shrinkToFit="false"/>
      <protection locked="true" hidden="false"/>
    </xf>
    <xf numFmtId="166" fontId="12" fillId="6" borderId="3" xfId="0" applyFont="true" applyBorder="true" applyAlignment="true" applyProtection="false">
      <alignment horizontal="center" vertical="center" textRotation="0" wrapText="true" indent="0" shrinkToFit="false"/>
      <protection locked="true" hidden="false"/>
    </xf>
    <xf numFmtId="164" fontId="11" fillId="6" borderId="3" xfId="0" applyFont="true" applyBorder="true" applyAlignment="false" applyProtection="false">
      <alignment horizontal="general" vertical="bottom" textRotation="0" wrapText="false" indent="0" shrinkToFit="false"/>
      <protection locked="true" hidden="false"/>
    </xf>
    <xf numFmtId="167" fontId="13" fillId="6" borderId="3" xfId="0" applyFont="true" applyBorder="true" applyAlignment="true" applyProtection="false">
      <alignment horizontal="center" vertical="center" textRotation="0" wrapText="false" indent="0" shrinkToFit="false"/>
      <protection locked="true" hidden="false"/>
    </xf>
    <xf numFmtId="166" fontId="12" fillId="6" borderId="3" xfId="0" applyFont="true" applyBorder="true" applyAlignment="true" applyProtection="false">
      <alignment horizontal="center" vertical="center" textRotation="0" wrapText="false" indent="0" shrinkToFit="false"/>
      <protection locked="true" hidden="false"/>
    </xf>
    <xf numFmtId="166" fontId="11" fillId="6" borderId="0" xfId="0" applyFont="true" applyBorder="true" applyAlignment="true" applyProtection="false">
      <alignment horizontal="center" vertical="center" textRotation="0" wrapText="false" indent="0" shrinkToFit="false"/>
      <protection locked="true" hidden="false"/>
    </xf>
    <xf numFmtId="166" fontId="11" fillId="6" borderId="3" xfId="0" applyFont="true" applyBorder="true" applyAlignment="true" applyProtection="false">
      <alignment horizontal="center" vertical="center" textRotation="0" wrapText="false" indent="0" shrinkToFit="false"/>
      <protection locked="true" hidden="false"/>
    </xf>
    <xf numFmtId="167" fontId="11" fillId="6" borderId="5" xfId="0" applyFont="true" applyBorder="true" applyAlignment="true" applyProtection="false">
      <alignment horizontal="center" vertical="center" textRotation="0" wrapText="false" indent="0" shrinkToFit="false"/>
      <protection locked="true" hidden="false"/>
    </xf>
    <xf numFmtId="166" fontId="11" fillId="6" borderId="5" xfId="0" applyFont="true" applyBorder="true" applyAlignment="true" applyProtection="false">
      <alignment horizontal="center" vertical="center" textRotation="0" wrapText="false" indent="0" shrinkToFit="false"/>
      <protection locked="true" hidden="false"/>
    </xf>
    <xf numFmtId="164" fontId="11" fillId="6" borderId="9" xfId="0" applyFont="true" applyBorder="true" applyAlignment="true" applyProtection="false">
      <alignment horizontal="general" vertical="center" textRotation="0" wrapText="false" indent="0" shrinkToFit="false"/>
      <protection locked="true" hidden="false"/>
    </xf>
    <xf numFmtId="164" fontId="11" fillId="6" borderId="3" xfId="0" applyFont="true" applyBorder="true" applyAlignment="true" applyProtection="false">
      <alignment horizontal="center" vertical="center" textRotation="0" wrapText="true" indent="0" shrinkToFit="false"/>
      <protection locked="true" hidden="false"/>
    </xf>
    <xf numFmtId="166" fontId="11" fillId="6" borderId="7" xfId="0" applyFont="true" applyBorder="true" applyAlignment="true" applyProtection="false">
      <alignment horizontal="center" vertical="center" textRotation="0" wrapText="false" indent="0" shrinkToFit="false"/>
      <protection locked="true" hidden="false"/>
    </xf>
    <xf numFmtId="167" fontId="11" fillId="6" borderId="3" xfId="0" applyFont="true" applyBorder="true" applyAlignment="true" applyProtection="false">
      <alignment horizontal="center" vertical="center" textRotation="0" wrapText="false" indent="0" shrinkToFit="false"/>
      <protection locked="true" hidden="false"/>
    </xf>
    <xf numFmtId="166" fontId="11" fillId="6" borderId="6" xfId="0" applyFont="true" applyBorder="true" applyAlignment="true" applyProtection="false">
      <alignment horizontal="center" vertical="center" textRotation="0" wrapText="false" indent="0" shrinkToFit="false"/>
      <protection locked="true" hidden="false"/>
    </xf>
    <xf numFmtId="164" fontId="11" fillId="8" borderId="3" xfId="0" applyFont="true" applyBorder="true" applyAlignment="true" applyProtection="false">
      <alignment horizontal="center" vertical="center" textRotation="0" wrapText="false" indent="0" shrinkToFit="false"/>
      <protection locked="true" hidden="false"/>
    </xf>
    <xf numFmtId="165" fontId="11" fillId="8" borderId="3" xfId="0" applyFont="true" applyBorder="true" applyAlignment="true" applyProtection="false">
      <alignment horizontal="center" vertical="center" textRotation="0" wrapText="false" indent="0" shrinkToFit="false"/>
      <protection locked="true" hidden="false"/>
    </xf>
    <xf numFmtId="165" fontId="11" fillId="8" borderId="3" xfId="0" applyFont="true" applyBorder="true" applyAlignment="true" applyProtection="false">
      <alignment horizontal="center" vertical="center" textRotation="0" wrapText="true" indent="0" shrinkToFit="false"/>
      <protection locked="true" hidden="false"/>
    </xf>
    <xf numFmtId="166" fontId="12" fillId="8" borderId="3" xfId="0" applyFont="true" applyBorder="true" applyAlignment="true" applyProtection="false">
      <alignment horizontal="center" vertical="center" textRotation="0" wrapText="true" indent="0" shrinkToFit="false"/>
      <protection locked="true" hidden="false"/>
    </xf>
    <xf numFmtId="164" fontId="11" fillId="8" borderId="3" xfId="0" applyFont="true" applyBorder="true" applyAlignment="false" applyProtection="false">
      <alignment horizontal="general" vertical="bottom" textRotation="0" wrapText="false" indent="0" shrinkToFit="false"/>
      <protection locked="true" hidden="false"/>
    </xf>
    <xf numFmtId="167" fontId="13" fillId="8" borderId="3" xfId="0" applyFont="true" applyBorder="true" applyAlignment="true" applyProtection="false">
      <alignment horizontal="center" vertical="center" textRotation="0" wrapText="false" indent="0" shrinkToFit="false"/>
      <protection locked="true" hidden="false"/>
    </xf>
    <xf numFmtId="166" fontId="12" fillId="8" borderId="3" xfId="0" applyFont="true" applyBorder="true" applyAlignment="true" applyProtection="false">
      <alignment horizontal="center" vertical="center" textRotation="0" wrapText="false" indent="0" shrinkToFit="false"/>
      <protection locked="true" hidden="false"/>
    </xf>
    <xf numFmtId="166" fontId="11" fillId="8" borderId="7" xfId="0" applyFont="true" applyBorder="true" applyAlignment="true" applyProtection="false">
      <alignment horizontal="center" vertical="center" textRotation="0" wrapText="false" indent="0" shrinkToFit="false"/>
      <protection locked="true" hidden="false"/>
    </xf>
    <xf numFmtId="166" fontId="11" fillId="8" borderId="3" xfId="0" applyFont="true" applyBorder="true" applyAlignment="true" applyProtection="false">
      <alignment horizontal="center" vertical="center" textRotation="0" wrapText="false" indent="0" shrinkToFit="false"/>
      <protection locked="true" hidden="false"/>
    </xf>
    <xf numFmtId="167" fontId="11" fillId="8" borderId="3" xfId="0" applyFont="true" applyBorder="true" applyAlignment="true" applyProtection="false">
      <alignment horizontal="center" vertical="center" textRotation="0" wrapText="false" indent="0" shrinkToFit="false"/>
      <protection locked="true" hidden="false"/>
    </xf>
    <xf numFmtId="164" fontId="11" fillId="6" borderId="5" xfId="0" applyFont="true" applyBorder="true" applyAlignment="true" applyProtection="false">
      <alignment horizontal="center" vertical="center" textRotation="0" wrapText="false" indent="0" shrinkToFit="false"/>
      <protection locked="true" hidden="false"/>
    </xf>
    <xf numFmtId="164" fontId="11" fillId="6" borderId="0" xfId="0" applyFont="true" applyBorder="false" applyAlignment="true" applyProtection="false">
      <alignment horizontal="center" vertical="center" textRotation="0" wrapText="false" indent="0" shrinkToFit="false"/>
      <protection locked="true" hidden="false"/>
    </xf>
    <xf numFmtId="164" fontId="12" fillId="6" borderId="0" xfId="0" applyFont="true" applyBorder="false" applyAlignment="true" applyProtection="false">
      <alignment horizontal="center" vertical="center" textRotation="0" wrapText="false" indent="0" shrinkToFit="false"/>
      <protection locked="true" hidden="false"/>
    </xf>
    <xf numFmtId="166" fontId="11" fillId="6" borderId="10" xfId="0" applyFont="true" applyBorder="true" applyAlignment="true" applyProtection="false">
      <alignment horizontal="center" vertical="center" textRotation="0" wrapText="false" indent="0" shrinkToFit="false"/>
      <protection locked="true" hidden="false"/>
    </xf>
    <xf numFmtId="164" fontId="11" fillId="6" borderId="6" xfId="0" applyFont="true" applyBorder="true" applyAlignment="true" applyProtection="false">
      <alignment horizontal="center" vertical="center" textRotation="0" wrapText="false" indent="0" shrinkToFit="false"/>
      <protection locked="true" hidden="false"/>
    </xf>
    <xf numFmtId="166" fontId="11" fillId="6" borderId="9" xfId="0" applyFont="true" applyBorder="true" applyAlignment="true" applyProtection="false">
      <alignment horizontal="center" vertical="center" textRotation="0" wrapText="false" indent="0" shrinkToFit="false"/>
      <protection locked="true" hidden="false"/>
    </xf>
    <xf numFmtId="166" fontId="11" fillId="6" borderId="8" xfId="0" applyFont="true" applyBorder="true" applyAlignment="true" applyProtection="false">
      <alignment horizontal="center" vertical="center" textRotation="0" wrapText="false" indent="0" shrinkToFit="false"/>
      <protection locked="true" hidden="false"/>
    </xf>
    <xf numFmtId="167" fontId="11" fillId="6" borderId="6" xfId="0" applyFont="true" applyBorder="true" applyAlignment="true" applyProtection="false">
      <alignment horizontal="center" vertical="center" textRotation="0" wrapText="false" indent="0" shrinkToFit="false"/>
      <protection locked="true" hidden="false"/>
    </xf>
    <xf numFmtId="164" fontId="11" fillId="6" borderId="8" xfId="0" applyFont="true" applyBorder="true" applyAlignment="true" applyProtection="false">
      <alignment horizontal="center" vertical="center" textRotation="0" wrapText="false" indent="0" shrinkToFit="false"/>
      <protection locked="true" hidden="false"/>
    </xf>
    <xf numFmtId="165" fontId="11" fillId="6" borderId="5" xfId="0" applyFont="true" applyBorder="true" applyAlignment="true" applyProtection="false">
      <alignment horizontal="center" vertical="center" textRotation="0" wrapText="true" indent="0" shrinkToFit="false"/>
      <protection locked="true" hidden="false"/>
    </xf>
    <xf numFmtId="166" fontId="12" fillId="6" borderId="5" xfId="0" applyFont="true" applyBorder="true" applyAlignment="true" applyProtection="false">
      <alignment horizontal="center" vertical="center" textRotation="0" wrapText="true" indent="0" shrinkToFit="false"/>
      <protection locked="true" hidden="false"/>
    </xf>
    <xf numFmtId="166" fontId="11" fillId="6" borderId="4" xfId="0" applyFont="true" applyBorder="true" applyAlignment="true" applyProtection="false">
      <alignment horizontal="center" vertical="center" textRotation="0" wrapText="false" indent="0" shrinkToFit="false"/>
      <protection locked="true" hidden="false"/>
    </xf>
    <xf numFmtId="164" fontId="11" fillId="8" borderId="5" xfId="0" applyFont="true" applyBorder="true" applyAlignment="true" applyProtection="false">
      <alignment horizontal="center" vertical="center" textRotation="0" wrapText="false" indent="0" shrinkToFit="false"/>
      <protection locked="true" hidden="false"/>
    </xf>
    <xf numFmtId="164" fontId="11" fillId="8" borderId="0" xfId="0" applyFont="true" applyBorder="false" applyAlignment="true" applyProtection="false">
      <alignment horizontal="center" vertical="center" textRotation="0" wrapText="false" indent="0" shrinkToFit="false"/>
      <protection locked="true" hidden="false"/>
    </xf>
    <xf numFmtId="166" fontId="11" fillId="8" borderId="10" xfId="0" applyFont="true" applyBorder="true" applyAlignment="true" applyProtection="false">
      <alignment horizontal="center" vertical="center" textRotation="0" wrapText="false" indent="0" shrinkToFit="false"/>
      <protection locked="true" hidden="false"/>
    </xf>
    <xf numFmtId="164" fontId="11" fillId="8" borderId="6" xfId="0" applyFont="true" applyBorder="true" applyAlignment="true" applyProtection="false">
      <alignment horizontal="center" vertical="center" textRotation="0" wrapText="false" indent="0" shrinkToFit="false"/>
      <protection locked="true" hidden="false"/>
    </xf>
    <xf numFmtId="166" fontId="11" fillId="8" borderId="9" xfId="0" applyFont="true" applyBorder="true" applyAlignment="true" applyProtection="false">
      <alignment horizontal="center" vertical="center" textRotation="0" wrapText="false" indent="0" shrinkToFit="false"/>
      <protection locked="true" hidden="false"/>
    </xf>
    <xf numFmtId="166" fontId="11" fillId="8" borderId="8" xfId="0" applyFont="true" applyBorder="true" applyAlignment="true" applyProtection="false">
      <alignment horizontal="center" vertical="center" textRotation="0" wrapText="false" indent="0" shrinkToFit="false"/>
      <protection locked="true" hidden="false"/>
    </xf>
    <xf numFmtId="167" fontId="11" fillId="8" borderId="6" xfId="0" applyFont="true" applyBorder="true" applyAlignment="true" applyProtection="false">
      <alignment horizontal="center" vertical="center" textRotation="0" wrapText="false" indent="0" shrinkToFit="false"/>
      <protection locked="true" hidden="false"/>
    </xf>
    <xf numFmtId="166" fontId="11" fillId="8" borderId="6" xfId="0" applyFont="true" applyBorder="true" applyAlignment="true" applyProtection="false">
      <alignment horizontal="center" vertical="center" textRotation="0" wrapText="false" indent="0" shrinkToFit="false"/>
      <protection locked="true" hidden="false"/>
    </xf>
    <xf numFmtId="164" fontId="11" fillId="8" borderId="8" xfId="0" applyFont="true" applyBorder="true" applyAlignment="true" applyProtection="false">
      <alignment horizontal="center" vertical="center" textRotation="0" wrapText="false" indent="0" shrinkToFit="false"/>
      <protection locked="true" hidden="false"/>
    </xf>
    <xf numFmtId="165" fontId="11" fillId="8" borderId="5" xfId="0" applyFont="true" applyBorder="true" applyAlignment="true" applyProtection="false">
      <alignment horizontal="center" vertical="center" textRotation="0" wrapText="true" indent="0" shrinkToFit="false"/>
      <protection locked="true" hidden="false"/>
    </xf>
    <xf numFmtId="166" fontId="12" fillId="8" borderId="5" xfId="0" applyFont="true" applyBorder="true" applyAlignment="true" applyProtection="false">
      <alignment horizontal="center" vertical="center" textRotation="0" wrapText="true" indent="0" shrinkToFit="false"/>
      <protection locked="true" hidden="false"/>
    </xf>
    <xf numFmtId="164" fontId="11"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6" fontId="11" fillId="3" borderId="10" xfId="0" applyFont="true" applyBorder="true" applyAlignment="true" applyProtection="false">
      <alignment horizontal="center" vertical="center" textRotation="0" wrapText="false" indent="0" shrinkToFit="false"/>
      <protection locked="true" hidden="false"/>
    </xf>
    <xf numFmtId="164" fontId="11" fillId="3" borderId="6" xfId="0" applyFont="true" applyBorder="true" applyAlignment="true" applyProtection="false">
      <alignment horizontal="center" vertical="center" textRotation="0" wrapText="false" indent="0" shrinkToFit="false"/>
      <protection locked="true" hidden="false"/>
    </xf>
    <xf numFmtId="166" fontId="11" fillId="3" borderId="11"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false">
      <alignment horizontal="center" vertical="center" textRotation="0" wrapText="false" indent="0" shrinkToFit="false"/>
      <protection locked="true" hidden="false"/>
    </xf>
    <xf numFmtId="165" fontId="11" fillId="6" borderId="10" xfId="0" applyFont="true" applyBorder="true" applyAlignment="true" applyProtection="false">
      <alignment horizontal="center" vertical="center" textRotation="0" wrapText="true" indent="0" shrinkToFit="false"/>
      <protection locked="true" hidden="false"/>
    </xf>
    <xf numFmtId="166" fontId="11" fillId="3" borderId="9" xfId="0" applyFont="true" applyBorder="true" applyAlignment="true" applyProtection="false">
      <alignment horizontal="center" vertical="center" textRotation="0" wrapText="false" indent="0" shrinkToFit="false"/>
      <protection locked="true" hidden="false"/>
    </xf>
    <xf numFmtId="167" fontId="11" fillId="3" borderId="6" xfId="0" applyFont="true" applyBorder="true" applyAlignment="true" applyProtection="false">
      <alignment horizontal="center" vertical="center" textRotation="0" wrapText="false" indent="0" shrinkToFit="false"/>
      <protection locked="true" hidden="false"/>
    </xf>
    <xf numFmtId="166" fontId="11" fillId="3" borderId="6" xfId="0" applyFont="true" applyBorder="true" applyAlignment="true" applyProtection="false">
      <alignment horizontal="center" vertical="center" textRotation="0" wrapText="false" indent="0" shrinkToFit="false"/>
      <protection locked="true" hidden="false"/>
    </xf>
    <xf numFmtId="165" fontId="11" fillId="7" borderId="3" xfId="0" applyFont="true" applyBorder="true" applyAlignment="true" applyProtection="false">
      <alignment horizontal="center" vertical="center" textRotation="0" wrapText="true" indent="0" shrinkToFit="false"/>
      <protection locked="true" hidden="false"/>
    </xf>
    <xf numFmtId="166" fontId="12" fillId="7" borderId="3" xfId="0" applyFont="true" applyBorder="true" applyAlignment="true" applyProtection="false">
      <alignment horizontal="center" vertical="center" textRotation="0" wrapText="true" indent="0" shrinkToFit="false"/>
      <protection locked="true" hidden="false"/>
    </xf>
    <xf numFmtId="166" fontId="11" fillId="7" borderId="10" xfId="0" applyFont="true" applyBorder="true" applyAlignment="true" applyProtection="false">
      <alignment horizontal="center" vertical="center" textRotation="0" wrapText="false" indent="0" shrinkToFit="false"/>
      <protection locked="true" hidden="false"/>
    </xf>
    <xf numFmtId="164" fontId="11" fillId="6" borderId="5" xfId="0" applyFont="true" applyBorder="true" applyAlignment="true" applyProtection="false">
      <alignment horizontal="general" vertical="center" textRotation="0" wrapText="false" indent="0" shrinkToFit="false"/>
      <protection locked="true" hidden="false"/>
    </xf>
    <xf numFmtId="164" fontId="11" fillId="6" borderId="4" xfId="0" applyFont="true" applyBorder="true" applyAlignment="true" applyProtection="false">
      <alignment horizontal="center" vertical="center" textRotation="0" wrapText="false" indent="0" shrinkToFit="false"/>
      <protection locked="true" hidden="false"/>
    </xf>
    <xf numFmtId="164" fontId="11" fillId="6" borderId="12" xfId="0" applyFont="true" applyBorder="true" applyAlignment="true" applyProtection="false">
      <alignment horizontal="center" vertical="center" textRotation="0" wrapText="false" indent="0" shrinkToFit="false"/>
      <protection locked="true" hidden="false"/>
    </xf>
    <xf numFmtId="167" fontId="13" fillId="6" borderId="12" xfId="0" applyFont="true" applyBorder="true" applyAlignment="true" applyProtection="false">
      <alignment horizontal="center" vertical="center" textRotation="0" wrapText="false" indent="0" shrinkToFit="false"/>
      <protection locked="true" hidden="false"/>
    </xf>
    <xf numFmtId="166" fontId="12" fillId="6" borderId="5" xfId="0" applyFont="true" applyBorder="true" applyAlignment="true" applyProtection="false">
      <alignment horizontal="center" vertical="center" textRotation="0" wrapText="false" indent="0" shrinkToFit="false"/>
      <protection locked="true" hidden="false"/>
    </xf>
    <xf numFmtId="166" fontId="11" fillId="6" borderId="12" xfId="0" applyFont="true" applyBorder="true" applyAlignment="true" applyProtection="false">
      <alignment horizontal="center" vertical="center" textRotation="0" wrapText="false" indent="0" shrinkToFit="false"/>
      <protection locked="true" hidden="false"/>
    </xf>
    <xf numFmtId="165" fontId="11" fillId="6" borderId="8" xfId="0" applyFont="true" applyBorder="true" applyAlignment="true" applyProtection="false">
      <alignment horizontal="center" vertical="center" textRotation="0" wrapText="true" indent="0" shrinkToFit="false"/>
      <protection locked="true" hidden="false"/>
    </xf>
    <xf numFmtId="166" fontId="12" fillId="6" borderId="8" xfId="0" applyFont="true" applyBorder="true" applyAlignment="true" applyProtection="false">
      <alignment horizontal="center" vertical="center" textRotation="0" wrapText="true" indent="0" shrinkToFit="false"/>
      <protection locked="true" hidden="false"/>
    </xf>
    <xf numFmtId="164" fontId="11" fillId="6" borderId="8" xfId="0" applyFont="true" applyBorder="true" applyAlignment="true" applyProtection="false">
      <alignment horizontal="general" vertical="center" textRotation="0" wrapText="false" indent="0" shrinkToFit="false"/>
      <protection locked="true" hidden="false"/>
    </xf>
    <xf numFmtId="164" fontId="11" fillId="6" borderId="11" xfId="0" applyFont="true" applyBorder="true" applyAlignment="true" applyProtection="false">
      <alignment horizontal="center" vertical="center" textRotation="0" wrapText="false" indent="0" shrinkToFit="false"/>
      <protection locked="true" hidden="false"/>
    </xf>
    <xf numFmtId="164" fontId="11" fillId="6" borderId="13" xfId="0" applyFont="true" applyBorder="true" applyAlignment="true" applyProtection="false">
      <alignment horizontal="center" vertical="center" textRotation="0" wrapText="false" indent="0" shrinkToFit="false"/>
      <protection locked="true" hidden="false"/>
    </xf>
    <xf numFmtId="167" fontId="13" fillId="6" borderId="13" xfId="0" applyFont="true" applyBorder="true" applyAlignment="true" applyProtection="false">
      <alignment horizontal="center" vertical="center" textRotation="0" wrapText="false" indent="0" shrinkToFit="false"/>
      <protection locked="true" hidden="false"/>
    </xf>
    <xf numFmtId="166" fontId="12" fillId="6" borderId="8" xfId="0" applyFont="true" applyBorder="true" applyAlignment="true" applyProtection="false">
      <alignment horizontal="center" vertical="center" textRotation="0" wrapText="false" indent="0" shrinkToFit="false"/>
      <protection locked="true" hidden="false"/>
    </xf>
    <xf numFmtId="166" fontId="11" fillId="6" borderId="13" xfId="0" applyFont="true" applyBorder="true" applyAlignment="true" applyProtection="false">
      <alignment horizontal="center" vertical="center" textRotation="0" wrapText="false" indent="0" shrinkToFit="false"/>
      <protection locked="true" hidden="false"/>
    </xf>
    <xf numFmtId="167" fontId="11" fillId="6" borderId="8" xfId="0" applyFont="true" applyBorder="true" applyAlignment="true" applyProtection="false">
      <alignment horizontal="center" vertical="center" textRotation="0" wrapText="false" indent="0" shrinkToFit="false"/>
      <protection locked="true" hidden="false"/>
    </xf>
    <xf numFmtId="164" fontId="11" fillId="7" borderId="14" xfId="0" applyFont="true" applyBorder="true" applyAlignment="true" applyProtection="false">
      <alignment horizontal="general" vertical="center" textRotation="0" wrapText="false" indent="0" shrinkToFit="false"/>
      <protection locked="true" hidden="false"/>
    </xf>
    <xf numFmtId="164" fontId="11" fillId="7" borderId="5" xfId="0" applyFont="true" applyBorder="true" applyAlignment="true" applyProtection="false">
      <alignment horizontal="center" vertical="center" textRotation="0" wrapText="false" indent="0" shrinkToFit="false"/>
      <protection locked="true" hidden="false"/>
    </xf>
    <xf numFmtId="167" fontId="13" fillId="7" borderId="12" xfId="0" applyFont="true" applyBorder="true" applyAlignment="true" applyProtection="false">
      <alignment horizontal="center" vertical="center" textRotation="0" wrapText="false" indent="0" shrinkToFit="false"/>
      <protection locked="true" hidden="false"/>
    </xf>
    <xf numFmtId="166" fontId="12" fillId="7" borderId="5" xfId="0" applyFont="true" applyBorder="true" applyAlignment="true" applyProtection="false">
      <alignment horizontal="center" vertical="center" textRotation="0" wrapText="false" indent="0" shrinkToFit="false"/>
      <protection locked="true" hidden="false"/>
    </xf>
    <xf numFmtId="166" fontId="11" fillId="7" borderId="12" xfId="0" applyFont="true" applyBorder="true" applyAlignment="true" applyProtection="false">
      <alignment horizontal="center" vertical="center" textRotation="0" wrapText="false" indent="0" shrinkToFit="false"/>
      <protection locked="true" hidden="false"/>
    </xf>
    <xf numFmtId="165" fontId="11" fillId="7" borderId="6" xfId="0" applyFont="true" applyBorder="true" applyAlignment="true" applyProtection="false">
      <alignment horizontal="center" vertical="center" textRotation="0" wrapText="true" indent="0" shrinkToFit="false"/>
      <protection locked="true" hidden="false"/>
    </xf>
    <xf numFmtId="166" fontId="12" fillId="7" borderId="6" xfId="0" applyFont="true" applyBorder="true" applyAlignment="true" applyProtection="false">
      <alignment horizontal="center" vertical="center" textRotation="0" wrapText="true" indent="0" shrinkToFit="false"/>
      <protection locked="true" hidden="false"/>
    </xf>
    <xf numFmtId="164" fontId="11" fillId="7" borderId="15" xfId="0" applyFont="true" applyBorder="true" applyAlignment="true" applyProtection="false">
      <alignment horizontal="general" vertical="center" textRotation="0" wrapText="false" indent="0" shrinkToFit="false"/>
      <protection locked="true" hidden="false"/>
    </xf>
    <xf numFmtId="164" fontId="11" fillId="7" borderId="6" xfId="0" applyFont="true" applyBorder="true" applyAlignment="true" applyProtection="false">
      <alignment horizontal="center" vertical="center" textRotation="0" wrapText="false" indent="0" shrinkToFit="false"/>
      <protection locked="true" hidden="false"/>
    </xf>
    <xf numFmtId="167" fontId="13" fillId="7" borderId="0" xfId="0" applyFont="true" applyBorder="true" applyAlignment="true" applyProtection="false">
      <alignment horizontal="center" vertical="center" textRotation="0" wrapText="false" indent="0" shrinkToFit="false"/>
      <protection locked="true" hidden="false"/>
    </xf>
    <xf numFmtId="166" fontId="12" fillId="7" borderId="6" xfId="0" applyFont="true" applyBorder="true" applyAlignment="true" applyProtection="false">
      <alignment horizontal="center" vertical="center" textRotation="0" wrapText="false" indent="0" shrinkToFit="false"/>
      <protection locked="true" hidden="false"/>
    </xf>
    <xf numFmtId="166" fontId="11" fillId="7" borderId="6" xfId="0" applyFont="true" applyBorder="true" applyAlignment="true" applyProtection="false">
      <alignment horizontal="center" vertical="center" textRotation="0" wrapText="false" indent="0" shrinkToFit="false"/>
      <protection locked="true" hidden="false"/>
    </xf>
    <xf numFmtId="166" fontId="11" fillId="7" borderId="0" xfId="0" applyFont="true" applyBorder="true" applyAlignment="true" applyProtection="false">
      <alignment horizontal="center" vertical="center" textRotation="0" wrapText="false" indent="0" shrinkToFit="false"/>
      <protection locked="true" hidden="false"/>
    </xf>
    <xf numFmtId="167" fontId="11" fillId="7" borderId="6" xfId="0" applyFont="true" applyBorder="true" applyAlignment="true" applyProtection="false">
      <alignment horizontal="center" vertical="center" textRotation="0" wrapText="false" indent="0" shrinkToFit="false"/>
      <protection locked="true" hidden="false"/>
    </xf>
    <xf numFmtId="165" fontId="11" fillId="7" borderId="5" xfId="0" applyFont="true" applyBorder="true" applyAlignment="true" applyProtection="false">
      <alignment horizontal="center" vertical="center" textRotation="0" wrapText="false" indent="0" shrinkToFit="false"/>
      <protection locked="true" hidden="false"/>
    </xf>
    <xf numFmtId="165" fontId="11" fillId="7" borderId="16" xfId="0" applyFont="true" applyBorder="true" applyAlignment="true" applyProtection="false">
      <alignment horizontal="center" vertical="center" textRotation="0" wrapText="true" indent="0" shrinkToFit="false"/>
      <protection locked="true" hidden="false"/>
    </xf>
    <xf numFmtId="166" fontId="12" fillId="7" borderId="8" xfId="0" applyFont="true" applyBorder="true" applyAlignment="true" applyProtection="false">
      <alignment horizontal="center"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12" fillId="6" borderId="3" xfId="0" applyFont="true" applyBorder="true" applyAlignment="true" applyProtection="false">
      <alignment horizontal="center" vertical="center" textRotation="0" wrapText="true" indent="0" shrinkToFit="false"/>
      <protection locked="true" hidden="false"/>
    </xf>
    <xf numFmtId="164" fontId="11" fillId="6" borderId="5" xfId="0" applyFont="true" applyBorder="true" applyAlignment="true" applyProtection="false">
      <alignment horizontal="general" vertical="center" textRotation="0" wrapText="true" indent="0" shrinkToFit="false"/>
      <protection locked="true" hidden="false"/>
    </xf>
    <xf numFmtId="164" fontId="11" fillId="7" borderId="3" xfId="0" applyFont="true" applyBorder="true" applyAlignment="true" applyProtection="false">
      <alignment horizontal="center" vertical="center" textRotation="0" wrapText="true" indent="0" shrinkToFit="false"/>
      <protection locked="true" hidden="false"/>
    </xf>
    <xf numFmtId="164" fontId="11" fillId="7" borderId="5" xfId="0" applyFont="true" applyBorder="true" applyAlignment="true" applyProtection="false">
      <alignment horizontal="center" vertical="center" textRotation="0" wrapText="true" indent="0" shrinkToFit="false"/>
      <protection locked="true" hidden="false"/>
    </xf>
    <xf numFmtId="167" fontId="13" fillId="7" borderId="3" xfId="0" applyFont="true" applyBorder="true" applyAlignment="true" applyProtection="false">
      <alignment horizontal="center" vertical="center" textRotation="0" wrapText="true" indent="0" shrinkToFit="false"/>
      <protection locked="true" hidden="false"/>
    </xf>
    <xf numFmtId="166" fontId="11" fillId="7" borderId="7" xfId="0" applyFont="true" applyBorder="true" applyAlignment="true" applyProtection="false">
      <alignment horizontal="center" vertical="center" textRotation="0" wrapText="true" indent="0" shrinkToFit="false"/>
      <protection locked="true" hidden="false"/>
    </xf>
    <xf numFmtId="166" fontId="11" fillId="7" borderId="3" xfId="0" applyFont="true" applyBorder="true" applyAlignment="true" applyProtection="false">
      <alignment horizontal="center" vertical="center" textRotation="0" wrapText="true" indent="0" shrinkToFit="false"/>
      <protection locked="true" hidden="false"/>
    </xf>
    <xf numFmtId="167" fontId="11" fillId="7" borderId="3" xfId="0" applyFont="true" applyBorder="true" applyAlignment="true" applyProtection="false">
      <alignment horizontal="center" vertical="center" textRotation="0" wrapText="true" indent="0" shrinkToFit="false"/>
      <protection locked="true" hidden="false"/>
    </xf>
    <xf numFmtId="164" fontId="11" fillId="7" borderId="3" xfId="0" applyFont="true" applyBorder="true" applyAlignment="true" applyProtection="false">
      <alignment horizontal="center" vertical="bottom"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7" fontId="13" fillId="9" borderId="3" xfId="0" applyFont="true" applyBorder="true" applyAlignment="true" applyProtection="false">
      <alignment horizontal="center" vertical="center" textRotation="0" wrapText="true" indent="0" shrinkToFit="false"/>
      <protection locked="true" hidden="false"/>
    </xf>
    <xf numFmtId="166" fontId="12" fillId="9" borderId="3" xfId="0" applyFont="true" applyBorder="true" applyAlignment="true" applyProtection="false">
      <alignment horizontal="center" vertical="center" textRotation="0" wrapText="true" indent="0" shrinkToFit="false"/>
      <protection locked="true" hidden="false"/>
    </xf>
    <xf numFmtId="166" fontId="11" fillId="9" borderId="7" xfId="0" applyFont="true" applyBorder="true" applyAlignment="true" applyProtection="false">
      <alignment horizontal="center" vertical="center" textRotation="0" wrapText="true" indent="0" shrinkToFit="false"/>
      <protection locked="true" hidden="false"/>
    </xf>
    <xf numFmtId="166" fontId="11" fillId="9" borderId="3" xfId="0" applyFont="true" applyBorder="true" applyAlignment="true" applyProtection="false">
      <alignment horizontal="center" vertical="center" textRotation="0" wrapText="true" indent="0" shrinkToFit="false"/>
      <protection locked="true" hidden="false"/>
    </xf>
    <xf numFmtId="167" fontId="11" fillId="9" borderId="3" xfId="0" applyFont="true" applyBorder="true" applyAlignment="true" applyProtection="false">
      <alignment horizontal="center" vertical="center" textRotation="0" wrapText="true" indent="0" shrinkToFit="false"/>
      <protection locked="true" hidden="false"/>
    </xf>
    <xf numFmtId="164" fontId="11" fillId="9" borderId="4"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true" indent="0" shrinkToFit="false"/>
      <protection locked="true" hidden="false"/>
    </xf>
    <xf numFmtId="164" fontId="11" fillId="6" borderId="5" xfId="0" applyFont="true" applyBorder="true" applyAlignment="true" applyProtection="false">
      <alignment horizontal="center" vertical="center" textRotation="0" wrapText="true" indent="0" shrinkToFit="false"/>
      <protection locked="true" hidden="false"/>
    </xf>
    <xf numFmtId="164" fontId="11" fillId="6" borderId="4" xfId="0" applyFont="true" applyBorder="true" applyAlignment="true" applyProtection="false">
      <alignment horizontal="center" vertical="center" textRotation="0" wrapText="true" indent="0" shrinkToFit="false"/>
      <protection locked="true" hidden="false"/>
    </xf>
    <xf numFmtId="164" fontId="11" fillId="6" borderId="12" xfId="0" applyFont="true" applyBorder="true" applyAlignment="true" applyProtection="false">
      <alignment horizontal="center" vertical="center" textRotation="0" wrapText="true" indent="0" shrinkToFit="false"/>
      <protection locked="true" hidden="false"/>
    </xf>
    <xf numFmtId="167" fontId="13" fillId="6" borderId="3" xfId="0" applyFont="true" applyBorder="true" applyAlignment="true" applyProtection="false">
      <alignment horizontal="center" vertical="center" textRotation="0" wrapText="true" indent="0" shrinkToFit="false"/>
      <protection locked="true" hidden="false"/>
    </xf>
    <xf numFmtId="166" fontId="11" fillId="6" borderId="7" xfId="0" applyFont="true" applyBorder="true" applyAlignment="true" applyProtection="false">
      <alignment horizontal="center" vertical="center" textRotation="0" wrapText="true" indent="0" shrinkToFit="false"/>
      <protection locked="true" hidden="false"/>
    </xf>
    <xf numFmtId="166" fontId="11" fillId="6" borderId="3" xfId="0" applyFont="true" applyBorder="true" applyAlignment="true" applyProtection="false">
      <alignment horizontal="center" vertical="center" textRotation="0" wrapText="true" indent="0" shrinkToFit="false"/>
      <protection locked="true" hidden="false"/>
    </xf>
    <xf numFmtId="167" fontId="11" fillId="6" borderId="3" xfId="0" applyFont="true" applyBorder="true" applyAlignment="true" applyProtection="false">
      <alignment horizontal="center" vertical="center" textRotation="0" wrapText="true" indent="0" shrinkToFit="false"/>
      <protection locked="true" hidden="false"/>
    </xf>
    <xf numFmtId="166" fontId="12" fillId="7" borderId="14" xfId="0" applyFont="true" applyBorder="true" applyAlignment="true" applyProtection="false">
      <alignment horizontal="center" vertical="center" textRotation="0" wrapText="true" indent="0" shrinkToFit="false"/>
      <protection locked="true" hidden="false"/>
    </xf>
    <xf numFmtId="164" fontId="11" fillId="6" borderId="10" xfId="0" applyFont="true" applyBorder="true" applyAlignment="true" applyProtection="false">
      <alignment horizontal="center" vertical="center" textRotation="0" wrapText="false" indent="0" shrinkToFit="false"/>
      <protection locked="true" hidden="false"/>
    </xf>
    <xf numFmtId="165" fontId="11" fillId="6" borderId="17" xfId="0" applyFont="true" applyBorder="true" applyAlignment="true" applyProtection="false">
      <alignment horizontal="center" vertical="center" textRotation="0" wrapText="true" indent="0" shrinkToFit="false"/>
      <protection locked="true" hidden="false"/>
    </xf>
    <xf numFmtId="164" fontId="11" fillId="6" borderId="18"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17" fillId="10" borderId="0" xfId="0" applyFont="true" applyBorder="false" applyAlignment="true" applyProtection="false">
      <alignment horizontal="center" vertical="center" textRotation="0" wrapText="false" indent="0" shrinkToFit="false"/>
      <protection locked="true" hidden="false"/>
    </xf>
    <xf numFmtId="164" fontId="17" fillId="11"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DBDBDB"/>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6DCE5"/>
      <rgbColor rgb="FFFFE6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6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8" activeCellId="0" sqref="C28"/>
    </sheetView>
  </sheetViews>
  <sheetFormatPr defaultColWidth="9.14453125" defaultRowHeight="15" zeroHeight="false" outlineLevelRow="0" outlineLevelCol="0"/>
  <cols>
    <col collapsed="false" customWidth="true" hidden="false" outlineLevel="0" max="1" min="1" style="0" width="14"/>
    <col collapsed="false" customWidth="true" hidden="false" outlineLevel="0" max="3" min="2" style="0" width="33.86"/>
    <col collapsed="false" customWidth="true" hidden="false" outlineLevel="0" max="4" min="4" style="0" width="37.57"/>
    <col collapsed="false" customWidth="true" hidden="false" outlineLevel="0" max="5" min="5" style="0" width="45.71"/>
    <col collapsed="false" customWidth="true" hidden="false" outlineLevel="0" max="6" min="6" style="0" width="40.71"/>
    <col collapsed="false" customWidth="true" hidden="false" outlineLevel="0" max="7" min="7" style="0" width="31.57"/>
    <col collapsed="false" customWidth="true" hidden="false" outlineLevel="0" max="8" min="8" style="0" width="95"/>
  </cols>
  <sheetData>
    <row r="1" customFormat="false" ht="51.75" hidden="false" customHeight="true" outlineLevel="0" collapsed="false">
      <c r="A1" s="1"/>
      <c r="B1" s="2" t="s">
        <v>0</v>
      </c>
      <c r="C1" s="2" t="s">
        <v>1</v>
      </c>
      <c r="D1" s="2"/>
      <c r="E1" s="2" t="s">
        <v>2</v>
      </c>
      <c r="F1" s="2" t="s">
        <v>3</v>
      </c>
      <c r="G1" s="2" t="s">
        <v>4</v>
      </c>
      <c r="H1" s="2" t="s">
        <v>5</v>
      </c>
      <c r="J1" s="3"/>
      <c r="K1" s="3"/>
      <c r="L1" s="3"/>
      <c r="M1" s="3"/>
      <c r="N1" s="3"/>
      <c r="O1" s="3"/>
      <c r="P1" s="4"/>
      <c r="Q1" s="4"/>
      <c r="R1" s="4"/>
      <c r="S1" s="4"/>
      <c r="T1" s="4"/>
      <c r="U1" s="4"/>
      <c r="V1" s="4"/>
      <c r="W1" s="4"/>
      <c r="X1" s="4"/>
      <c r="Y1" s="4"/>
      <c r="Z1" s="4"/>
      <c r="AA1" s="4"/>
      <c r="AB1" s="4"/>
      <c r="AC1" s="4"/>
      <c r="AD1" s="4"/>
      <c r="AE1" s="4"/>
      <c r="AF1" s="4"/>
      <c r="AG1" s="4"/>
      <c r="AH1" s="4"/>
      <c r="AI1" s="4"/>
      <c r="AJ1" s="4"/>
      <c r="AK1" s="4"/>
      <c r="AL1" s="4"/>
      <c r="AM1" s="4"/>
      <c r="AN1" s="4"/>
      <c r="AO1" s="4"/>
      <c r="AP1" s="4"/>
      <c r="AQ1" s="4"/>
    </row>
    <row r="2" s="3" customFormat="true" ht="45.75" hidden="false" customHeight="true" outlineLevel="0" collapsed="false">
      <c r="A2" s="1"/>
      <c r="B2" s="5"/>
      <c r="C2" s="6" t="s">
        <v>6</v>
      </c>
      <c r="D2" s="6" t="s">
        <v>7</v>
      </c>
      <c r="E2" s="1"/>
      <c r="F2" s="1"/>
      <c r="G2" s="1"/>
      <c r="H2" s="1"/>
    </row>
    <row r="3" customFormat="false" ht="47.25" hidden="false" customHeight="true" outlineLevel="0" collapsed="false">
      <c r="A3" s="7" t="s">
        <v>8</v>
      </c>
      <c r="B3" s="8" t="s">
        <v>9</v>
      </c>
      <c r="C3" s="9" t="s">
        <v>10</v>
      </c>
      <c r="D3" s="9" t="s">
        <v>11</v>
      </c>
      <c r="E3" s="9" t="s">
        <v>12</v>
      </c>
      <c r="F3" s="10" t="s">
        <v>13</v>
      </c>
      <c r="G3" s="9" t="s">
        <v>14</v>
      </c>
      <c r="H3" s="11" t="s">
        <v>15</v>
      </c>
      <c r="I3" s="3"/>
      <c r="J3" s="3"/>
      <c r="K3" s="3"/>
      <c r="L3" s="3"/>
      <c r="M3" s="3"/>
      <c r="N3" s="3"/>
      <c r="O3" s="3"/>
      <c r="P3" s="4"/>
      <c r="Q3" s="4"/>
      <c r="R3" s="4"/>
      <c r="S3" s="4"/>
      <c r="T3" s="4"/>
      <c r="U3" s="4"/>
      <c r="V3" s="4"/>
      <c r="W3" s="4"/>
      <c r="X3" s="4"/>
      <c r="Y3" s="4"/>
      <c r="Z3" s="4"/>
      <c r="AA3" s="4"/>
      <c r="AB3" s="4"/>
      <c r="AC3" s="4"/>
      <c r="AD3" s="4"/>
      <c r="AE3" s="4"/>
      <c r="AF3" s="4"/>
      <c r="AG3" s="4"/>
      <c r="AH3" s="4"/>
      <c r="AI3" s="4"/>
      <c r="AJ3" s="4"/>
      <c r="AK3" s="4"/>
      <c r="AL3" s="4"/>
      <c r="AM3" s="4"/>
      <c r="AN3" s="4"/>
      <c r="AO3" s="4"/>
      <c r="AP3" s="4"/>
      <c r="AQ3" s="4"/>
    </row>
    <row r="4" customFormat="false" ht="42.75" hidden="false" customHeight="true" outlineLevel="0" collapsed="false">
      <c r="A4" s="7"/>
      <c r="B4" s="8" t="s">
        <v>16</v>
      </c>
      <c r="C4" s="9" t="s">
        <v>10</v>
      </c>
      <c r="D4" s="9" t="s">
        <v>17</v>
      </c>
      <c r="E4" s="9" t="s">
        <v>12</v>
      </c>
      <c r="F4" s="10" t="s">
        <v>13</v>
      </c>
      <c r="G4" s="9" t="s">
        <v>14</v>
      </c>
      <c r="H4" s="11" t="s">
        <v>15</v>
      </c>
      <c r="I4" s="3"/>
      <c r="J4" s="3"/>
      <c r="K4" s="3"/>
      <c r="L4" s="3"/>
      <c r="M4" s="3"/>
      <c r="N4" s="3"/>
      <c r="O4" s="3"/>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customFormat="false" ht="39" hidden="false" customHeight="true" outlineLevel="0" collapsed="false">
      <c r="A5" s="7" t="s">
        <v>18</v>
      </c>
      <c r="B5" s="8" t="s">
        <v>19</v>
      </c>
      <c r="C5" s="9" t="s">
        <v>20</v>
      </c>
      <c r="D5" s="9" t="s">
        <v>21</v>
      </c>
      <c r="E5" s="9" t="s">
        <v>22</v>
      </c>
      <c r="F5" s="9" t="s">
        <v>23</v>
      </c>
      <c r="G5" s="9" t="s">
        <v>24</v>
      </c>
      <c r="H5" s="11" t="s">
        <v>25</v>
      </c>
      <c r="I5" s="3"/>
      <c r="J5" s="3"/>
      <c r="K5" s="3"/>
      <c r="L5" s="3"/>
      <c r="M5" s="3"/>
      <c r="N5" s="3"/>
      <c r="O5" s="3"/>
      <c r="P5" s="4"/>
      <c r="Q5" s="4"/>
      <c r="R5" s="4"/>
      <c r="S5" s="4"/>
      <c r="T5" s="4"/>
      <c r="U5" s="4"/>
      <c r="V5" s="4"/>
      <c r="W5" s="4"/>
      <c r="X5" s="4"/>
      <c r="Y5" s="4"/>
      <c r="Z5" s="4"/>
      <c r="AA5" s="4"/>
      <c r="AB5" s="4"/>
      <c r="AC5" s="4"/>
      <c r="AD5" s="4"/>
      <c r="AE5" s="4"/>
      <c r="AF5" s="4"/>
      <c r="AG5" s="4"/>
      <c r="AH5" s="4"/>
      <c r="AI5" s="4"/>
      <c r="AJ5" s="4"/>
      <c r="AK5" s="4"/>
      <c r="AL5" s="4"/>
      <c r="AM5" s="4"/>
      <c r="AN5" s="4"/>
      <c r="AO5" s="4"/>
      <c r="AP5" s="4"/>
      <c r="AQ5" s="4"/>
    </row>
    <row r="6" customFormat="false" ht="31.5" hidden="false" customHeight="true" outlineLevel="0" collapsed="false">
      <c r="A6" s="7"/>
      <c r="B6" s="8" t="s">
        <v>26</v>
      </c>
      <c r="C6" s="9" t="s">
        <v>20</v>
      </c>
      <c r="D6" s="9" t="s">
        <v>21</v>
      </c>
      <c r="E6" s="12" t="s">
        <v>27</v>
      </c>
      <c r="F6" s="9" t="s">
        <v>23</v>
      </c>
      <c r="G6" s="9" t="s">
        <v>24</v>
      </c>
      <c r="H6" s="11" t="s">
        <v>25</v>
      </c>
      <c r="I6" s="3"/>
      <c r="J6" s="3"/>
      <c r="K6" s="3"/>
      <c r="L6" s="3"/>
      <c r="M6" s="3"/>
      <c r="N6" s="3"/>
      <c r="O6" s="3"/>
      <c r="P6" s="4"/>
      <c r="Q6" s="4"/>
      <c r="R6" s="4"/>
      <c r="S6" s="4"/>
      <c r="T6" s="4"/>
      <c r="U6" s="4"/>
      <c r="V6" s="4"/>
      <c r="W6" s="4"/>
      <c r="X6" s="4"/>
      <c r="Y6" s="4"/>
      <c r="Z6" s="4"/>
      <c r="AA6" s="4"/>
      <c r="AB6" s="4"/>
      <c r="AC6" s="4"/>
      <c r="AD6" s="4"/>
      <c r="AE6" s="4"/>
      <c r="AF6" s="4"/>
      <c r="AG6" s="4"/>
      <c r="AH6" s="4"/>
      <c r="AI6" s="4"/>
      <c r="AJ6" s="4"/>
      <c r="AK6" s="4"/>
      <c r="AL6" s="4"/>
      <c r="AM6" s="4"/>
      <c r="AN6" s="4"/>
      <c r="AO6" s="4"/>
      <c r="AP6" s="4"/>
      <c r="AQ6" s="4"/>
    </row>
    <row r="7" customFormat="false" ht="34.5" hidden="false" customHeight="true" outlineLevel="0" collapsed="false">
      <c r="A7" s="7"/>
      <c r="B7" s="8" t="s">
        <v>28</v>
      </c>
      <c r="C7" s="9" t="s">
        <v>20</v>
      </c>
      <c r="D7" s="9" t="s">
        <v>21</v>
      </c>
      <c r="E7" s="9" t="s">
        <v>29</v>
      </c>
      <c r="F7" s="9" t="s">
        <v>23</v>
      </c>
      <c r="G7" s="9" t="s">
        <v>24</v>
      </c>
      <c r="H7" s="11" t="s">
        <v>25</v>
      </c>
      <c r="I7" s="3"/>
      <c r="J7" s="3"/>
      <c r="K7" s="3"/>
      <c r="L7" s="3"/>
      <c r="M7" s="3"/>
      <c r="N7" s="3"/>
      <c r="O7" s="3"/>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customFormat="false" ht="45.75" hidden="false" customHeight="true" outlineLevel="0" collapsed="false">
      <c r="A8" s="7" t="s">
        <v>30</v>
      </c>
      <c r="B8" s="8" t="s">
        <v>9</v>
      </c>
      <c r="C8" s="9" t="s">
        <v>31</v>
      </c>
      <c r="D8" s="9" t="s">
        <v>11</v>
      </c>
      <c r="E8" s="10" t="s">
        <v>13</v>
      </c>
      <c r="F8" s="10" t="s">
        <v>13</v>
      </c>
      <c r="G8" s="10" t="s">
        <v>32</v>
      </c>
      <c r="H8" s="11" t="s">
        <v>33</v>
      </c>
      <c r="I8" s="3"/>
      <c r="J8" s="3"/>
      <c r="K8" s="3"/>
      <c r="L8" s="3"/>
      <c r="M8" s="3"/>
      <c r="N8" s="3"/>
      <c r="O8" s="3"/>
      <c r="P8" s="4"/>
      <c r="Q8" s="4"/>
      <c r="R8" s="4"/>
      <c r="S8" s="4"/>
      <c r="T8" s="4"/>
      <c r="U8" s="4"/>
      <c r="V8" s="4"/>
      <c r="W8" s="4"/>
      <c r="X8" s="4"/>
      <c r="Y8" s="4"/>
      <c r="Z8" s="4"/>
      <c r="AA8" s="4"/>
      <c r="AB8" s="4"/>
      <c r="AC8" s="4"/>
      <c r="AD8" s="4"/>
      <c r="AE8" s="4"/>
      <c r="AF8" s="4"/>
      <c r="AG8" s="4"/>
      <c r="AH8" s="4"/>
      <c r="AI8" s="4"/>
      <c r="AJ8" s="4"/>
      <c r="AK8" s="4"/>
      <c r="AL8" s="4"/>
      <c r="AM8" s="4"/>
      <c r="AN8" s="4"/>
      <c r="AO8" s="4"/>
      <c r="AP8" s="4"/>
      <c r="AQ8" s="4"/>
    </row>
    <row r="9" customFormat="false" ht="41.25" hidden="false" customHeight="true" outlineLevel="0" collapsed="false">
      <c r="A9" s="7"/>
      <c r="B9" s="8" t="s">
        <v>16</v>
      </c>
      <c r="C9" s="9" t="s">
        <v>31</v>
      </c>
      <c r="D9" s="9" t="s">
        <v>11</v>
      </c>
      <c r="E9" s="10" t="s">
        <v>13</v>
      </c>
      <c r="F9" s="10" t="s">
        <v>13</v>
      </c>
      <c r="G9" s="10" t="s">
        <v>32</v>
      </c>
      <c r="H9" s="11" t="s">
        <v>33</v>
      </c>
      <c r="I9" s="3"/>
      <c r="J9" s="3"/>
      <c r="K9" s="3"/>
      <c r="L9" s="3"/>
      <c r="M9" s="3"/>
      <c r="N9" s="3"/>
      <c r="O9" s="3"/>
      <c r="P9" s="4"/>
      <c r="Q9" s="4"/>
      <c r="R9" s="4"/>
      <c r="S9" s="4"/>
      <c r="T9" s="4"/>
      <c r="U9" s="4"/>
      <c r="V9" s="4"/>
      <c r="W9" s="4"/>
      <c r="X9" s="4"/>
      <c r="Y9" s="4"/>
      <c r="Z9" s="4"/>
      <c r="AA9" s="4"/>
      <c r="AB9" s="4"/>
      <c r="AC9" s="4"/>
      <c r="AD9" s="4"/>
      <c r="AE9" s="4"/>
      <c r="AF9" s="4"/>
      <c r="AG9" s="4"/>
      <c r="AH9" s="4"/>
      <c r="AI9" s="4"/>
      <c r="AJ9" s="4"/>
      <c r="AK9" s="4"/>
      <c r="AL9" s="4"/>
      <c r="AM9" s="4"/>
      <c r="AN9" s="4"/>
      <c r="AO9" s="4"/>
      <c r="AP9" s="4"/>
      <c r="AQ9" s="4"/>
    </row>
    <row r="10" customFormat="false" ht="15" hidden="false" customHeight="false" outlineLevel="0" collapsed="false">
      <c r="A10" s="3"/>
      <c r="B10" s="3"/>
      <c r="C10" s="3"/>
      <c r="E10" s="3"/>
      <c r="F10" s="3"/>
      <c r="G10" s="3"/>
      <c r="H10" s="3"/>
      <c r="I10" s="3"/>
      <c r="J10" s="3"/>
      <c r="K10" s="3"/>
      <c r="L10" s="3"/>
      <c r="M10" s="3"/>
      <c r="N10" s="3"/>
      <c r="O10" s="3"/>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customFormat="false" ht="15" hidden="false" customHeight="false" outlineLevel="0" collapsed="false">
      <c r="I11" s="3"/>
      <c r="J11" s="3"/>
      <c r="K11" s="3"/>
      <c r="L11" s="3"/>
      <c r="M11" s="3"/>
      <c r="N11" s="3"/>
      <c r="O11" s="3"/>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row>
    <row r="12" customFormat="false" ht="15" hidden="false" customHeight="false" outlineLevel="0" collapsed="false">
      <c r="I12" s="3"/>
      <c r="J12" s="3"/>
      <c r="K12" s="3"/>
      <c r="L12" s="3"/>
      <c r="M12" s="3"/>
      <c r="N12" s="3"/>
      <c r="O12" s="3"/>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row>
    <row r="13" customFormat="false" ht="15" hidden="false" customHeight="false" outlineLevel="0" collapsed="false">
      <c r="I13" s="3"/>
      <c r="J13" s="3"/>
      <c r="K13" s="3"/>
      <c r="L13" s="3"/>
      <c r="M13" s="3"/>
      <c r="N13" s="3"/>
      <c r="O13" s="3"/>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row>
    <row r="14" customFormat="false" ht="15" hidden="false" customHeight="false" outlineLevel="0" collapsed="false">
      <c r="I14" s="3"/>
      <c r="J14" s="3"/>
      <c r="K14" s="3"/>
      <c r="L14" s="3"/>
      <c r="M14" s="3"/>
      <c r="N14" s="3"/>
      <c r="O14" s="3"/>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row>
    <row r="15" customFormat="false" ht="15" hidden="false" customHeight="false" outlineLevel="0" collapsed="false">
      <c r="I15" s="3"/>
      <c r="J15" s="3"/>
      <c r="K15" s="3"/>
      <c r="L15" s="3"/>
      <c r="M15" s="3"/>
      <c r="N15" s="3"/>
      <c r="O15" s="3"/>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customFormat="false" ht="15" hidden="false" customHeight="false" outlineLevel="0" collapsed="false">
      <c r="A16" s="3"/>
      <c r="B16" s="3"/>
      <c r="C16" s="3"/>
      <c r="E16" s="3"/>
      <c r="F16" s="3"/>
      <c r="G16" s="3"/>
      <c r="H16" s="3"/>
      <c r="I16" s="3"/>
      <c r="J16" s="3"/>
      <c r="K16" s="3"/>
      <c r="L16" s="3"/>
      <c r="M16" s="3"/>
      <c r="N16" s="3"/>
      <c r="O16" s="3"/>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row>
    <row r="17" customFormat="false" ht="15" hidden="false" customHeight="false" outlineLevel="0" collapsed="false">
      <c r="I17" s="3"/>
      <c r="J17" s="3"/>
      <c r="K17" s="3"/>
      <c r="L17" s="3"/>
      <c r="M17" s="3"/>
      <c r="N17" s="3"/>
      <c r="O17" s="3"/>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customFormat="false" ht="15" hidden="false" customHeight="false" outlineLevel="0" collapsed="false">
      <c r="I18" s="3"/>
      <c r="J18" s="3"/>
      <c r="K18" s="3"/>
      <c r="L18" s="3"/>
      <c r="M18" s="3"/>
      <c r="N18" s="3"/>
      <c r="O18" s="3"/>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row>
    <row r="19" customFormat="false" ht="15" hidden="false" customHeight="false" outlineLevel="0" collapsed="false">
      <c r="I19" s="3"/>
      <c r="J19" s="3"/>
      <c r="K19" s="3"/>
      <c r="L19" s="3"/>
      <c r="M19" s="3"/>
      <c r="N19" s="3"/>
      <c r="O19" s="3"/>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row>
    <row r="20" customFormat="false" ht="15" hidden="false" customHeight="false" outlineLevel="0" collapsed="false">
      <c r="I20" s="3"/>
      <c r="J20" s="3"/>
      <c r="K20" s="3"/>
      <c r="L20" s="3"/>
      <c r="M20" s="3"/>
      <c r="N20" s="3"/>
      <c r="O20" s="3"/>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row>
    <row r="21" customFormat="false" ht="15" hidden="false" customHeight="false" outlineLevel="0" collapsed="false">
      <c r="I21" s="3"/>
      <c r="J21" s="3"/>
      <c r="K21" s="3"/>
      <c r="L21" s="3"/>
      <c r="M21" s="3"/>
      <c r="N21" s="3"/>
      <c r="O21" s="3"/>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row>
    <row r="22" customFormat="false" ht="15" hidden="false" customHeight="false" outlineLevel="0" collapsed="false">
      <c r="I22" s="3"/>
      <c r="J22" s="3"/>
      <c r="K22" s="3"/>
      <c r="L22" s="3"/>
      <c r="M22" s="3"/>
      <c r="N22" s="3"/>
      <c r="O22" s="3"/>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row>
    <row r="23" customFormat="false" ht="15" hidden="false" customHeight="false" outlineLevel="0" collapsed="false">
      <c r="I23" s="3"/>
      <c r="J23" s="3"/>
      <c r="K23" s="3"/>
      <c r="L23" s="3"/>
      <c r="M23" s="3"/>
      <c r="N23" s="3"/>
      <c r="O23" s="3"/>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row>
    <row r="24" customFormat="false" ht="15" hidden="false" customHeight="false" outlineLevel="0" collapsed="false">
      <c r="I24" s="3"/>
      <c r="J24" s="3"/>
      <c r="K24" s="3"/>
      <c r="L24" s="3"/>
      <c r="M24" s="3"/>
      <c r="N24" s="3"/>
      <c r="O24" s="3"/>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row>
    <row r="25" customFormat="false" ht="15" hidden="false" customHeight="false" outlineLevel="0" collapsed="false">
      <c r="A25" s="3"/>
      <c r="B25" s="3"/>
      <c r="C25" s="3"/>
      <c r="E25" s="3"/>
      <c r="F25" s="3"/>
      <c r="G25" s="3"/>
      <c r="H25" s="3"/>
      <c r="I25" s="3"/>
      <c r="J25" s="3"/>
      <c r="K25" s="3"/>
      <c r="L25" s="3"/>
      <c r="M25" s="3"/>
      <c r="N25" s="3"/>
      <c r="O25" s="3"/>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row>
    <row r="26" customFormat="false" ht="15" hidden="false" customHeight="false" outlineLevel="0" collapsed="false">
      <c r="A26" s="3"/>
      <c r="B26" s="3"/>
      <c r="C26" s="3"/>
      <c r="E26" s="3"/>
      <c r="F26" s="3"/>
      <c r="G26" s="3"/>
      <c r="H26" s="3"/>
      <c r="I26" s="3"/>
      <c r="J26" s="3"/>
      <c r="K26" s="3"/>
      <c r="L26" s="3"/>
      <c r="M26" s="3"/>
      <c r="N26" s="3"/>
      <c r="O26" s="3"/>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row>
    <row r="27" customFormat="false" ht="15" hidden="false" customHeight="false" outlineLevel="0" collapsed="false">
      <c r="A27" s="3"/>
      <c r="B27" s="3"/>
      <c r="C27" s="3"/>
      <c r="E27" s="3"/>
      <c r="F27" s="3"/>
      <c r="G27" s="3"/>
      <c r="H27" s="3"/>
      <c r="I27" s="3"/>
      <c r="J27" s="3"/>
      <c r="K27" s="3"/>
      <c r="L27" s="3"/>
      <c r="M27" s="3"/>
      <c r="N27" s="3"/>
      <c r="O27" s="3"/>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row>
    <row r="28" customFormat="false" ht="15" hidden="false" customHeight="false" outlineLevel="0" collapsed="false">
      <c r="A28" s="3"/>
      <c r="B28" s="3"/>
      <c r="C28" s="3"/>
      <c r="E28" s="3"/>
      <c r="F28" s="3"/>
      <c r="G28" s="3"/>
      <c r="H28" s="3"/>
      <c r="I28" s="3"/>
      <c r="J28" s="3"/>
      <c r="K28" s="3"/>
      <c r="L28" s="3"/>
      <c r="M28" s="3"/>
      <c r="N28" s="3"/>
      <c r="O28" s="3"/>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row>
    <row r="29" customFormat="false" ht="15" hidden="false" customHeight="false" outlineLevel="0" collapsed="false">
      <c r="A29" s="3"/>
      <c r="B29" s="3"/>
      <c r="C29" s="3"/>
      <c r="E29" s="3"/>
      <c r="F29" s="3"/>
      <c r="G29" s="3"/>
      <c r="H29" s="3"/>
      <c r="I29" s="3"/>
      <c r="J29" s="3"/>
      <c r="K29" s="3"/>
      <c r="L29" s="3"/>
      <c r="M29" s="3"/>
      <c r="N29" s="3"/>
      <c r="O29" s="3"/>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row>
    <row r="30" customFormat="false" ht="15" hidden="false" customHeight="false" outlineLevel="0" collapsed="false">
      <c r="A30" s="3"/>
      <c r="B30" s="3"/>
      <c r="C30" s="3"/>
      <c r="E30" s="3"/>
      <c r="F30" s="3"/>
      <c r="G30" s="3"/>
      <c r="H30" s="3"/>
      <c r="I30" s="3"/>
      <c r="J30" s="3"/>
      <c r="K30" s="3"/>
      <c r="L30" s="3"/>
      <c r="M30" s="3"/>
      <c r="N30" s="3"/>
      <c r="O30" s="3"/>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row>
    <row r="31" customFormat="false" ht="15" hidden="false" customHeight="false" outlineLevel="0" collapsed="false">
      <c r="A31" s="3"/>
      <c r="B31" s="3"/>
      <c r="C31" s="3"/>
      <c r="D31" s="3"/>
      <c r="E31" s="3"/>
      <c r="F31" s="3"/>
      <c r="G31" s="3"/>
      <c r="H31" s="3"/>
      <c r="I31" s="3"/>
      <c r="J31" s="3"/>
      <c r="K31" s="3"/>
      <c r="L31" s="3"/>
      <c r="M31" s="3"/>
      <c r="N31" s="3"/>
      <c r="O31" s="3"/>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row>
    <row r="32" customFormat="false" ht="15" hidden="false" customHeight="false" outlineLevel="0" collapsed="false">
      <c r="A32" s="3"/>
      <c r="B32" s="3"/>
      <c r="C32" s="3"/>
      <c r="D32" s="3"/>
      <c r="E32" s="3"/>
      <c r="F32" s="3"/>
      <c r="G32" s="3"/>
      <c r="H32" s="3"/>
      <c r="I32" s="3"/>
      <c r="J32" s="3"/>
      <c r="K32" s="3"/>
      <c r="L32" s="3"/>
      <c r="M32" s="3"/>
      <c r="N32" s="3"/>
      <c r="O32" s="3"/>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customFormat="false" ht="15" hidden="false" customHeight="false" outlineLevel="0" collapsed="false">
      <c r="A33" s="3"/>
      <c r="B33" s="3"/>
      <c r="C33" s="3"/>
      <c r="D33" s="3"/>
      <c r="E33" s="3"/>
      <c r="F33" s="3"/>
      <c r="G33" s="3"/>
      <c r="H33" s="3"/>
      <c r="I33" s="3"/>
      <c r="J33" s="3"/>
      <c r="K33" s="3"/>
      <c r="L33" s="3"/>
      <c r="M33" s="3"/>
      <c r="N33" s="3"/>
      <c r="O33" s="3"/>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row>
    <row r="34" customFormat="false" ht="15" hidden="false" customHeight="false" outlineLevel="0" collapsed="false">
      <c r="A34" s="3"/>
      <c r="B34" s="3"/>
      <c r="C34" s="3"/>
      <c r="D34" s="3"/>
      <c r="E34" s="3"/>
      <c r="F34" s="3"/>
      <c r="G34" s="3"/>
      <c r="H34" s="3"/>
      <c r="I34" s="3"/>
      <c r="J34" s="3"/>
      <c r="K34" s="3"/>
      <c r="L34" s="3"/>
      <c r="M34" s="3"/>
      <c r="N34" s="3"/>
      <c r="O34" s="3"/>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row>
    <row r="35" customFormat="false" ht="15" hidden="false" customHeight="false" outlineLevel="0" collapsed="false">
      <c r="A35" s="3"/>
      <c r="B35" s="3"/>
      <c r="C35" s="3"/>
      <c r="D35" s="3"/>
      <c r="E35" s="3"/>
      <c r="F35" s="3"/>
      <c r="G35" s="3"/>
      <c r="H35" s="3"/>
      <c r="I35" s="3"/>
      <c r="J35" s="3"/>
      <c r="K35" s="3"/>
      <c r="L35" s="3"/>
      <c r="M35" s="3"/>
      <c r="N35" s="3"/>
      <c r="O35" s="3"/>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row>
    <row r="36" customFormat="false" ht="15" hidden="false" customHeight="false" outlineLevel="0" collapsed="false">
      <c r="A36" s="3"/>
      <c r="B36" s="3"/>
      <c r="C36" s="3"/>
      <c r="D36" s="3"/>
      <c r="E36" s="3"/>
      <c r="F36" s="3"/>
      <c r="G36" s="3"/>
      <c r="H36" s="3"/>
      <c r="I36" s="3"/>
      <c r="J36" s="3"/>
      <c r="K36" s="3"/>
      <c r="L36" s="3"/>
      <c r="M36" s="3"/>
      <c r="N36" s="3"/>
      <c r="O36" s="3"/>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row>
    <row r="37" customFormat="false" ht="15" hidden="false" customHeight="false" outlineLevel="0" collapsed="false">
      <c r="A37" s="3"/>
      <c r="B37" s="3"/>
      <c r="C37" s="3"/>
      <c r="D37" s="3"/>
      <c r="E37" s="3"/>
      <c r="F37" s="3"/>
      <c r="G37" s="3"/>
      <c r="H37" s="3"/>
      <c r="I37" s="3"/>
      <c r="J37" s="3"/>
      <c r="K37" s="3"/>
      <c r="L37" s="3"/>
      <c r="M37" s="3"/>
      <c r="N37" s="3"/>
      <c r="O37" s="3"/>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row>
    <row r="38" customFormat="false" ht="15" hidden="false" customHeight="false" outlineLevel="0" collapsed="false">
      <c r="A38" s="3"/>
      <c r="B38" s="3"/>
      <c r="C38" s="3"/>
      <c r="D38" s="3"/>
      <c r="E38" s="3"/>
      <c r="F38" s="3"/>
      <c r="G38" s="3"/>
      <c r="H38" s="3"/>
      <c r="I38" s="3"/>
      <c r="J38" s="3"/>
      <c r="K38" s="3"/>
      <c r="L38" s="3"/>
      <c r="M38" s="3"/>
      <c r="N38" s="3"/>
      <c r="O38" s="3"/>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row>
    <row r="39" customFormat="false" ht="15" hidden="false" customHeight="false" outlineLevel="0" collapsed="false">
      <c r="A39" s="3"/>
      <c r="B39" s="3"/>
      <c r="C39" s="3"/>
      <c r="D39" s="3"/>
      <c r="E39" s="3"/>
      <c r="F39" s="3"/>
      <c r="G39" s="3"/>
      <c r="H39" s="3"/>
      <c r="I39" s="3"/>
      <c r="J39" s="3"/>
      <c r="K39" s="3"/>
      <c r="L39" s="3"/>
      <c r="M39" s="3"/>
      <c r="N39" s="3"/>
      <c r="O39" s="3"/>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row>
    <row r="40" customFormat="false" ht="15" hidden="false" customHeight="false" outlineLevel="0" collapsed="false">
      <c r="A40" s="3"/>
      <c r="B40" s="3"/>
      <c r="C40" s="3"/>
      <c r="D40" s="3"/>
      <c r="E40" s="3"/>
      <c r="F40" s="3"/>
      <c r="G40" s="3"/>
      <c r="H40" s="3"/>
      <c r="I40" s="3"/>
      <c r="J40" s="3"/>
      <c r="K40" s="3"/>
      <c r="L40" s="3"/>
      <c r="M40" s="3"/>
      <c r="N40" s="3"/>
      <c r="O40" s="3"/>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row>
    <row r="41" customFormat="false" ht="15" hidden="false" customHeight="false" outlineLevel="0" collapsed="false">
      <c r="A41" s="3"/>
      <c r="B41" s="3"/>
      <c r="C41" s="3"/>
      <c r="D41" s="3"/>
      <c r="E41" s="3"/>
      <c r="F41" s="3"/>
      <c r="G41" s="3"/>
      <c r="H41" s="3"/>
      <c r="I41" s="3"/>
      <c r="J41" s="3"/>
      <c r="K41" s="3"/>
      <c r="L41" s="3"/>
      <c r="M41" s="3"/>
      <c r="N41" s="3"/>
      <c r="O41" s="3"/>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row>
    <row r="42" customFormat="false" ht="15" hidden="false" customHeight="false" outlineLevel="0" collapsed="false">
      <c r="A42" s="3"/>
      <c r="B42" s="3"/>
      <c r="C42" s="3"/>
      <c r="D42" s="3"/>
      <c r="E42" s="3"/>
      <c r="F42" s="3"/>
      <c r="G42" s="3"/>
      <c r="H42" s="3"/>
      <c r="I42" s="3"/>
      <c r="J42" s="3"/>
      <c r="K42" s="3"/>
      <c r="L42" s="3"/>
      <c r="M42" s="3"/>
      <c r="N42" s="3"/>
      <c r="O42" s="3"/>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row>
    <row r="43" customFormat="false" ht="15" hidden="false" customHeight="false" outlineLevel="0" collapsed="false">
      <c r="A43" s="3"/>
      <c r="B43" s="3"/>
      <c r="C43" s="3"/>
      <c r="D43" s="3"/>
      <c r="E43" s="3"/>
      <c r="F43" s="3"/>
      <c r="G43" s="3"/>
      <c r="H43" s="3"/>
      <c r="I43" s="3"/>
      <c r="J43" s="3"/>
      <c r="K43" s="3"/>
      <c r="L43" s="3"/>
      <c r="M43" s="3"/>
      <c r="N43" s="3"/>
      <c r="O43" s="3"/>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row>
    <row r="44" customFormat="false" ht="15" hidden="false" customHeight="false" outlineLevel="0" collapsed="false">
      <c r="A44" s="3"/>
      <c r="B44" s="3"/>
      <c r="C44" s="3"/>
      <c r="D44" s="3"/>
      <c r="E44" s="3"/>
      <c r="F44" s="3"/>
      <c r="G44" s="3"/>
      <c r="H44" s="3"/>
      <c r="I44" s="3"/>
      <c r="J44" s="3"/>
      <c r="K44" s="3"/>
      <c r="L44" s="3"/>
      <c r="M44" s="3"/>
      <c r="N44" s="3"/>
      <c r="O44" s="3"/>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customFormat="false" ht="15" hidden="false" customHeight="false" outlineLevel="0" collapsed="false">
      <c r="A45" s="3"/>
      <c r="B45" s="3"/>
      <c r="C45" s="3"/>
      <c r="D45" s="3"/>
      <c r="E45" s="3"/>
      <c r="F45" s="3"/>
      <c r="G45" s="3"/>
      <c r="H45" s="3"/>
      <c r="I45" s="3"/>
      <c r="J45" s="3"/>
      <c r="K45" s="3"/>
      <c r="L45" s="3"/>
      <c r="M45" s="3"/>
      <c r="N45" s="3"/>
      <c r="O45" s="3"/>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row>
    <row r="46" customFormat="false" ht="15" hidden="false" customHeight="false" outlineLevel="0" collapsed="false">
      <c r="A46" s="3"/>
      <c r="B46" s="3"/>
      <c r="C46" s="3"/>
      <c r="D46" s="3"/>
      <c r="E46" s="3"/>
      <c r="F46" s="3"/>
      <c r="G46" s="3"/>
      <c r="H46" s="3"/>
      <c r="I46" s="3"/>
      <c r="J46" s="3"/>
      <c r="K46" s="3"/>
      <c r="L46" s="3"/>
      <c r="M46" s="3"/>
      <c r="N46" s="3"/>
      <c r="O46" s="3"/>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row>
    <row r="47" customFormat="false" ht="15" hidden="false" customHeight="false" outlineLevel="0" collapsed="false">
      <c r="A47" s="3"/>
      <c r="B47" s="3"/>
      <c r="C47" s="3"/>
      <c r="D47" s="3"/>
      <c r="E47" s="3"/>
      <c r="F47" s="3"/>
      <c r="G47" s="3"/>
      <c r="H47" s="3"/>
      <c r="I47" s="3"/>
      <c r="J47" s="3"/>
      <c r="K47" s="3"/>
      <c r="L47" s="3"/>
      <c r="M47" s="3"/>
      <c r="N47" s="3"/>
      <c r="O47" s="3"/>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customFormat="false" ht="15" hidden="false" customHeight="false" outlineLevel="0" collapsed="false">
      <c r="A48" s="3"/>
      <c r="B48" s="3"/>
      <c r="C48" s="3"/>
      <c r="D48" s="3"/>
      <c r="E48" s="3"/>
      <c r="F48" s="3"/>
      <c r="G48" s="3"/>
      <c r="H48" s="3"/>
      <c r="I48" s="3"/>
      <c r="J48" s="3"/>
      <c r="K48" s="3"/>
      <c r="L48" s="3"/>
      <c r="M48" s="3"/>
      <c r="N48" s="3"/>
      <c r="O48" s="3"/>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customFormat="false" ht="15" hidden="false" customHeight="false" outlineLevel="0" collapsed="false">
      <c r="A49" s="3"/>
      <c r="B49" s="3"/>
      <c r="C49" s="3"/>
      <c r="D49" s="3"/>
      <c r="E49" s="3"/>
      <c r="F49" s="3"/>
      <c r="G49" s="3"/>
      <c r="H49" s="3"/>
      <c r="I49" s="3"/>
      <c r="J49" s="3"/>
      <c r="K49" s="3"/>
      <c r="L49" s="3"/>
      <c r="M49" s="3"/>
      <c r="N49" s="3"/>
      <c r="O49" s="3"/>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row>
    <row r="50" customFormat="false" ht="15" hidden="false" customHeight="false" outlineLevel="0" collapsed="false">
      <c r="A50" s="3"/>
      <c r="B50" s="3"/>
      <c r="C50" s="3"/>
      <c r="D50" s="3"/>
      <c r="E50" s="3"/>
      <c r="F50" s="3"/>
      <c r="G50" s="3"/>
      <c r="H50" s="3"/>
      <c r="I50" s="3"/>
      <c r="J50" s="3"/>
      <c r="K50" s="3"/>
      <c r="L50" s="3"/>
      <c r="M50" s="3"/>
      <c r="N50" s="3"/>
      <c r="O50" s="3"/>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row>
    <row r="51" customFormat="false" ht="15" hidden="false" customHeight="false" outlineLevel="0" collapsed="false">
      <c r="A51" s="3"/>
      <c r="B51" s="3"/>
      <c r="C51" s="3"/>
      <c r="D51" s="3"/>
      <c r="E51" s="3"/>
      <c r="F51" s="3"/>
      <c r="G51" s="3"/>
      <c r="H51" s="3"/>
      <c r="I51" s="3"/>
      <c r="J51" s="3"/>
      <c r="K51" s="3"/>
      <c r="L51" s="3"/>
      <c r="M51" s="3"/>
      <c r="N51" s="3"/>
      <c r="O51" s="3"/>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row>
    <row r="52" customFormat="false" ht="15" hidden="false" customHeight="false" outlineLevel="0" collapsed="false">
      <c r="A52" s="3"/>
      <c r="B52" s="3"/>
      <c r="C52" s="3"/>
      <c r="D52" s="3"/>
      <c r="E52" s="3"/>
      <c r="F52" s="3"/>
      <c r="G52" s="3"/>
      <c r="H52" s="3"/>
      <c r="I52" s="3"/>
      <c r="J52" s="3"/>
      <c r="K52" s="3"/>
      <c r="L52" s="3"/>
      <c r="M52" s="3"/>
      <c r="N52" s="3"/>
      <c r="O52" s="3"/>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row>
    <row r="53" customFormat="false" ht="15" hidden="false" customHeight="false" outlineLevel="0" collapsed="false">
      <c r="A53" s="3"/>
      <c r="B53" s="3"/>
      <c r="C53" s="3"/>
      <c r="D53" s="3"/>
      <c r="E53" s="3"/>
      <c r="F53" s="3"/>
      <c r="G53" s="3"/>
      <c r="H53" s="3"/>
      <c r="I53" s="3"/>
      <c r="J53" s="3"/>
      <c r="K53" s="3"/>
      <c r="L53" s="3"/>
      <c r="M53" s="3"/>
      <c r="N53" s="3"/>
      <c r="O53" s="3"/>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customFormat="false" ht="15" hidden="false" customHeight="false" outlineLevel="0" collapsed="false">
      <c r="A54" s="3"/>
      <c r="B54" s="3"/>
      <c r="C54" s="3"/>
      <c r="D54" s="3"/>
      <c r="E54" s="3"/>
      <c r="F54" s="3"/>
      <c r="G54" s="3"/>
      <c r="H54" s="3"/>
      <c r="I54" s="3"/>
      <c r="J54" s="3"/>
      <c r="K54" s="3"/>
      <c r="L54" s="3"/>
      <c r="M54" s="3"/>
      <c r="N54" s="3"/>
      <c r="O54" s="3"/>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row>
    <row r="55" customFormat="false" ht="15" hidden="false" customHeight="false" outlineLevel="0" collapsed="false">
      <c r="A55" s="3"/>
      <c r="B55" s="3"/>
      <c r="C55" s="3"/>
      <c r="D55" s="3"/>
      <c r="E55" s="3"/>
      <c r="F55" s="3"/>
      <c r="G55" s="3"/>
      <c r="H55" s="3"/>
      <c r="I55" s="3"/>
      <c r="J55" s="3"/>
      <c r="K55" s="3"/>
      <c r="L55" s="3"/>
      <c r="M55" s="3"/>
      <c r="N55" s="3"/>
      <c r="O55" s="3"/>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row>
    <row r="56" customFormat="false" ht="15" hidden="false" customHeight="false" outlineLevel="0" collapsed="false">
      <c r="A56" s="3"/>
      <c r="B56" s="3"/>
      <c r="C56" s="3"/>
      <c r="D56" s="3"/>
      <c r="E56" s="3"/>
      <c r="F56" s="3"/>
      <c r="G56" s="3"/>
      <c r="H56" s="3"/>
      <c r="I56" s="3"/>
      <c r="J56" s="3"/>
      <c r="K56" s="3"/>
      <c r="L56" s="3"/>
      <c r="M56" s="3"/>
      <c r="N56" s="3"/>
      <c r="O56" s="3"/>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row>
    <row r="57" customFormat="false" ht="1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row>
    <row r="58" customFormat="false" ht="1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row>
    <row r="59" customFormat="false" ht="1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row>
    <row r="60" customFormat="false" ht="1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customFormat="false" ht="1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row>
    <row r="62" customFormat="false" ht="1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row>
    <row r="63" customFormat="false" ht="1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row>
    <row r="64" customFormat="false" ht="1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row>
    <row r="65" customFormat="false" ht="1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sheetData>
  <mergeCells count="4">
    <mergeCell ref="C1:D1"/>
    <mergeCell ref="A3:A4"/>
    <mergeCell ref="A5:A7"/>
    <mergeCell ref="A8:A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4" activeCellId="0" sqref="C24"/>
    </sheetView>
  </sheetViews>
  <sheetFormatPr defaultColWidth="10.5390625" defaultRowHeight="15" zeroHeight="false" outlineLevelRow="0" outlineLevelCol="0"/>
  <cols>
    <col collapsed="false" customWidth="true" hidden="false" outlineLevel="0" max="17" min="17" style="0" width="23.72"/>
    <col collapsed="false" customWidth="true" hidden="false" outlineLevel="0" max="22" min="22" style="0" width="15.14"/>
  </cols>
  <sheetData>
    <row r="1" customFormat="false" ht="45.75" hidden="false" customHeight="false" outlineLevel="0" collapsed="false">
      <c r="A1" s="13" t="s">
        <v>34</v>
      </c>
      <c r="B1" s="14" t="s">
        <v>35</v>
      </c>
      <c r="C1" s="14" t="s">
        <v>36</v>
      </c>
      <c r="D1" s="15" t="s">
        <v>37</v>
      </c>
      <c r="E1" s="15" t="s">
        <v>38</v>
      </c>
      <c r="F1" s="13" t="s">
        <v>39</v>
      </c>
      <c r="G1" s="16" t="s">
        <v>40</v>
      </c>
      <c r="H1" s="16" t="s">
        <v>41</v>
      </c>
      <c r="I1" s="16" t="s">
        <v>42</v>
      </c>
      <c r="J1" s="16" t="s">
        <v>43</v>
      </c>
      <c r="K1" s="16" t="s">
        <v>44</v>
      </c>
      <c r="L1" s="17" t="s">
        <v>45</v>
      </c>
      <c r="M1" s="16" t="s">
        <v>46</v>
      </c>
      <c r="N1" s="16" t="s">
        <v>47</v>
      </c>
      <c r="O1" s="18" t="s">
        <v>48</v>
      </c>
      <c r="P1" s="19" t="s">
        <v>49</v>
      </c>
      <c r="Q1" s="20"/>
      <c r="S1" s="21" t="s">
        <v>50</v>
      </c>
      <c r="T1" s="21" t="s">
        <v>51</v>
      </c>
      <c r="U1" s="21" t="s">
        <v>52</v>
      </c>
      <c r="V1" s="21" t="s">
        <v>4</v>
      </c>
      <c r="W1" s="21" t="s">
        <v>53</v>
      </c>
    </row>
    <row r="2" customFormat="false" ht="16.5" hidden="false" customHeight="false" outlineLevel="0" collapsed="false">
      <c r="A2" s="22" t="s">
        <v>54</v>
      </c>
      <c r="B2" s="23" t="s">
        <v>55</v>
      </c>
      <c r="C2" s="24" t="n">
        <v>0.15</v>
      </c>
      <c r="D2" s="25" t="n">
        <v>0.15</v>
      </c>
      <c r="E2" s="26" t="n">
        <v>13</v>
      </c>
      <c r="F2" s="27" t="s">
        <v>56</v>
      </c>
      <c r="G2" s="23" t="n">
        <v>0.9973</v>
      </c>
      <c r="H2" s="28" t="n">
        <v>1.9638</v>
      </c>
      <c r="I2" s="23" t="n">
        <v>2.0667</v>
      </c>
      <c r="J2" s="23" t="n">
        <v>1.4464</v>
      </c>
      <c r="K2" s="29" t="n">
        <f aca="false">H2/((I2-J2)/G2)</f>
        <v>3.15733957762373</v>
      </c>
      <c r="L2" s="30" t="n">
        <f aca="false">((I2-H2)/(I2-J2))*100</f>
        <v>16.5887473802999</v>
      </c>
      <c r="M2" s="31" t="n">
        <f aca="false">N2-L2</f>
        <v>4.22039288496899</v>
      </c>
      <c r="N2" s="32" t="n">
        <f aca="false">(((I2-J2)-(H2/O2)*G2)/(I2-J2))*100</f>
        <v>20.8091402652688</v>
      </c>
      <c r="O2" s="33" t="n">
        <v>3.987</v>
      </c>
      <c r="P2" s="32" t="n">
        <f aca="false">((H2*G2)/(O2*(I2-J2)))*100</f>
        <v>79.1908597347311</v>
      </c>
    </row>
    <row r="3" customFormat="false" ht="16.5" hidden="false" customHeight="false" outlineLevel="0" collapsed="false">
      <c r="A3" s="22"/>
      <c r="B3" s="23"/>
      <c r="C3" s="24" t="n">
        <v>0.3</v>
      </c>
      <c r="D3" s="25" t="n">
        <v>0.3</v>
      </c>
      <c r="E3" s="26" t="n">
        <v>23</v>
      </c>
      <c r="F3" s="27"/>
      <c r="G3" s="23" t="n">
        <v>0.9973</v>
      </c>
      <c r="H3" s="28" t="n">
        <v>1.9047</v>
      </c>
      <c r="I3" s="23" t="n">
        <v>2.0608</v>
      </c>
      <c r="J3" s="23" t="n">
        <v>1.3851</v>
      </c>
      <c r="K3" s="29" t="n">
        <f aca="false">H3/((I3-J3)/G3)</f>
        <v>2.81124361402989</v>
      </c>
      <c r="L3" s="30" t="n">
        <f aca="false">((I3-H3)/(I3-J3))*100</f>
        <v>23.1019683291401</v>
      </c>
      <c r="M3" s="31" t="n">
        <f aca="false">N3-L3</f>
        <v>6.3877830119711</v>
      </c>
      <c r="N3" s="32" t="n">
        <f aca="false">(((I3-J3)-(H3/O3)*G3)/(I3-J3))*100</f>
        <v>29.4897513411112</v>
      </c>
      <c r="O3" s="33" t="n">
        <v>3.987</v>
      </c>
      <c r="P3" s="32" t="n">
        <f aca="false">((H3*G3)/(O3*(I3-J3)))*100</f>
        <v>70.5102486588888</v>
      </c>
    </row>
    <row r="4" customFormat="false" ht="16.5" hidden="false" customHeight="false" outlineLevel="0" collapsed="false">
      <c r="A4" s="22"/>
      <c r="B4" s="23"/>
      <c r="C4" s="34" t="n">
        <v>0.45</v>
      </c>
      <c r="D4" s="35" t="n">
        <v>0.45</v>
      </c>
      <c r="E4" s="36" t="n">
        <v>31</v>
      </c>
      <c r="F4" s="27"/>
      <c r="G4" s="22" t="n">
        <v>0.9973</v>
      </c>
      <c r="H4" s="37" t="n">
        <v>1.7833</v>
      </c>
      <c r="I4" s="22" t="n">
        <v>1.9929</v>
      </c>
      <c r="J4" s="22" t="n">
        <v>1.30345</v>
      </c>
      <c r="K4" s="38" t="n">
        <f aca="false">H4/((I4-J4)/G4)</f>
        <v>2.57957080281384</v>
      </c>
      <c r="L4" s="39" t="n">
        <f aca="false">((I4-H4)/(I4-J4))*100</f>
        <v>30.4010443106824</v>
      </c>
      <c r="M4" s="40" t="n">
        <f aca="false">N4-L4</f>
        <v>4.8994121023139</v>
      </c>
      <c r="N4" s="41" t="n">
        <f aca="false">(((I4-J4)-(H4/O4)*G4)/(I4-J4))*100</f>
        <v>35.3004564129963</v>
      </c>
      <c r="O4" s="42" t="n">
        <v>3.987</v>
      </c>
      <c r="P4" s="43" t="n">
        <f aca="false">((H4*G4)/(O4*(I4-J4)))*100</f>
        <v>64.6995435870037</v>
      </c>
    </row>
    <row r="5" customFormat="false" ht="16.5" hidden="false" customHeight="false" outlineLevel="0" collapsed="false">
      <c r="A5" s="44" t="s">
        <v>54</v>
      </c>
      <c r="B5" s="44" t="s">
        <v>57</v>
      </c>
      <c r="C5" s="45" t="n">
        <v>0.15</v>
      </c>
      <c r="D5" s="46" t="n">
        <v>0.15</v>
      </c>
      <c r="E5" s="47" t="n">
        <v>13</v>
      </c>
      <c r="F5" s="27"/>
      <c r="G5" s="44" t="n">
        <v>0.9973</v>
      </c>
      <c r="H5" s="48" t="n">
        <v>1.8873</v>
      </c>
      <c r="I5" s="44" t="n">
        <v>2.0009</v>
      </c>
      <c r="J5" s="44" t="n">
        <v>1.3695</v>
      </c>
      <c r="K5" s="49" t="n">
        <f aca="false">H5/((I5-J5)/G5)</f>
        <v>2.98100140956604</v>
      </c>
      <c r="L5" s="50" t="n">
        <f aca="false">((I5-H5)/(I5-J5))*100</f>
        <v>17.9917643332277</v>
      </c>
      <c r="M5" s="51" t="n">
        <f aca="false">N5-L5</f>
        <v>7.2402043257629</v>
      </c>
      <c r="N5" s="51" t="n">
        <f aca="false">(((I5-J5)-(H5/O5)*G5)/(I5-J5))*100</f>
        <v>25.2319686589906</v>
      </c>
      <c r="O5" s="52" t="n">
        <v>3.987</v>
      </c>
      <c r="P5" s="51" t="n">
        <f aca="false">((H5*G5)/(O5*(I5-J5)))*100</f>
        <v>74.7680313410094</v>
      </c>
    </row>
    <row r="6" customFormat="false" ht="16.5" hidden="false" customHeight="false" outlineLevel="0" collapsed="false">
      <c r="A6" s="44"/>
      <c r="B6" s="44"/>
      <c r="C6" s="45" t="n">
        <v>0.3</v>
      </c>
      <c r="D6" s="53"/>
      <c r="E6" s="54"/>
      <c r="F6" s="27"/>
      <c r="G6" s="44" t="n">
        <v>0.9973</v>
      </c>
      <c r="H6" s="48"/>
      <c r="I6" s="44"/>
      <c r="J6" s="44"/>
      <c r="K6" s="49"/>
      <c r="L6" s="50"/>
      <c r="M6" s="51"/>
      <c r="N6" s="51"/>
      <c r="O6" s="52"/>
      <c r="P6" s="51"/>
    </row>
    <row r="7" customFormat="false" ht="16.5" hidden="false" customHeight="false" outlineLevel="0" collapsed="false">
      <c r="A7" s="44"/>
      <c r="B7" s="44"/>
      <c r="C7" s="45" t="n">
        <v>0.45</v>
      </c>
      <c r="D7" s="53"/>
      <c r="E7" s="54"/>
      <c r="F7" s="27"/>
      <c r="G7" s="44" t="n">
        <v>0.9973</v>
      </c>
      <c r="H7" s="48" t="n">
        <v>0.9918</v>
      </c>
      <c r="I7" s="44" t="n">
        <v>1.144</v>
      </c>
      <c r="J7" s="44" t="n">
        <v>0.7175</v>
      </c>
      <c r="K7" s="49" t="n">
        <f aca="false">H7/((I7-J7)/G7)</f>
        <v>2.31916093786635</v>
      </c>
      <c r="L7" s="50" t="n">
        <f aca="false">((I7-H7)/(I7-J7))*100</f>
        <v>35.6858147713951</v>
      </c>
      <c r="M7" s="55" t="n">
        <f aca="false">N7-L7</f>
        <v>6.14611555550851</v>
      </c>
      <c r="N7" s="55" t="n">
        <f aca="false">(((I7-J7)-(H7/O7)*G7)/(I7-J7))*100</f>
        <v>41.8319303269036</v>
      </c>
      <c r="O7" s="56" t="n">
        <v>3.987</v>
      </c>
      <c r="P7" s="55" t="n">
        <f aca="false">((H7*G7)/(O7*(I7-J7)))*100</f>
        <v>58.1680696730964</v>
      </c>
    </row>
    <row r="8" customFormat="false" ht="16.5" hidden="false" customHeight="true" outlineLevel="0" collapsed="false">
      <c r="A8" s="23" t="s">
        <v>54</v>
      </c>
      <c r="B8" s="22" t="n">
        <v>25</v>
      </c>
      <c r="C8" s="57"/>
      <c r="D8" s="57"/>
      <c r="E8" s="58" t="n">
        <v>0.3</v>
      </c>
      <c r="F8" s="59" t="s">
        <v>58</v>
      </c>
      <c r="G8" s="60" t="n">
        <v>0.99806</v>
      </c>
      <c r="H8" s="28" t="n">
        <v>2.063</v>
      </c>
      <c r="I8" s="23" t="n">
        <v>2.1961</v>
      </c>
      <c r="J8" s="23" t="n">
        <v>1.5265</v>
      </c>
      <c r="K8" s="29" t="n">
        <f aca="false">H8/((I8-J8)/G8)</f>
        <v>3.07496681600956</v>
      </c>
      <c r="L8" s="30" t="n">
        <f aca="false">((I8-H8)/(I8-J8))*100</f>
        <v>19.8775388291517</v>
      </c>
      <c r="M8" s="31" t="n">
        <f aca="false">N8-L8</f>
        <v>2.99763508583306</v>
      </c>
      <c r="N8" s="32" t="n">
        <f aca="false">(((I8-J8)-(H8/O8)*G8)/(I8-J8))*100</f>
        <v>22.8751739149848</v>
      </c>
      <c r="O8" s="33" t="n">
        <v>3.987</v>
      </c>
      <c r="P8" s="32" t="n">
        <f aca="false">((H8*G8)/(O8*(I8-J8)))*100</f>
        <v>77.1248260850152</v>
      </c>
    </row>
    <row r="9" customFormat="false" ht="16.5" hidden="false" customHeight="false" outlineLevel="0" collapsed="false">
      <c r="A9" s="23"/>
      <c r="B9" s="22"/>
      <c r="C9" s="57"/>
      <c r="D9" s="57"/>
      <c r="E9" s="58" t="n">
        <v>0.4</v>
      </c>
      <c r="F9" s="59"/>
      <c r="G9" s="60" t="n">
        <v>0.99806</v>
      </c>
      <c r="H9" s="28" t="n">
        <v>1.8756</v>
      </c>
      <c r="I9" s="23" t="n">
        <v>2.0745</v>
      </c>
      <c r="J9" s="23" t="n">
        <v>1.3962</v>
      </c>
      <c r="K9" s="29" t="n">
        <f aca="false">H9/((I9-J9)/G9)</f>
        <v>2.75978377708978</v>
      </c>
      <c r="L9" s="30" t="n">
        <f aca="false">((I9-H9)/(I9-J9))*100</f>
        <v>29.3233082706767</v>
      </c>
      <c r="M9" s="31" t="n">
        <f aca="false">N9-L9</f>
        <v>1.45713373860889</v>
      </c>
      <c r="N9" s="32" t="n">
        <f aca="false">(((I9-J9)-(H9/O9)*G9)/(I9-J9))*100</f>
        <v>30.7804420092856</v>
      </c>
      <c r="O9" s="33" t="n">
        <v>3.987</v>
      </c>
      <c r="P9" s="32" t="n">
        <f aca="false">((H9*G9)/(O9*(I9-J9)))*100</f>
        <v>69.2195579907144</v>
      </c>
    </row>
    <row r="10" customFormat="false" ht="16.5" hidden="false" customHeight="false" outlineLevel="0" collapsed="false">
      <c r="A10" s="61" t="s">
        <v>59</v>
      </c>
      <c r="B10" s="60" t="s">
        <v>57</v>
      </c>
      <c r="C10" s="27" t="n">
        <v>0.15</v>
      </c>
      <c r="D10" s="59" t="n">
        <v>0.15</v>
      </c>
      <c r="E10" s="62" t="n">
        <v>13</v>
      </c>
      <c r="F10" s="27" t="s">
        <v>56</v>
      </c>
      <c r="G10" s="60" t="n">
        <v>0.9973</v>
      </c>
      <c r="H10" s="63" t="n">
        <v>2.013</v>
      </c>
      <c r="I10" s="60" t="n">
        <v>2.0613</v>
      </c>
      <c r="J10" s="60" t="n">
        <v>1.4415</v>
      </c>
      <c r="K10" s="64" t="n">
        <f aca="false">H10/((I10-J10)/G10)</f>
        <v>3.2390527589545</v>
      </c>
      <c r="L10" s="65" t="n">
        <f aca="false">((I10-H10)/(I10-J10))*100</f>
        <v>7.79283639883837</v>
      </c>
      <c r="M10" s="66" t="n">
        <f aca="false">N10-L10</f>
        <v>10.966813489436</v>
      </c>
      <c r="N10" s="67" t="n">
        <f aca="false">(((I10-J10)-(H10/O10)*G10)/(I10-J10))*100</f>
        <v>18.7596498882744</v>
      </c>
      <c r="O10" s="68" t="n">
        <v>3.987</v>
      </c>
      <c r="P10" s="69" t="n">
        <f aca="false">((H10*G10)/(O10*(I10-J10)))*100</f>
        <v>81.2403501117256</v>
      </c>
    </row>
    <row r="11" customFormat="false" ht="16.5" hidden="false" customHeight="false" outlineLevel="0" collapsed="false">
      <c r="A11" s="70"/>
      <c r="B11" s="60"/>
      <c r="C11" s="27" t="n">
        <v>0.3</v>
      </c>
      <c r="D11" s="59" t="n">
        <v>0.3</v>
      </c>
      <c r="E11" s="62" t="n">
        <v>23</v>
      </c>
      <c r="F11" s="27"/>
      <c r="G11" s="60" t="n">
        <v>0.9973</v>
      </c>
      <c r="H11" s="63" t="n">
        <v>1.8871</v>
      </c>
      <c r="I11" s="60" t="n">
        <v>2.007</v>
      </c>
      <c r="J11" s="71" t="n">
        <v>1.3602</v>
      </c>
      <c r="K11" s="64" t="n">
        <f aca="false">H11/((I11-J11)/G11)</f>
        <v>2.90971680581323</v>
      </c>
      <c r="L11" s="65" t="n">
        <f aca="false">((I11-H11)/(I11-J11))*100</f>
        <v>18.5374149659864</v>
      </c>
      <c r="M11" s="72" t="n">
        <f aca="false">N11-L11</f>
        <v>8.48247954584619</v>
      </c>
      <c r="N11" s="67" t="n">
        <f aca="false">(((I11-J11)-(H11/O11)*G11)/(I11-J11))*100</f>
        <v>27.0198945118326</v>
      </c>
      <c r="O11" s="73" t="n">
        <v>3.987</v>
      </c>
      <c r="P11" s="67" t="n">
        <f aca="false">((H11*G11)/(O11*(I11-J11)))*100</f>
        <v>72.9801054881674</v>
      </c>
    </row>
    <row r="12" customFormat="false" ht="16.5" hidden="false" customHeight="false" outlineLevel="0" collapsed="false">
      <c r="A12" s="70"/>
      <c r="B12" s="60"/>
      <c r="C12" s="27" t="n">
        <v>0.45</v>
      </c>
      <c r="D12" s="59" t="n">
        <v>0.45</v>
      </c>
      <c r="E12" s="62" t="n">
        <v>31</v>
      </c>
      <c r="F12" s="27"/>
      <c r="G12" s="60" t="n">
        <v>0.9973</v>
      </c>
      <c r="H12" s="63" t="n">
        <v>1.8056</v>
      </c>
      <c r="I12" s="60" t="n">
        <v>1.95005</v>
      </c>
      <c r="J12" s="60" t="n">
        <v>1.29255</v>
      </c>
      <c r="K12" s="64" t="n">
        <f aca="false">H12/((I12-J12)/G12)</f>
        <v>2.73874506463878</v>
      </c>
      <c r="L12" s="65" t="n">
        <f aca="false">((I12-H12)/(I12-J12))*100</f>
        <v>21.9695817490494</v>
      </c>
      <c r="M12" s="66" t="n">
        <f aca="false">N12-L12</f>
        <v>9.33854304054721</v>
      </c>
      <c r="N12" s="67" t="n">
        <f aca="false">(((I12-J12)-(H12/O12)*G12)/(I12-J12))*100</f>
        <v>31.3081247895966</v>
      </c>
      <c r="O12" s="68" t="n">
        <v>3.987</v>
      </c>
      <c r="P12" s="74" t="n">
        <f aca="false">((H12*G12)/(O12*(I12-J12)))*100</f>
        <v>68.6918752104034</v>
      </c>
    </row>
    <row r="13" customFormat="false" ht="16.5" hidden="false" customHeight="false" outlineLevel="0" collapsed="false">
      <c r="A13" s="70"/>
      <c r="B13" s="75" t="s">
        <v>60</v>
      </c>
      <c r="C13" s="76" t="n">
        <v>0.15</v>
      </c>
      <c r="D13" s="77" t="n">
        <v>0.15</v>
      </c>
      <c r="E13" s="78" t="n">
        <v>13</v>
      </c>
      <c r="F13" s="27"/>
      <c r="G13" s="75" t="n">
        <v>0.9973</v>
      </c>
      <c r="H13" s="79" t="n">
        <v>1.9875</v>
      </c>
      <c r="I13" s="75" t="n">
        <v>2.0535</v>
      </c>
      <c r="J13" s="75" t="n">
        <v>1.43785</v>
      </c>
      <c r="K13" s="80" t="n">
        <f aca="false">H13/((I13-J13)/G13)</f>
        <v>3.21957890034923</v>
      </c>
      <c r="L13" s="81" t="n">
        <f aca="false">((I13-H13)/(I13-J13))*100</f>
        <v>10.7203768374888</v>
      </c>
      <c r="M13" s="82" t="n">
        <f aca="false">N13-L13</f>
        <v>8.52770692601193</v>
      </c>
      <c r="N13" s="83" t="n">
        <f aca="false">(((I13-J13)-(H13/O13)*G13)/(I13-J13))*100</f>
        <v>19.2480837635007</v>
      </c>
      <c r="O13" s="84" t="n">
        <v>3.987</v>
      </c>
      <c r="P13" s="83" t="n">
        <f aca="false">((H13*G13)/(O13*(I13-J13)))*100</f>
        <v>80.7519162364993</v>
      </c>
    </row>
    <row r="14" customFormat="false" ht="16.5" hidden="false" customHeight="false" outlineLevel="0" collapsed="false">
      <c r="A14" s="70"/>
      <c r="B14" s="75"/>
      <c r="C14" s="76" t="n">
        <v>0.3</v>
      </c>
      <c r="D14" s="77" t="n">
        <v>0.3</v>
      </c>
      <c r="E14" s="78" t="n">
        <v>23</v>
      </c>
      <c r="F14" s="27"/>
      <c r="G14" s="75" t="n">
        <v>0.99707</v>
      </c>
      <c r="H14" s="79" t="n">
        <v>1.8851</v>
      </c>
      <c r="I14" s="75" t="n">
        <v>1.9835</v>
      </c>
      <c r="J14" s="75" t="n">
        <v>1.3467</v>
      </c>
      <c r="K14" s="80" t="n">
        <f aca="false">H14/((I14-J14)/G14)</f>
        <v>2.95159650910804</v>
      </c>
      <c r="L14" s="81" t="n">
        <f aca="false">((I14-H14)/(I14-J14))*100</f>
        <v>15.4522613065327</v>
      </c>
      <c r="M14" s="82" t="n">
        <f aca="false">N14-L14</f>
        <v>10.5172268021195</v>
      </c>
      <c r="N14" s="83" t="n">
        <f aca="false">(((I14-J14)-(H14/O14)*G14)/(I14-J14))*100</f>
        <v>25.9694881086521</v>
      </c>
      <c r="O14" s="84" t="n">
        <v>3.987</v>
      </c>
      <c r="P14" s="83" t="n">
        <f aca="false">((H14*G14)/(O14*(I14-J14)))*100</f>
        <v>74.0305118913479</v>
      </c>
    </row>
    <row r="15" customFormat="false" ht="16.5" hidden="false" customHeight="false" outlineLevel="0" collapsed="false">
      <c r="A15" s="70"/>
      <c r="B15" s="75"/>
      <c r="C15" s="76" t="n">
        <v>0.45</v>
      </c>
      <c r="D15" s="77" t="n">
        <v>0.45</v>
      </c>
      <c r="E15" s="78" t="n">
        <v>31</v>
      </c>
      <c r="F15" s="27"/>
      <c r="G15" s="75" t="n">
        <v>0.99707</v>
      </c>
      <c r="H15" s="79" t="n">
        <v>1.8056</v>
      </c>
      <c r="I15" s="75" t="n">
        <v>1.94</v>
      </c>
      <c r="J15" s="75" t="n">
        <v>1.2833</v>
      </c>
      <c r="K15" s="80" t="n">
        <f aca="false">H15/((I15-J15)/G15)</f>
        <v>2.74144905131719</v>
      </c>
      <c r="L15" s="81" t="n">
        <f aca="false">((I15-H15)/(I15-J15))*100</f>
        <v>20.4659661946094</v>
      </c>
      <c r="M15" s="82" t="n">
        <f aca="false">N15-L15</f>
        <v>10.7743385127597</v>
      </c>
      <c r="N15" s="83" t="n">
        <f aca="false">(((I15-J15)-(H15/O15)*G15)/(I15-J15))*100</f>
        <v>31.2403047073691</v>
      </c>
      <c r="O15" s="84" t="n">
        <v>3.987</v>
      </c>
      <c r="P15" s="83" t="n">
        <f aca="false">((H15*G15)/(O15*(I15-J15)))*100</f>
        <v>68.7596952926309</v>
      </c>
    </row>
    <row r="16" customFormat="false" ht="16.5" hidden="false" customHeight="false" outlineLevel="0" collapsed="false">
      <c r="A16" s="70"/>
      <c r="B16" s="85" t="s">
        <v>57</v>
      </c>
      <c r="C16" s="27" t="n">
        <v>0.5</v>
      </c>
      <c r="D16" s="86"/>
      <c r="E16" s="87" t="n">
        <v>33.33</v>
      </c>
      <c r="F16" s="27"/>
      <c r="G16" s="60"/>
      <c r="H16" s="63"/>
      <c r="I16" s="60"/>
      <c r="J16" s="60"/>
      <c r="K16" s="64"/>
      <c r="L16" s="65"/>
      <c r="M16" s="88"/>
      <c r="N16" s="67"/>
      <c r="O16" s="73"/>
      <c r="P16" s="67"/>
    </row>
    <row r="17" customFormat="false" ht="16.5" hidden="false" customHeight="false" outlineLevel="0" collapsed="false">
      <c r="A17" s="70"/>
      <c r="B17" s="89"/>
      <c r="C17" s="27" t="n">
        <v>0.55</v>
      </c>
      <c r="D17" s="86"/>
      <c r="E17" s="87" t="n">
        <v>35.48</v>
      </c>
      <c r="F17" s="27"/>
      <c r="G17" s="60"/>
      <c r="H17" s="63"/>
      <c r="I17" s="60"/>
      <c r="J17" s="71"/>
      <c r="K17" s="64"/>
      <c r="L17" s="65"/>
      <c r="M17" s="90"/>
      <c r="N17" s="91"/>
      <c r="O17" s="92"/>
      <c r="P17" s="74"/>
    </row>
    <row r="18" customFormat="false" ht="16.5" hidden="false" customHeight="false" outlineLevel="0" collapsed="false">
      <c r="A18" s="70"/>
      <c r="B18" s="93"/>
      <c r="C18" s="27" t="n">
        <v>0.6</v>
      </c>
      <c r="D18" s="94" t="n">
        <v>0.6</v>
      </c>
      <c r="E18" s="95" t="n">
        <v>37.5</v>
      </c>
      <c r="F18" s="27"/>
      <c r="G18" s="60" t="n">
        <v>0.9973</v>
      </c>
      <c r="H18" s="63" t="n">
        <v>1.8136</v>
      </c>
      <c r="I18" s="60" t="n">
        <v>1.994</v>
      </c>
      <c r="J18" s="60" t="n">
        <v>1.288</v>
      </c>
      <c r="K18" s="64" t="n">
        <f aca="false">H18/((I18-J18)/G18)</f>
        <v>2.56190266288952</v>
      </c>
      <c r="L18" s="65" t="n">
        <f aca="false">((I18-H18)/(I18-J18))*100</f>
        <v>25.5524079320113</v>
      </c>
      <c r="M18" s="96" t="n">
        <f aca="false">N18-L18</f>
        <v>10.1911921961673</v>
      </c>
      <c r="N18" s="69" t="n">
        <f aca="false">(((I18-J18)-(H18/O18)*G18)/(I18-J18))*100</f>
        <v>35.7436001281786</v>
      </c>
      <c r="O18" s="68" t="n">
        <v>3.987</v>
      </c>
      <c r="P18" s="69" t="n">
        <f aca="false">((H18*G18)/(O18*(I18-J18)))*100</f>
        <v>64.2563998718214</v>
      </c>
    </row>
    <row r="19" customFormat="false" ht="16.5" hidden="false" customHeight="false" outlineLevel="0" collapsed="false">
      <c r="A19" s="70"/>
      <c r="B19" s="97" t="s">
        <v>60</v>
      </c>
      <c r="C19" s="76" t="n">
        <v>0.5</v>
      </c>
      <c r="D19" s="98"/>
      <c r="E19" s="87" t="n">
        <v>33.33</v>
      </c>
      <c r="F19" s="27"/>
      <c r="G19" s="75"/>
      <c r="H19" s="79"/>
      <c r="I19" s="75"/>
      <c r="J19" s="75"/>
      <c r="K19" s="80"/>
      <c r="L19" s="81"/>
      <c r="M19" s="99"/>
      <c r="N19" s="83"/>
      <c r="O19" s="84"/>
      <c r="P19" s="83"/>
    </row>
    <row r="20" customFormat="false" ht="16.5" hidden="false" customHeight="false" outlineLevel="0" collapsed="false">
      <c r="A20" s="70"/>
      <c r="B20" s="100"/>
      <c r="C20" s="76" t="n">
        <v>0.55</v>
      </c>
      <c r="D20" s="98"/>
      <c r="E20" s="87" t="n">
        <v>35.48</v>
      </c>
      <c r="F20" s="27"/>
      <c r="G20" s="75"/>
      <c r="H20" s="79"/>
      <c r="I20" s="75"/>
      <c r="J20" s="75"/>
      <c r="K20" s="80"/>
      <c r="L20" s="81"/>
      <c r="M20" s="101"/>
      <c r="N20" s="102"/>
      <c r="O20" s="103"/>
      <c r="P20" s="104"/>
    </row>
    <row r="21" customFormat="false" ht="16.5" hidden="false" customHeight="false" outlineLevel="0" collapsed="false">
      <c r="A21" s="70"/>
      <c r="B21" s="105"/>
      <c r="C21" s="76" t="n">
        <v>0.6</v>
      </c>
      <c r="D21" s="106" t="n">
        <v>0.6</v>
      </c>
      <c r="E21" s="107" t="n">
        <v>37.5</v>
      </c>
      <c r="F21" s="27"/>
      <c r="G21" s="22" t="n">
        <v>0.9973</v>
      </c>
      <c r="H21" s="79" t="n">
        <v>1.845</v>
      </c>
      <c r="I21" s="75" t="n">
        <v>1.9417</v>
      </c>
      <c r="J21" s="75" t="n">
        <v>1.232</v>
      </c>
      <c r="K21" s="80" t="n">
        <f aca="false">H21/((I21-J21)/G21)</f>
        <v>2.59267084683669</v>
      </c>
      <c r="L21" s="81" t="n">
        <f aca="false">((I21-H21)/(I21-J21))*100</f>
        <v>13.6254755530506</v>
      </c>
      <c r="M21" s="99" t="n">
        <f aca="false">N21-L21</f>
        <v>21.346411910288</v>
      </c>
      <c r="N21" s="83" t="n">
        <f aca="false">(((I21-J21)-(H21/O21)*G21)/(I21-J21))*100</f>
        <v>34.9718874633386</v>
      </c>
      <c r="O21" s="84" t="n">
        <v>3.987</v>
      </c>
      <c r="P21" s="83" t="n">
        <f aca="false">((H21*G21)/(O21*(I21-J21)))*100</f>
        <v>65.0281125366614</v>
      </c>
    </row>
    <row r="22" customFormat="false" ht="16.5" hidden="false" customHeight="false" outlineLevel="0" collapsed="false">
      <c r="A22" s="70"/>
      <c r="B22" s="22" t="s">
        <v>57</v>
      </c>
      <c r="C22" s="24" t="n">
        <v>0.45</v>
      </c>
      <c r="D22" s="108"/>
      <c r="E22" s="109"/>
      <c r="F22" s="24" t="s">
        <v>61</v>
      </c>
      <c r="G22" s="23"/>
      <c r="H22" s="28"/>
      <c r="I22" s="23"/>
      <c r="J22" s="23"/>
      <c r="K22" s="29"/>
      <c r="L22" s="30"/>
      <c r="M22" s="110"/>
      <c r="N22" s="32"/>
      <c r="O22" s="33"/>
      <c r="P22" s="32"/>
    </row>
    <row r="23" customFormat="false" ht="16.5" hidden="false" customHeight="false" outlineLevel="0" collapsed="false">
      <c r="A23" s="70"/>
      <c r="B23" s="111"/>
      <c r="C23" s="24" t="n">
        <v>0.45</v>
      </c>
      <c r="D23" s="108"/>
      <c r="E23" s="109"/>
      <c r="F23" s="24" t="s">
        <v>62</v>
      </c>
      <c r="G23" s="23"/>
      <c r="H23" s="28"/>
      <c r="I23" s="23"/>
      <c r="J23" s="23"/>
      <c r="K23" s="29"/>
      <c r="L23" s="30"/>
      <c r="M23" s="112"/>
      <c r="N23" s="32"/>
      <c r="O23" s="42"/>
      <c r="P23" s="43"/>
    </row>
    <row r="24" customFormat="false" ht="16.5" hidden="false" customHeight="true" outlineLevel="0" collapsed="false">
      <c r="A24" s="70"/>
      <c r="B24" s="113"/>
      <c r="C24" s="24" t="n">
        <v>0.45</v>
      </c>
      <c r="D24" s="35" t="n">
        <v>0.45</v>
      </c>
      <c r="E24" s="36" t="n">
        <v>31</v>
      </c>
      <c r="F24" s="114" t="s">
        <v>58</v>
      </c>
      <c r="G24" s="22" t="n">
        <v>0.9973</v>
      </c>
      <c r="H24" s="37" t="n">
        <v>2.4945</v>
      </c>
      <c r="I24" s="22" t="n">
        <v>2.6504</v>
      </c>
      <c r="J24" s="22" t="n">
        <v>1.802</v>
      </c>
      <c r="K24" s="38" t="n">
        <f aca="false">H24/((I24-J24)/G24)</f>
        <v>2.93230180339463</v>
      </c>
      <c r="L24" s="39" t="n">
        <f aca="false">((I24-H24)/(I24-J24))*100</f>
        <v>18.3757661480434</v>
      </c>
      <c r="M24" s="115" t="n">
        <f aca="false">N24-L24</f>
        <v>8.07766240990432</v>
      </c>
      <c r="N24" s="41" t="n">
        <f aca="false">(((I24-J24)-(H24/O24)*G24)/(I24-J24))*100</f>
        <v>26.4534285579477</v>
      </c>
      <c r="O24" s="116" t="n">
        <v>3.987</v>
      </c>
      <c r="P24" s="117" t="n">
        <f aca="false">((H24*G24)/(O24*(I24-J24)))*100</f>
        <v>73.5465714420523</v>
      </c>
    </row>
    <row r="25" customFormat="false" ht="16.5" hidden="false" customHeight="false" outlineLevel="0" collapsed="false">
      <c r="A25" s="70"/>
      <c r="B25" s="44" t="s">
        <v>57</v>
      </c>
      <c r="C25" s="45" t="n">
        <v>0.6</v>
      </c>
      <c r="D25" s="118" t="n">
        <v>0.6</v>
      </c>
      <c r="E25" s="119" t="n">
        <v>37.5</v>
      </c>
      <c r="F25" s="114"/>
      <c r="G25" s="44" t="n">
        <v>0.9973</v>
      </c>
      <c r="H25" s="48" t="n">
        <v>2.391</v>
      </c>
      <c r="I25" s="44" t="n">
        <v>2.604</v>
      </c>
      <c r="J25" s="44" t="n">
        <v>1.72</v>
      </c>
      <c r="K25" s="49" t="n">
        <f aca="false">H25/((I25-J25)/G25)</f>
        <v>2.69744830316742</v>
      </c>
      <c r="L25" s="50" t="n">
        <f aca="false">((I25-H25)/(I25-J25))*100</f>
        <v>24.0950226244344</v>
      </c>
      <c r="M25" s="120" t="n">
        <f aca="false">N25-L25</f>
        <v>8.24888750429849</v>
      </c>
      <c r="N25" s="51" t="n">
        <f aca="false">(((I25-J25)-(H25/O25)*G25)/(I25-J25))*100</f>
        <v>32.3439101287329</v>
      </c>
      <c r="O25" s="52" t="n">
        <v>3.987</v>
      </c>
      <c r="P25" s="51" t="n">
        <f aca="false">((H25*G25)/(O25*(I25-J25)))*100</f>
        <v>67.6560898712671</v>
      </c>
    </row>
    <row r="26" customFormat="false" ht="16.5" hidden="false" customHeight="false" outlineLevel="0" collapsed="false">
      <c r="A26" s="70"/>
      <c r="B26" s="60" t="s">
        <v>57</v>
      </c>
      <c r="C26" s="27" t="n">
        <v>0.7</v>
      </c>
      <c r="D26" s="59" t="n">
        <v>0.7</v>
      </c>
      <c r="E26" s="62" t="n">
        <v>39.71</v>
      </c>
      <c r="F26" s="114"/>
      <c r="G26" s="60" t="n">
        <v>0.99707</v>
      </c>
      <c r="H26" s="63" t="n">
        <v>2.1745</v>
      </c>
      <c r="I26" s="60" t="n">
        <v>2.365</v>
      </c>
      <c r="J26" s="60" t="n">
        <v>1.5571</v>
      </c>
      <c r="K26" s="64" t="n">
        <f aca="false">H26/((I26-J26)/G26)</f>
        <v>2.68365975368239</v>
      </c>
      <c r="L26" s="65" t="n">
        <f aca="false">((I26-H26)/(I26-J26))*100</f>
        <v>23.5796509468994</v>
      </c>
      <c r="M26" s="67" t="n">
        <f aca="false">N26-L26</f>
        <v>9.11009689151584</v>
      </c>
      <c r="N26" s="67" t="n">
        <f aca="false">(((I26-J26)-(H26/O26)*G26)/(I26-J26))*100</f>
        <v>32.6897478384152</v>
      </c>
      <c r="O26" s="73" t="n">
        <v>3.987</v>
      </c>
      <c r="P26" s="67" t="n">
        <f aca="false">((H26*G26)/(O26*(I26-J26)))*100</f>
        <v>67.3102521615848</v>
      </c>
    </row>
    <row r="27" customFormat="false" ht="16.5" hidden="false" customHeight="false" outlineLevel="0" collapsed="false">
      <c r="A27" s="70"/>
      <c r="B27" s="75" t="s">
        <v>60</v>
      </c>
      <c r="C27" s="76" t="n">
        <v>0.7</v>
      </c>
      <c r="D27" s="77" t="n">
        <v>0.7</v>
      </c>
      <c r="E27" s="107" t="n">
        <v>39.71</v>
      </c>
      <c r="F27" s="114"/>
      <c r="G27" s="75" t="n">
        <v>0.99707</v>
      </c>
      <c r="H27" s="79" t="n">
        <v>2.0871</v>
      </c>
      <c r="I27" s="75" t="n">
        <v>2.31</v>
      </c>
      <c r="J27" s="75" t="n">
        <v>1.4878</v>
      </c>
      <c r="K27" s="80" t="n">
        <f aca="false">H27/((I27-J27)/G27)</f>
        <v>2.53099586110435</v>
      </c>
      <c r="L27" s="81" t="n">
        <f aca="false">((I27-H27)/(I27-J27))*100</f>
        <v>27.1101921673559</v>
      </c>
      <c r="M27" s="83" t="n">
        <f aca="false">N27-L27</f>
        <v>9.40859737103504</v>
      </c>
      <c r="N27" s="83" t="n">
        <f aca="false">(((I27-J27)-(H27/O27)*G27)/(I27-J27))*100</f>
        <v>36.5187895383909</v>
      </c>
      <c r="O27" s="84" t="n">
        <v>3.987</v>
      </c>
      <c r="P27" s="83" t="n">
        <f aca="false">((H27*G27)/(O27*(I27-J27)))*100</f>
        <v>63.4812104616091</v>
      </c>
    </row>
    <row r="28" customFormat="false" ht="16.5" hidden="false" customHeight="false" outlineLevel="0" collapsed="false">
      <c r="A28" s="70"/>
      <c r="B28" s="60" t="s">
        <v>57</v>
      </c>
      <c r="C28" s="27" t="n">
        <v>0.6</v>
      </c>
      <c r="D28" s="94" t="n">
        <v>0.8</v>
      </c>
      <c r="E28" s="95" t="n">
        <v>43</v>
      </c>
      <c r="F28" s="114"/>
      <c r="G28" s="121" t="n">
        <v>0.99707</v>
      </c>
      <c r="H28" s="122" t="n">
        <v>2.0803</v>
      </c>
      <c r="I28" s="123" t="n">
        <v>2.294</v>
      </c>
      <c r="J28" s="85" t="n">
        <v>1.4401</v>
      </c>
      <c r="K28" s="124" t="n">
        <f aca="false">H28/((I28-J28)/G28)</f>
        <v>2.42909558613421</v>
      </c>
      <c r="L28" s="125" t="n">
        <f aca="false">((I28-H28)/(I28-J28))*100</f>
        <v>25.0263496896592</v>
      </c>
      <c r="M28" s="126" t="n">
        <f aca="false">N28-L28</f>
        <v>14.0482531161043</v>
      </c>
      <c r="N28" s="69" t="n">
        <f aca="false">(((I28-J28)-(H28/O28)*G28)/(I28-J28))*100</f>
        <v>39.0746028057636</v>
      </c>
      <c r="O28" s="68" t="n">
        <v>3.987</v>
      </c>
      <c r="P28" s="69" t="n">
        <f aca="false">((H28*G28)/(O28*(I28-J28)))*100</f>
        <v>60.9253971942364</v>
      </c>
    </row>
    <row r="29" customFormat="false" ht="16.5" hidden="false" customHeight="false" outlineLevel="0" collapsed="false">
      <c r="A29" s="70"/>
      <c r="B29" s="60" t="s">
        <v>60</v>
      </c>
      <c r="C29" s="27" t="n">
        <v>0.2</v>
      </c>
      <c r="D29" s="127"/>
      <c r="E29" s="128"/>
      <c r="F29" s="114"/>
      <c r="G29" s="129"/>
      <c r="H29" s="130"/>
      <c r="I29" s="131"/>
      <c r="J29" s="93"/>
      <c r="K29" s="132"/>
      <c r="L29" s="133"/>
      <c r="M29" s="134"/>
      <c r="N29" s="91"/>
      <c r="O29" s="135"/>
      <c r="P29" s="91"/>
    </row>
    <row r="30" customFormat="false" ht="16.5" hidden="false" customHeight="false" outlineLevel="0" collapsed="false">
      <c r="A30" s="70"/>
      <c r="B30" s="44" t="s">
        <v>55</v>
      </c>
      <c r="C30" s="45" t="n">
        <v>0.4</v>
      </c>
      <c r="D30" s="46" t="n">
        <v>0.7</v>
      </c>
      <c r="E30" s="47" t="n">
        <v>39.71</v>
      </c>
      <c r="F30" s="114"/>
      <c r="G30" s="136" t="n">
        <v>0.99707</v>
      </c>
      <c r="H30" s="137" t="n">
        <v>2.1848</v>
      </c>
      <c r="I30" s="137" t="n">
        <v>2.37</v>
      </c>
      <c r="J30" s="137" t="n">
        <v>1.5285</v>
      </c>
      <c r="K30" s="138" t="n">
        <f aca="false">H30/((I30-J30)/G30)</f>
        <v>2.58870889601901</v>
      </c>
      <c r="L30" s="139" t="n">
        <f aca="false">((I30-H30)/(I30-J30))*100</f>
        <v>22.0083184789067</v>
      </c>
      <c r="M30" s="55" t="n">
        <f aca="false">N30-L30</f>
        <v>13.0629407129916</v>
      </c>
      <c r="N30" s="140" t="n">
        <f aca="false">(((I30-J30)-(H30/O30)*G30)/(I30-J30))*100</f>
        <v>35.0712591918983</v>
      </c>
      <c r="O30" s="56" t="n">
        <v>3.987</v>
      </c>
      <c r="P30" s="55" t="n">
        <f aca="false">((H30*G30)/(O30*(I30-J30)))*100</f>
        <v>64.9287408081017</v>
      </c>
    </row>
    <row r="31" customFormat="false" ht="16.5" hidden="false" customHeight="false" outlineLevel="0" collapsed="false">
      <c r="A31" s="70"/>
      <c r="B31" s="44" t="s">
        <v>57</v>
      </c>
      <c r="C31" s="45" t="n">
        <v>0.2</v>
      </c>
      <c r="D31" s="141"/>
      <c r="E31" s="142"/>
      <c r="F31" s="114"/>
      <c r="G31" s="143"/>
      <c r="H31" s="144"/>
      <c r="I31" s="144"/>
      <c r="J31" s="144"/>
      <c r="K31" s="145"/>
      <c r="L31" s="146"/>
      <c r="M31" s="147"/>
      <c r="N31" s="148"/>
      <c r="O31" s="149"/>
      <c r="P31" s="147"/>
    </row>
    <row r="32" customFormat="false" ht="16.5" hidden="false" customHeight="false" outlineLevel="0" collapsed="false">
      <c r="A32" s="70"/>
      <c r="B32" s="137" t="s">
        <v>60</v>
      </c>
      <c r="C32" s="150" t="n">
        <v>0.1</v>
      </c>
      <c r="D32" s="151"/>
      <c r="E32" s="152"/>
      <c r="F32" s="114"/>
      <c r="G32" s="143"/>
      <c r="H32" s="144"/>
      <c r="I32" s="144"/>
      <c r="J32" s="144"/>
      <c r="K32" s="145"/>
      <c r="L32" s="146"/>
      <c r="M32" s="147"/>
      <c r="N32" s="148"/>
      <c r="O32" s="149"/>
      <c r="P32" s="147"/>
    </row>
    <row r="33" customFormat="false" ht="16.5" hidden="false" customHeight="false" outlineLevel="0" collapsed="false">
      <c r="A33" s="70"/>
      <c r="B33" s="121" t="s">
        <v>57</v>
      </c>
      <c r="C33" s="153"/>
      <c r="D33" s="153"/>
      <c r="E33" s="154" t="n">
        <v>0.6</v>
      </c>
      <c r="F33" s="114"/>
      <c r="G33" s="60" t="n">
        <v>0.99806</v>
      </c>
      <c r="H33" s="63" t="n">
        <v>1.9103</v>
      </c>
      <c r="I33" s="60" t="n">
        <v>2.3624</v>
      </c>
      <c r="J33" s="60" t="n">
        <v>1.3794</v>
      </c>
      <c r="K33" s="64" t="n">
        <f aca="false">H33/((I33-J33)/G33)</f>
        <v>1.93956665106816</v>
      </c>
      <c r="L33" s="65" t="n">
        <f aca="false">((I33-H33)/(I33-J33))*100</f>
        <v>45.9918616480163</v>
      </c>
      <c r="M33" s="66" t="n">
        <f aca="false">N33-L33</f>
        <v>5.36086844809213</v>
      </c>
      <c r="N33" s="67" t="n">
        <f aca="false">(((I33-J33)-(H33/O33)*G33)/(I33-J33))*100</f>
        <v>51.3527300961084</v>
      </c>
      <c r="O33" s="68" t="n">
        <v>3.987</v>
      </c>
      <c r="P33" s="69" t="n">
        <f aca="false">((H33*G33)/(O33*(I33-J33)))*100</f>
        <v>48.6472699038916</v>
      </c>
    </row>
    <row r="34" customFormat="false" ht="30.75" hidden="false" customHeight="false" outlineLevel="0" collapsed="false">
      <c r="A34" s="70"/>
      <c r="B34" s="155" t="s">
        <v>63</v>
      </c>
      <c r="C34" s="153"/>
      <c r="D34" s="153"/>
      <c r="E34" s="154"/>
      <c r="F34" s="114"/>
      <c r="G34" s="60" t="n">
        <v>0.99806</v>
      </c>
      <c r="H34" s="60" t="n">
        <v>1.9745</v>
      </c>
      <c r="I34" s="60" t="n">
        <v>2.4042</v>
      </c>
      <c r="J34" s="71" t="n">
        <v>1.4236</v>
      </c>
      <c r="K34" s="64" t="n">
        <f aca="false">H34/((I34-J34)/G34)</f>
        <v>2.00965681215582</v>
      </c>
      <c r="L34" s="65" t="n">
        <f aca="false">((I34-H34)/(I34-J34))*100</f>
        <v>43.820110136651</v>
      </c>
      <c r="M34" s="72" t="n">
        <f aca="false">N34-L34</f>
        <v>5.77465253814649</v>
      </c>
      <c r="N34" s="67" t="n">
        <f aca="false">(((I34-J34)-(H34/O34)*G34)/(I34-J34))*100</f>
        <v>49.5947626747975</v>
      </c>
      <c r="O34" s="73" t="n">
        <v>3.987</v>
      </c>
      <c r="P34" s="67" t="n">
        <f aca="false">((H34*G34)/(O34*(I34-J34)))*100</f>
        <v>50.4052373252025</v>
      </c>
    </row>
    <row r="35" customFormat="false" ht="15.75" hidden="false" customHeight="false" outlineLevel="0" collapsed="false">
      <c r="A35" s="70"/>
      <c r="B35" s="60" t="s">
        <v>57</v>
      </c>
      <c r="C35" s="153"/>
      <c r="D35" s="153"/>
      <c r="E35" s="62" t="n">
        <v>70</v>
      </c>
      <c r="F35" s="114"/>
      <c r="G35" s="153"/>
      <c r="H35" s="153"/>
      <c r="I35" s="153"/>
      <c r="J35" s="153"/>
      <c r="K35" s="153"/>
      <c r="L35" s="153"/>
      <c r="M35" s="153"/>
      <c r="N35" s="153"/>
      <c r="O35" s="153"/>
      <c r="P35" s="153"/>
    </row>
    <row r="36" customFormat="false" ht="16.5" hidden="false" customHeight="true" outlineLevel="0" collapsed="false">
      <c r="A36" s="70"/>
      <c r="B36" s="71" t="s">
        <v>63</v>
      </c>
      <c r="C36" s="153"/>
      <c r="D36" s="153"/>
      <c r="E36" s="62" t="n">
        <v>50</v>
      </c>
      <c r="F36" s="114"/>
      <c r="G36" s="156" t="n">
        <v>0.99802</v>
      </c>
      <c r="H36" s="156" t="n">
        <v>2.1977</v>
      </c>
      <c r="I36" s="157" t="n">
        <v>2.3077</v>
      </c>
      <c r="J36" s="157" t="n">
        <v>1.3587</v>
      </c>
      <c r="K36" s="158" t="n">
        <f aca="false">H36/((I36-J36)/G36)</f>
        <v>2.31122081559536</v>
      </c>
      <c r="L36" s="119" t="n">
        <f aca="false">((I36-H36)/(I36-J36))*100</f>
        <v>11.5911485774499</v>
      </c>
      <c r="M36" s="159" t="n">
        <f aca="false">N36-L36</f>
        <v>30.4399320446879</v>
      </c>
      <c r="N36" s="160" t="n">
        <f aca="false">(((I36-J36)-(H36/O36)*G36)/(I36-J36))*100</f>
        <v>42.0310806221378</v>
      </c>
      <c r="O36" s="161" t="n">
        <v>3.987</v>
      </c>
      <c r="P36" s="160" t="n">
        <f aca="false">((H36*G36)/(O36*(I36-J36)))*100</f>
        <v>57.9689193778622</v>
      </c>
    </row>
    <row r="37" customFormat="false" ht="16.5" hidden="false" customHeight="false" outlineLevel="0" collapsed="false">
      <c r="A37" s="70"/>
      <c r="B37" s="71"/>
      <c r="C37" s="153"/>
      <c r="D37" s="153"/>
      <c r="E37" s="62"/>
      <c r="F37" s="114"/>
      <c r="G37" s="156" t="n">
        <v>0.99802</v>
      </c>
      <c r="H37" s="162" t="n">
        <v>2.3352</v>
      </c>
      <c r="I37" s="157" t="n">
        <v>2.4381</v>
      </c>
      <c r="J37" s="157" t="n">
        <v>1.449</v>
      </c>
      <c r="K37" s="158" t="n">
        <f aca="false">H37/((I37-J37)/G37)</f>
        <v>2.35625953290871</v>
      </c>
      <c r="L37" s="119" t="n">
        <f aca="false">((I37-H37)/(I37-J37))*100</f>
        <v>10.4033970276009</v>
      </c>
      <c r="M37" s="159" t="n">
        <f aca="false">N37-L37</f>
        <v>30.4980443341071</v>
      </c>
      <c r="N37" s="160" t="n">
        <f aca="false">(((I37-J37)-(H37/O37)*G37)/(I37-J37))*100</f>
        <v>40.9014413617079</v>
      </c>
      <c r="O37" s="161" t="n">
        <v>3.987</v>
      </c>
      <c r="P37" s="160" t="n">
        <f aca="false">((H37*G37)/(O37*(I37-J37)))*100</f>
        <v>59.0985586382921</v>
      </c>
    </row>
    <row r="38" customFormat="false" ht="16.5" hidden="false" customHeight="false" outlineLevel="0" collapsed="false">
      <c r="A38" s="70"/>
      <c r="B38" s="60" t="s">
        <v>64</v>
      </c>
      <c r="C38" s="153"/>
      <c r="D38" s="153"/>
      <c r="E38" s="62" t="n">
        <v>60</v>
      </c>
      <c r="F38" s="114"/>
      <c r="G38" s="163" t="n">
        <v>0.99802</v>
      </c>
      <c r="H38" s="163" t="n">
        <v>2.0576</v>
      </c>
      <c r="I38" s="163" t="n">
        <v>2.4361</v>
      </c>
      <c r="J38" s="163" t="n">
        <v>1.3862</v>
      </c>
      <c r="K38" s="164" t="n">
        <f aca="false">H38/((I38-J38)/G38)</f>
        <v>1.95592528050291</v>
      </c>
      <c r="L38" s="165" t="n">
        <f aca="false">((I38-H38)/(I38-J38))*100</f>
        <v>36.0510524811887</v>
      </c>
      <c r="M38" s="166" t="n">
        <f aca="false">N38-L38</f>
        <v>14.8913784066241</v>
      </c>
      <c r="N38" s="167" t="n">
        <f aca="false">(((I38-J38)-(H38/O38)*G38)/(I38-J38))*100</f>
        <v>50.9424308878128</v>
      </c>
      <c r="O38" s="168" t="n">
        <v>3.987</v>
      </c>
      <c r="P38" s="167" t="n">
        <f aca="false">((H38*G38)/(O38*(I38-J38)))*100</f>
        <v>49.0575691121872</v>
      </c>
    </row>
    <row r="39" customFormat="false" ht="16.5" hidden="false" customHeight="false" outlineLevel="0" collapsed="false">
      <c r="A39" s="70"/>
      <c r="B39" s="60"/>
      <c r="C39" s="153"/>
      <c r="D39" s="153"/>
      <c r="E39" s="62"/>
      <c r="F39" s="114"/>
      <c r="G39" s="163" t="n">
        <v>0.99802</v>
      </c>
      <c r="H39" s="169" t="n">
        <v>2.021</v>
      </c>
      <c r="I39" s="170" t="n">
        <v>2.4645</v>
      </c>
      <c r="J39" s="170" t="n">
        <v>1.4247</v>
      </c>
      <c r="K39" s="164" t="n">
        <f aca="false">H39/((I39-J39)/G39)</f>
        <v>1.93979459511445</v>
      </c>
      <c r="L39" s="165" t="n">
        <f aca="false">((I39-H39)/(I39-J39))*100</f>
        <v>42.6524331602231</v>
      </c>
      <c r="M39" s="166" t="n">
        <f aca="false">N39-L39</f>
        <v>8.69457975388659</v>
      </c>
      <c r="N39" s="167" t="n">
        <f aca="false">(((I39-J39)-(H39/O39)*G39)/(I39-J39))*100</f>
        <v>51.3470129141097</v>
      </c>
      <c r="O39" s="168" t="n">
        <v>3.987</v>
      </c>
      <c r="P39" s="167" t="n">
        <f aca="false">((H39*G39)/(O39*(I39-J39)))*100</f>
        <v>48.6529870858903</v>
      </c>
    </row>
    <row r="40" customFormat="false" ht="30.75" hidden="false" customHeight="false" outlineLevel="0" collapsed="false">
      <c r="A40" s="70"/>
      <c r="B40" s="171" t="s">
        <v>63</v>
      </c>
      <c r="C40" s="153"/>
      <c r="D40" s="153"/>
      <c r="E40" s="95" t="n">
        <v>65</v>
      </c>
      <c r="F40" s="114"/>
      <c r="G40" s="71"/>
      <c r="H40" s="172"/>
      <c r="I40" s="173"/>
      <c r="J40" s="173"/>
      <c r="K40" s="174"/>
      <c r="L40" s="62"/>
      <c r="M40" s="175"/>
      <c r="N40" s="176"/>
      <c r="O40" s="177"/>
      <c r="P40" s="176"/>
    </row>
    <row r="41" customFormat="false" ht="16.5" hidden="false" customHeight="false" outlineLevel="0" collapsed="false">
      <c r="A41" s="70"/>
      <c r="B41" s="44" t="s">
        <v>64</v>
      </c>
      <c r="C41" s="153"/>
      <c r="D41" s="153"/>
      <c r="E41" s="178" t="n">
        <v>70</v>
      </c>
      <c r="F41" s="114"/>
      <c r="G41" s="156" t="n">
        <v>0.99802</v>
      </c>
      <c r="H41" s="157" t="n">
        <v>1.6498</v>
      </c>
      <c r="I41" s="157" t="n">
        <v>2.2466</v>
      </c>
      <c r="J41" s="157" t="n">
        <v>1.182</v>
      </c>
      <c r="K41" s="158" t="n">
        <f aca="false">H41/((I41-J41)/G41)</f>
        <v>1.54662163817396</v>
      </c>
      <c r="L41" s="119" t="n">
        <f aca="false">((I41-H41)/(I41-J41))*100</f>
        <v>56.0586135637798</v>
      </c>
      <c r="M41" s="159" t="n">
        <f aca="false">N41-L41</f>
        <v>5.1497727373498</v>
      </c>
      <c r="N41" s="160" t="n">
        <f aca="false">(((I41-J41)-(H41/O41)*G41)/(I41-J41))*100</f>
        <v>61.2083863011296</v>
      </c>
      <c r="O41" s="161" t="n">
        <v>3.987</v>
      </c>
      <c r="P41" s="160" t="n">
        <f aca="false">((H41*G41)/(O41*(I41-J41)))*100</f>
        <v>38.7916136988704</v>
      </c>
    </row>
    <row r="42" customFormat="false" ht="16.5" hidden="false" customHeight="false" outlineLevel="0" collapsed="false">
      <c r="A42" s="70"/>
      <c r="B42" s="44"/>
      <c r="C42" s="153"/>
      <c r="D42" s="153"/>
      <c r="E42" s="178"/>
      <c r="F42" s="114"/>
      <c r="G42" s="156" t="n">
        <v>0.99802</v>
      </c>
      <c r="H42" s="157" t="n">
        <v>1.4072</v>
      </c>
      <c r="I42" s="157" t="n">
        <v>1.9133</v>
      </c>
      <c r="J42" s="157" t="n">
        <v>1.0109</v>
      </c>
      <c r="K42" s="158" t="n">
        <f aca="false">H42/((I42-J42)/G42)</f>
        <v>1.55630955673759</v>
      </c>
      <c r="L42" s="119" t="n">
        <f aca="false">((I42-H42)/(I42-J42))*100</f>
        <v>56.0837765957447</v>
      </c>
      <c r="M42" s="159" t="n">
        <f aca="false">N42-L42</f>
        <v>4.88162203135369</v>
      </c>
      <c r="N42" s="160" t="n">
        <f aca="false">(((I42-J42)-(H42/O42)*G42)/(I42-J42))*100</f>
        <v>60.9653986270984</v>
      </c>
      <c r="O42" s="161" t="n">
        <v>3.987</v>
      </c>
      <c r="P42" s="160" t="n">
        <f aca="false">((H42*G42)/(O42*(I42-J42)))*100</f>
        <v>39.0346013729016</v>
      </c>
    </row>
    <row r="43" customFormat="false" ht="16.5" hidden="false" customHeight="false" outlineLevel="0" collapsed="false">
      <c r="A43" s="179" t="s">
        <v>59</v>
      </c>
      <c r="B43" s="60" t="s">
        <v>57</v>
      </c>
      <c r="C43" s="153"/>
      <c r="D43" s="153"/>
      <c r="E43" s="180" t="n">
        <v>0.6</v>
      </c>
      <c r="F43" s="114"/>
      <c r="G43" s="60" t="n">
        <v>0.99806</v>
      </c>
      <c r="H43" s="71" t="n">
        <v>1.8318</v>
      </c>
      <c r="I43" s="60" t="n">
        <v>2.3194</v>
      </c>
      <c r="J43" s="60" t="n">
        <v>1.3364</v>
      </c>
      <c r="K43" s="64" t="n">
        <f aca="false">H43/((I43-J43)/G43)</f>
        <v>1.85986399593082</v>
      </c>
      <c r="L43" s="65" t="n">
        <f aca="false">((I43-H43)/(I43-J43))*100</f>
        <v>49.6032553407935</v>
      </c>
      <c r="M43" s="66" t="n">
        <f aca="false">N43-L43</f>
        <v>3.74853808958464</v>
      </c>
      <c r="N43" s="67" t="n">
        <f aca="false">(((I43-J43)-(H43/O43)*G43)/(I43-J43))*100</f>
        <v>53.3517934303781</v>
      </c>
      <c r="O43" s="68" t="n">
        <v>3.987</v>
      </c>
      <c r="P43" s="69" t="n">
        <f aca="false">((H43*G43)/(O43*(I43-J43)))*100</f>
        <v>46.6482065696219</v>
      </c>
    </row>
    <row r="44" customFormat="false" ht="16.5" hidden="false" customHeight="false" outlineLevel="0" collapsed="false">
      <c r="A44" s="179"/>
      <c r="B44" s="60"/>
      <c r="C44" s="153"/>
      <c r="D44" s="153"/>
      <c r="E44" s="180"/>
      <c r="F44" s="114"/>
      <c r="G44" s="60" t="n">
        <v>0.99806</v>
      </c>
      <c r="H44" s="71" t="n">
        <v>1.8776</v>
      </c>
      <c r="I44" s="60" t="n">
        <v>2.3451</v>
      </c>
      <c r="J44" s="171" t="n">
        <v>1.3608</v>
      </c>
      <c r="K44" s="64" t="n">
        <f aca="false">H44/((I44-J44)/G44)</f>
        <v>1.90384786752007</v>
      </c>
      <c r="L44" s="65" t="n">
        <f aca="false">((I44-H44)/(I44-J44))*100</f>
        <v>47.4956822107081</v>
      </c>
      <c r="M44" s="72" t="n">
        <f aca="false">N44-L44</f>
        <v>4.75292908801109</v>
      </c>
      <c r="N44" s="67" t="n">
        <f aca="false">(((I44-J44)-(H44/O44)*G44)/(I44-J44))*100</f>
        <v>52.2486112987192</v>
      </c>
      <c r="O44" s="73" t="n">
        <v>3.987</v>
      </c>
      <c r="P44" s="67" t="n">
        <f aca="false">((H44*G44)/(O44*(I44-J44)))*100</f>
        <v>47.7513887012808</v>
      </c>
    </row>
    <row r="45" customFormat="false" ht="16.5" hidden="false" customHeight="true" outlineLevel="0" collapsed="false">
      <c r="A45" s="179"/>
      <c r="B45" s="71" t="s">
        <v>63</v>
      </c>
      <c r="C45" s="153"/>
      <c r="D45" s="153"/>
      <c r="E45" s="180"/>
      <c r="F45" s="114"/>
      <c r="G45" s="181" t="n">
        <v>0.99806</v>
      </c>
      <c r="H45" s="60" t="n">
        <v>1.9265</v>
      </c>
      <c r="I45" s="60" t="n">
        <v>2.3725</v>
      </c>
      <c r="J45" s="60" t="n">
        <v>1.3922</v>
      </c>
      <c r="K45" s="64" t="n">
        <f aca="false">H45/((I45-J45)/G45)</f>
        <v>1.96140221360808</v>
      </c>
      <c r="L45" s="65" t="n">
        <f aca="false">((I45-H45)/(I45-J45))*100</f>
        <v>45.4962766500051</v>
      </c>
      <c r="M45" s="72" t="n">
        <f aca="false">N45-L45</f>
        <v>5.30878445839522</v>
      </c>
      <c r="N45" s="67" t="n">
        <f aca="false">(((I45-J45)-(H45/O45)*G45)/(I45-J45))*100</f>
        <v>50.8050611084003</v>
      </c>
      <c r="O45" s="73" t="n">
        <v>3.987</v>
      </c>
      <c r="P45" s="67" t="n">
        <f aca="false">((H45*G45)/(O45*(I45-J45)))*100</f>
        <v>49.1949388915997</v>
      </c>
    </row>
    <row r="46" customFormat="false" ht="16.5" hidden="false" customHeight="false" outlineLevel="0" collapsed="false">
      <c r="A46" s="179"/>
      <c r="B46" s="71"/>
      <c r="C46" s="153"/>
      <c r="D46" s="153"/>
      <c r="E46" s="180"/>
      <c r="F46" s="114"/>
      <c r="G46" s="181" t="n">
        <v>0.99806</v>
      </c>
      <c r="H46" s="60" t="n">
        <v>1.9017</v>
      </c>
      <c r="I46" s="60" t="n">
        <v>2.3704</v>
      </c>
      <c r="J46" s="60" t="n">
        <v>1.3883</v>
      </c>
      <c r="K46" s="64" t="n">
        <f aca="false">H46/((I46-J46)/G46)</f>
        <v>1.93260431931575</v>
      </c>
      <c r="L46" s="65" t="n">
        <f aca="false">((I46-H46)/(I46-J46))*100</f>
        <v>47.7242643315345</v>
      </c>
      <c r="M46" s="72" t="n">
        <f aca="false">N46-L46</f>
        <v>3.80309159232426</v>
      </c>
      <c r="N46" s="67" t="n">
        <f aca="false">(((I46-J46)-(H46/O46)*G46)/(I46-J46))*100</f>
        <v>51.5273559238588</v>
      </c>
      <c r="O46" s="73" t="n">
        <v>3.987</v>
      </c>
      <c r="P46" s="67" t="n">
        <f aca="false">((H46*G46)/(O46*(I46-J46)))*100</f>
        <v>48.4726440761413</v>
      </c>
    </row>
  </sheetData>
  <mergeCells count="23">
    <mergeCell ref="A2:A4"/>
    <mergeCell ref="B2:B4"/>
    <mergeCell ref="F2:F7"/>
    <mergeCell ref="A5:A7"/>
    <mergeCell ref="B5:B7"/>
    <mergeCell ref="A8:A9"/>
    <mergeCell ref="B8:B9"/>
    <mergeCell ref="F8:F9"/>
    <mergeCell ref="B10:B12"/>
    <mergeCell ref="F10:F21"/>
    <mergeCell ref="B13:B15"/>
    <mergeCell ref="F24:F46"/>
    <mergeCell ref="E33:E34"/>
    <mergeCell ref="B36:B37"/>
    <mergeCell ref="E36:E37"/>
    <mergeCell ref="B38:B39"/>
    <mergeCell ref="E38:E39"/>
    <mergeCell ref="B41:B42"/>
    <mergeCell ref="E41:E42"/>
    <mergeCell ref="A43:A46"/>
    <mergeCell ref="B43:B44"/>
    <mergeCell ref="E43:E46"/>
    <mergeCell ref="B45:B4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K24" activeCellId="0" sqref="K24"/>
    </sheetView>
  </sheetViews>
  <sheetFormatPr defaultColWidth="10.5390625" defaultRowHeight="13.8" zeroHeight="false" outlineLevelRow="0" outlineLevelCol="0"/>
  <cols>
    <col collapsed="false" customWidth="true" hidden="false" outlineLevel="0" max="7" min="7" style="0" width="17.77"/>
    <col collapsed="false" customWidth="true" hidden="false" outlineLevel="0" max="8" min="8" style="0" width="23.29"/>
    <col collapsed="false" customWidth="true" hidden="false" outlineLevel="0" max="1024" min="1021" style="0" width="9.14"/>
  </cols>
  <sheetData>
    <row r="1" customFormat="false" ht="27.95" hidden="false" customHeight="false" outlineLevel="0" collapsed="false">
      <c r="A1" s="13" t="s">
        <v>64</v>
      </c>
      <c r="B1" s="13" t="s">
        <v>55</v>
      </c>
      <c r="C1" s="13" t="s">
        <v>57</v>
      </c>
      <c r="D1" s="13" t="s">
        <v>60</v>
      </c>
      <c r="E1" s="13" t="s">
        <v>38</v>
      </c>
      <c r="F1" s="14" t="s">
        <v>40</v>
      </c>
      <c r="G1" s="14" t="s">
        <v>41</v>
      </c>
      <c r="H1" s="14" t="s">
        <v>42</v>
      </c>
      <c r="I1" s="14" t="s">
        <v>43</v>
      </c>
      <c r="J1" s="14" t="s">
        <v>44</v>
      </c>
      <c r="K1" s="14" t="s">
        <v>45</v>
      </c>
      <c r="L1" s="14" t="s">
        <v>46</v>
      </c>
      <c r="M1" s="14" t="s">
        <v>47</v>
      </c>
      <c r="N1" s="14" t="s">
        <v>48</v>
      </c>
      <c r="O1" s="14" t="s">
        <v>49</v>
      </c>
      <c r="P1" s="13" t="s">
        <v>65</v>
      </c>
    </row>
    <row r="2" customFormat="false" ht="13.8" hidden="false" customHeight="false" outlineLevel="0" collapsed="false">
      <c r="A2" s="0" t="n">
        <f aca="false">0</f>
        <v>0</v>
      </c>
      <c r="B2" s="0" t="n">
        <f aca="false">0</f>
        <v>0</v>
      </c>
      <c r="C2" s="0" t="n">
        <v>45</v>
      </c>
      <c r="D2" s="0" t="n">
        <f aca="false">0</f>
        <v>0</v>
      </c>
      <c r="E2" s="0" t="n">
        <v>31</v>
      </c>
      <c r="F2" s="0" t="n">
        <v>0.9973</v>
      </c>
      <c r="G2" s="0" t="n">
        <v>2.4945</v>
      </c>
      <c r="H2" s="0" t="n">
        <v>2.6504</v>
      </c>
      <c r="I2" s="0" t="n">
        <v>1.802</v>
      </c>
      <c r="J2" s="0" t="n">
        <f aca="false">G2/((H2-I2)/F2)</f>
        <v>2.93230180339463</v>
      </c>
      <c r="K2" s="0" t="n">
        <f aca="false">((H2-G2)/(H2-I2))*100</f>
        <v>18.3757661480434</v>
      </c>
      <c r="L2" s="0" t="n">
        <f aca="false">M2-K2</f>
        <v>8.07766240990432</v>
      </c>
      <c r="M2" s="0" t="n">
        <f aca="false">(((H2-I2)-(G2/N2)*F2)/(H2-I2))*100</f>
        <v>26.4534285579477</v>
      </c>
      <c r="N2" s="0" t="n">
        <v>3.987</v>
      </c>
      <c r="O2" s="0" t="n">
        <f aca="false">((G2*F2)/(N2*(H2-I2)))*100</f>
        <v>73.5465714420523</v>
      </c>
      <c r="P2" s="182" t="b">
        <v>0</v>
      </c>
    </row>
    <row r="3" customFormat="false" ht="13.8" hidden="false" customHeight="false" outlineLevel="0" collapsed="false">
      <c r="A3" s="0" t="n">
        <f aca="false">0</f>
        <v>0</v>
      </c>
      <c r="B3" s="0" t="n">
        <f aca="false">0</f>
        <v>0</v>
      </c>
      <c r="C3" s="0" t="n">
        <v>60</v>
      </c>
      <c r="D3" s="0" t="n">
        <f aca="false">0</f>
        <v>0</v>
      </c>
      <c r="E3" s="0" t="n">
        <v>37.5</v>
      </c>
      <c r="F3" s="0" t="n">
        <v>0.9973</v>
      </c>
      <c r="G3" s="0" t="n">
        <v>2.391</v>
      </c>
      <c r="H3" s="0" t="n">
        <v>2.604</v>
      </c>
      <c r="I3" s="0" t="n">
        <v>1.72</v>
      </c>
      <c r="J3" s="0" t="n">
        <f aca="false">G3/((H3-I3)/F3)</f>
        <v>2.69744830316742</v>
      </c>
      <c r="K3" s="0" t="n">
        <f aca="false">((H3-G3)/(H3-I3))*100</f>
        <v>24.0950226244344</v>
      </c>
      <c r="L3" s="0" t="n">
        <f aca="false">M3-K3</f>
        <v>8.24888750429849</v>
      </c>
      <c r="M3" s="0" t="n">
        <f aca="false">(((H3-I3)-(G3/N3)*F3)/(H3-I3))*100</f>
        <v>32.3439101287329</v>
      </c>
      <c r="N3" s="0" t="n">
        <v>3.987</v>
      </c>
      <c r="O3" s="0" t="n">
        <f aca="false">((G3*F3)/(N3*(H3-I3)))*100</f>
        <v>67.6560898712671</v>
      </c>
      <c r="P3" s="182" t="b">
        <v>0</v>
      </c>
    </row>
    <row r="4" customFormat="false" ht="13.8" hidden="false" customHeight="false" outlineLevel="0" collapsed="false">
      <c r="A4" s="0" t="n">
        <f aca="false">0</f>
        <v>0</v>
      </c>
      <c r="B4" s="0" t="n">
        <f aca="false">0</f>
        <v>0</v>
      </c>
      <c r="C4" s="0" t="n">
        <v>70</v>
      </c>
      <c r="D4" s="0" t="n">
        <f aca="false">0</f>
        <v>0</v>
      </c>
      <c r="E4" s="0" t="n">
        <v>39.71</v>
      </c>
      <c r="F4" s="0" t="n">
        <v>0.99707</v>
      </c>
      <c r="G4" s="0" t="n">
        <v>2.1745</v>
      </c>
      <c r="H4" s="0" t="n">
        <v>2.365</v>
      </c>
      <c r="I4" s="0" t="n">
        <v>1.5571</v>
      </c>
      <c r="J4" s="0" t="n">
        <f aca="false">G4/((H4-I4)/F4)</f>
        <v>2.68365975368239</v>
      </c>
      <c r="K4" s="0" t="n">
        <f aca="false">((H4-G4)/(H4-I4))*100</f>
        <v>23.5796509468994</v>
      </c>
      <c r="L4" s="0" t="n">
        <f aca="false">M4-K4</f>
        <v>9.11009689151584</v>
      </c>
      <c r="M4" s="0" t="n">
        <f aca="false">(((H4-I4)-(G4/N4)*F4)/(H4-I4))*100</f>
        <v>32.6897478384152</v>
      </c>
      <c r="N4" s="0" t="n">
        <v>3.987</v>
      </c>
      <c r="O4" s="0" t="n">
        <f aca="false">((G4*F4)/(N4*(H4-I4)))*100</f>
        <v>67.3102521615848</v>
      </c>
      <c r="P4" s="182" t="b">
        <v>0</v>
      </c>
    </row>
    <row r="5" customFormat="false" ht="13.8" hidden="false" customHeight="false" outlineLevel="0" collapsed="false">
      <c r="A5" s="0" t="n">
        <f aca="false">0</f>
        <v>0</v>
      </c>
      <c r="B5" s="0" t="n">
        <f aca="false">0</f>
        <v>0</v>
      </c>
      <c r="C5" s="0" t="n">
        <v>0</v>
      </c>
      <c r="D5" s="0" t="n">
        <v>70</v>
      </c>
      <c r="E5" s="0" t="n">
        <v>39.71</v>
      </c>
      <c r="F5" s="0" t="n">
        <v>0.99707</v>
      </c>
      <c r="G5" s="0" t="n">
        <v>2.0871</v>
      </c>
      <c r="H5" s="0" t="n">
        <v>2.31</v>
      </c>
      <c r="I5" s="0" t="n">
        <v>1.4878</v>
      </c>
      <c r="J5" s="0" t="n">
        <f aca="false">G5/((H5-I5)/F5)</f>
        <v>2.53099586110435</v>
      </c>
      <c r="K5" s="0" t="n">
        <f aca="false">((H5-G5)/(H5-I5))*100</f>
        <v>27.1101921673559</v>
      </c>
      <c r="L5" s="0" t="n">
        <f aca="false">M5-K5</f>
        <v>9.40859737103504</v>
      </c>
      <c r="M5" s="0" t="n">
        <f aca="false">(((H5-I5)-(G5/N5)*F5)/(H5-I5))*100</f>
        <v>36.5187895383909</v>
      </c>
      <c r="N5" s="0" t="n">
        <v>3.987</v>
      </c>
      <c r="O5" s="0" t="n">
        <f aca="false">((G5*F5)/(N5*(H5-I5)))*100</f>
        <v>63.4812104616091</v>
      </c>
      <c r="P5" s="182" t="b">
        <v>0</v>
      </c>
    </row>
    <row r="6" customFormat="false" ht="13.8" hidden="false" customHeight="false" outlineLevel="0" collapsed="false">
      <c r="A6" s="0" t="n">
        <f aca="false">0</f>
        <v>0</v>
      </c>
      <c r="B6" s="0" t="n">
        <f aca="false">0</f>
        <v>0</v>
      </c>
      <c r="C6" s="0" t="n">
        <v>60</v>
      </c>
      <c r="D6" s="0" t="n">
        <v>20</v>
      </c>
      <c r="E6" s="0" t="n">
        <v>43</v>
      </c>
      <c r="F6" s="0" t="n">
        <v>0.99707</v>
      </c>
      <c r="G6" s="0" t="n">
        <v>2.0803</v>
      </c>
      <c r="H6" s="0" t="n">
        <v>2.294</v>
      </c>
      <c r="I6" s="0" t="n">
        <v>1.4401</v>
      </c>
      <c r="J6" s="0" t="n">
        <f aca="false">G6/((H6-I6)/F6)</f>
        <v>2.42909558613421</v>
      </c>
      <c r="K6" s="0" t="n">
        <f aca="false">((H6-G6)/(H6-I6))*100</f>
        <v>25.0263496896592</v>
      </c>
      <c r="L6" s="0" t="n">
        <f aca="false">M6-K6</f>
        <v>14.0482531161043</v>
      </c>
      <c r="M6" s="0" t="n">
        <f aca="false">(((H6-I6)-(G6/N6)*F6)/(H6-I6))*100</f>
        <v>39.0746028057636</v>
      </c>
      <c r="N6" s="0" t="n">
        <v>3.987</v>
      </c>
      <c r="O6" s="0" t="n">
        <f aca="false">((G6*F6)/(N6*(H6-I6)))*100</f>
        <v>60.9253971942364</v>
      </c>
      <c r="P6" s="182" t="b">
        <v>0</v>
      </c>
    </row>
    <row r="7" customFormat="false" ht="13.8" hidden="false" customHeight="false" outlineLevel="0" collapsed="false">
      <c r="A7" s="0" t="n">
        <f aca="false">0</f>
        <v>0</v>
      </c>
      <c r="B7" s="0" t="n">
        <v>40</v>
      </c>
      <c r="C7" s="0" t="n">
        <v>20</v>
      </c>
      <c r="D7" s="0" t="n">
        <v>10</v>
      </c>
      <c r="E7" s="0" t="n">
        <v>39.71</v>
      </c>
      <c r="F7" s="0" t="n">
        <v>0.99707</v>
      </c>
      <c r="G7" s="0" t="n">
        <v>2.1848</v>
      </c>
      <c r="H7" s="0" t="n">
        <v>2.37</v>
      </c>
      <c r="I7" s="0" t="n">
        <v>1.5285</v>
      </c>
      <c r="J7" s="0" t="n">
        <f aca="false">G7/((H7-I7)/F7)</f>
        <v>2.58870889601901</v>
      </c>
      <c r="K7" s="0" t="n">
        <f aca="false">((H7-G7)/(H7-I7))*100</f>
        <v>22.0083184789067</v>
      </c>
      <c r="L7" s="0" t="n">
        <f aca="false">M7-K7</f>
        <v>13.0629407129916</v>
      </c>
      <c r="M7" s="0" t="n">
        <f aca="false">(((H7-I7)-(G7/N7)*F7)/(H7-I7))*100</f>
        <v>35.0712591918983</v>
      </c>
      <c r="N7" s="0" t="n">
        <v>3.987</v>
      </c>
      <c r="O7" s="0" t="n">
        <f aca="false">((G7*F7)/(N7*(H7-I7)))*100</f>
        <v>64.9287408081017</v>
      </c>
      <c r="P7" s="182" t="b">
        <v>0</v>
      </c>
    </row>
    <row r="8" customFormat="false" ht="13.8" hidden="false" customHeight="false" outlineLevel="0" collapsed="false">
      <c r="A8" s="0" t="n">
        <f aca="false">0</f>
        <v>0</v>
      </c>
      <c r="B8" s="0" t="n">
        <f aca="false">0</f>
        <v>0</v>
      </c>
      <c r="C8" s="0" t="n">
        <v>60</v>
      </c>
      <c r="D8" s="0" t="n">
        <f aca="false">0</f>
        <v>0</v>
      </c>
      <c r="E8" s="0" t="n">
        <v>0.6</v>
      </c>
      <c r="F8" s="0" t="n">
        <v>0.99806</v>
      </c>
      <c r="G8" s="0" t="n">
        <v>1.9103</v>
      </c>
      <c r="H8" s="0" t="n">
        <v>2.3624</v>
      </c>
      <c r="I8" s="0" t="n">
        <v>1.3794</v>
      </c>
      <c r="J8" s="0" t="n">
        <f aca="false">G8/((H8-I8)/F8)</f>
        <v>1.93956665106816</v>
      </c>
      <c r="K8" s="0" t="n">
        <f aca="false">((H8-G8)/(H8-I8))*100</f>
        <v>45.9918616480163</v>
      </c>
      <c r="L8" s="0" t="n">
        <f aca="false">M8-K8</f>
        <v>5.36086844809213</v>
      </c>
      <c r="M8" s="0" t="n">
        <f aca="false">(((H8-I8)-(G8/N8)*F8)/(H8-I8))*100</f>
        <v>51.3527300961084</v>
      </c>
      <c r="N8" s="0" t="n">
        <v>3.987</v>
      </c>
      <c r="O8" s="0" t="n">
        <f aca="false">((G8*F8)/(N8*(H8-I8)))*100</f>
        <v>48.6472699038916</v>
      </c>
      <c r="P8" s="182" t="b">
        <v>0</v>
      </c>
    </row>
    <row r="9" customFormat="false" ht="13.8" hidden="false" customHeight="false" outlineLevel="0" collapsed="false">
      <c r="A9" s="0" t="n">
        <f aca="false">0</f>
        <v>0</v>
      </c>
      <c r="B9" s="0" t="n">
        <v>30</v>
      </c>
      <c r="C9" s="0" t="n">
        <v>30</v>
      </c>
      <c r="D9" s="0" t="n">
        <f aca="false">0</f>
        <v>0</v>
      </c>
      <c r="E9" s="0" t="n">
        <f aca="false">0.6</f>
        <v>0.6</v>
      </c>
      <c r="F9" s="0" t="n">
        <v>0.99806</v>
      </c>
      <c r="G9" s="0" t="n">
        <v>1.9745</v>
      </c>
      <c r="H9" s="0" t="n">
        <v>2.4042</v>
      </c>
      <c r="I9" s="0" t="n">
        <v>1.4236</v>
      </c>
      <c r="J9" s="0" t="n">
        <f aca="false">G9/((H9-I9)/F9)</f>
        <v>2.00965681215582</v>
      </c>
      <c r="K9" s="0" t="n">
        <f aca="false">((H9-G9)/(H9-I9))*100</f>
        <v>43.820110136651</v>
      </c>
      <c r="L9" s="0" t="n">
        <f aca="false">M9-K9</f>
        <v>5.77465253814649</v>
      </c>
      <c r="M9" s="0" t="n">
        <f aca="false">(((H9-I9)-(G9/N9)*F9)/(H9-I9))*100</f>
        <v>49.5947626747975</v>
      </c>
      <c r="N9" s="0" t="n">
        <v>3.987</v>
      </c>
      <c r="O9" s="0" t="n">
        <f aca="false">((G9*F9)/(N9*(H9-I9)))*100</f>
        <v>50.4052373252025</v>
      </c>
      <c r="P9" s="182" t="b">
        <v>0</v>
      </c>
    </row>
    <row r="10" customFormat="false" ht="13.8" hidden="false" customHeight="false" outlineLevel="0" collapsed="false">
      <c r="A10" s="0" t="n">
        <f aca="false">0</f>
        <v>0</v>
      </c>
      <c r="B10" s="0" t="n">
        <f aca="false">0</f>
        <v>0</v>
      </c>
      <c r="C10" s="0" t="n">
        <v>70</v>
      </c>
      <c r="D10" s="0" t="n">
        <f aca="false">0</f>
        <v>0</v>
      </c>
      <c r="E10" s="0" t="n">
        <v>70</v>
      </c>
      <c r="P10" s="182" t="b">
        <v>1</v>
      </c>
    </row>
    <row r="11" customFormat="false" ht="13.8" hidden="false" customHeight="false" outlineLevel="0" collapsed="false">
      <c r="A11" s="0" t="n">
        <f aca="false">0</f>
        <v>0</v>
      </c>
      <c r="B11" s="0" t="n">
        <v>25</v>
      </c>
      <c r="C11" s="0" t="n">
        <v>25</v>
      </c>
      <c r="D11" s="0" t="n">
        <f aca="false">0</f>
        <v>0</v>
      </c>
      <c r="E11" s="0" t="n">
        <v>50</v>
      </c>
      <c r="F11" s="0" t="n">
        <v>0.99802</v>
      </c>
      <c r="G11" s="0" t="n">
        <v>2.1977</v>
      </c>
      <c r="H11" s="0" t="n">
        <v>2.3077</v>
      </c>
      <c r="I11" s="0" t="n">
        <v>1.3587</v>
      </c>
      <c r="J11" s="0" t="n">
        <f aca="false">G11/((H11-I11)/F11)</f>
        <v>2.31122081559536</v>
      </c>
      <c r="K11" s="0" t="n">
        <f aca="false">((H11-G11)/(H11-I11))*100</f>
        <v>11.5911485774499</v>
      </c>
      <c r="L11" s="0" t="n">
        <f aca="false">M11-K11</f>
        <v>30.4399320446879</v>
      </c>
      <c r="M11" s="0" t="n">
        <f aca="false">(((H11-I11)-(G11/N11)*F11)/(H11-I11))*100</f>
        <v>42.0310806221378</v>
      </c>
      <c r="N11" s="0" t="n">
        <v>3.987</v>
      </c>
      <c r="O11" s="0" t="n">
        <f aca="false">((G11*F11)/(N11*(H11-I11)))*100</f>
        <v>57.9689193778622</v>
      </c>
      <c r="P11" s="182" t="b">
        <v>0</v>
      </c>
    </row>
    <row r="12" customFormat="false" ht="13.8" hidden="false" customHeight="false" outlineLevel="0" collapsed="false">
      <c r="A12" s="0" t="n">
        <f aca="false">0</f>
        <v>0</v>
      </c>
      <c r="B12" s="0" t="n">
        <v>25</v>
      </c>
      <c r="C12" s="0" t="n">
        <v>25</v>
      </c>
      <c r="D12" s="0" t="n">
        <f aca="false">0</f>
        <v>0</v>
      </c>
      <c r="E12" s="0" t="n">
        <v>50</v>
      </c>
      <c r="F12" s="0" t="n">
        <v>0.99802</v>
      </c>
      <c r="G12" s="0" t="n">
        <v>2.3352</v>
      </c>
      <c r="H12" s="0" t="n">
        <v>2.4381</v>
      </c>
      <c r="I12" s="0" t="n">
        <v>1.449</v>
      </c>
      <c r="J12" s="0" t="n">
        <f aca="false">G12/((H12-I12)/F12)</f>
        <v>2.35625953290871</v>
      </c>
      <c r="K12" s="0" t="n">
        <f aca="false">((H12-G12)/(H12-I12))*100</f>
        <v>10.4033970276009</v>
      </c>
      <c r="L12" s="0" t="n">
        <f aca="false">M12-K12</f>
        <v>30.4980443341071</v>
      </c>
      <c r="M12" s="0" t="n">
        <f aca="false">(((H12-I12)-(G12/N12)*F12)/(H12-I12))*100</f>
        <v>40.9014413617079</v>
      </c>
      <c r="N12" s="0" t="n">
        <v>3.987</v>
      </c>
      <c r="O12" s="0" t="n">
        <f aca="false">((G12*F12)/(N12*(H12-I12)))*100</f>
        <v>59.0985586382921</v>
      </c>
      <c r="P12" s="182" t="b">
        <v>0</v>
      </c>
    </row>
    <row r="13" customFormat="false" ht="13.8" hidden="false" customHeight="false" outlineLevel="0" collapsed="false">
      <c r="A13" s="0" t="n">
        <v>60</v>
      </c>
      <c r="B13" s="0" t="n">
        <f aca="false">0</f>
        <v>0</v>
      </c>
      <c r="C13" s="0" t="n">
        <f aca="false">0</f>
        <v>0</v>
      </c>
      <c r="D13" s="0" t="n">
        <f aca="false">0</f>
        <v>0</v>
      </c>
      <c r="E13" s="0" t="n">
        <v>60</v>
      </c>
      <c r="F13" s="0" t="n">
        <v>0.99802</v>
      </c>
      <c r="G13" s="0" t="n">
        <v>2.0576</v>
      </c>
      <c r="H13" s="0" t="n">
        <v>2.4361</v>
      </c>
      <c r="I13" s="0" t="n">
        <v>1.3862</v>
      </c>
      <c r="J13" s="0" t="n">
        <f aca="false">G13/((H13-I13)/F13)</f>
        <v>1.95592528050291</v>
      </c>
      <c r="K13" s="0" t="n">
        <f aca="false">((H13-G13)/(H13-I13))*100</f>
        <v>36.0510524811887</v>
      </c>
      <c r="L13" s="0" t="n">
        <f aca="false">M13-K13</f>
        <v>14.8913784066241</v>
      </c>
      <c r="M13" s="0" t="n">
        <f aca="false">(((H13-I13)-(G13/N13)*F13)/(H13-I13))*100</f>
        <v>50.9424308878128</v>
      </c>
      <c r="N13" s="0" t="n">
        <v>3.987</v>
      </c>
      <c r="O13" s="0" t="n">
        <f aca="false">((G13*F13)/(N13*(H13-I13)))*100</f>
        <v>49.0575691121872</v>
      </c>
      <c r="P13" s="182" t="b">
        <v>0</v>
      </c>
    </row>
    <row r="14" customFormat="false" ht="13.8" hidden="false" customHeight="false" outlineLevel="0" collapsed="false">
      <c r="A14" s="0" t="n">
        <v>60</v>
      </c>
      <c r="B14" s="0" t="n">
        <f aca="false">0</f>
        <v>0</v>
      </c>
      <c r="C14" s="0" t="n">
        <f aca="false">0</f>
        <v>0</v>
      </c>
      <c r="D14" s="0" t="n">
        <f aca="false">0</f>
        <v>0</v>
      </c>
      <c r="E14" s="0" t="n">
        <v>60</v>
      </c>
      <c r="F14" s="0" t="n">
        <v>0.99802</v>
      </c>
      <c r="G14" s="0" t="n">
        <v>2.021</v>
      </c>
      <c r="H14" s="0" t="n">
        <v>2.4645</v>
      </c>
      <c r="I14" s="0" t="n">
        <v>1.4247</v>
      </c>
      <c r="J14" s="0" t="n">
        <f aca="false">G14/((H14-I14)/F14)</f>
        <v>1.93979459511445</v>
      </c>
      <c r="K14" s="0" t="n">
        <f aca="false">((H14-G14)/(H14-I14))*100</f>
        <v>42.6524331602231</v>
      </c>
      <c r="L14" s="0" t="n">
        <f aca="false">M14-K14</f>
        <v>8.69457975388659</v>
      </c>
      <c r="M14" s="0" t="n">
        <f aca="false">(((H14-I14)-(G14/N14)*F14)/(H14-I14))*100</f>
        <v>51.3470129141097</v>
      </c>
      <c r="N14" s="0" t="n">
        <v>3.987</v>
      </c>
      <c r="O14" s="0" t="n">
        <f aca="false">((G14*F14)/(N14*(H14-I14)))*100</f>
        <v>48.6529870858903</v>
      </c>
      <c r="P14" s="182" t="b">
        <v>0</v>
      </c>
    </row>
    <row r="15" customFormat="false" ht="13.8" hidden="false" customHeight="false" outlineLevel="0" collapsed="false">
      <c r="A15" s="0" t="n">
        <f aca="false">0</f>
        <v>0</v>
      </c>
      <c r="B15" s="0" t="n">
        <v>32.5</v>
      </c>
      <c r="C15" s="0" t="n">
        <v>32.5</v>
      </c>
      <c r="D15" s="0" t="n">
        <f aca="false">0</f>
        <v>0</v>
      </c>
      <c r="E15" s="0" t="n">
        <v>65</v>
      </c>
      <c r="P15" s="182" t="b">
        <v>1</v>
      </c>
    </row>
    <row r="16" customFormat="false" ht="13.8" hidden="false" customHeight="false" outlineLevel="0" collapsed="false">
      <c r="A16" s="0" t="n">
        <v>70</v>
      </c>
      <c r="B16" s="0" t="n">
        <f aca="false">0</f>
        <v>0</v>
      </c>
      <c r="C16" s="0" t="n">
        <f aca="false">0</f>
        <v>0</v>
      </c>
      <c r="D16" s="0" t="n">
        <f aca="false">0</f>
        <v>0</v>
      </c>
      <c r="E16" s="0" t="n">
        <v>70</v>
      </c>
      <c r="F16" s="0" t="n">
        <v>0.99802</v>
      </c>
      <c r="G16" s="0" t="n">
        <v>1.6498</v>
      </c>
      <c r="H16" s="0" t="n">
        <v>2.2466</v>
      </c>
      <c r="I16" s="0" t="n">
        <v>1.182</v>
      </c>
      <c r="J16" s="0" t="n">
        <f aca="false">G16/((H16-I16)/F16)</f>
        <v>1.54662163817396</v>
      </c>
      <c r="K16" s="0" t="n">
        <f aca="false">((H16-G16)/(H16-I16))*100</f>
        <v>56.0586135637798</v>
      </c>
      <c r="L16" s="0" t="n">
        <f aca="false">M16-K16</f>
        <v>5.1497727373498</v>
      </c>
      <c r="M16" s="0" t="n">
        <f aca="false">(((H16-I16)-(G16/N16)*F16)/(H16-I16))*100</f>
        <v>61.2083863011296</v>
      </c>
      <c r="N16" s="0" t="n">
        <v>3.987</v>
      </c>
      <c r="O16" s="0" t="n">
        <f aca="false">((G16*F16)/(N16*(H16-I16)))*100</f>
        <v>38.7916136988704</v>
      </c>
      <c r="P16" s="182" t="b">
        <v>0</v>
      </c>
    </row>
    <row r="17" customFormat="false" ht="13.8" hidden="false" customHeight="false" outlineLevel="0" collapsed="false">
      <c r="A17" s="0" t="n">
        <v>70</v>
      </c>
      <c r="B17" s="0" t="n">
        <f aca="false">0</f>
        <v>0</v>
      </c>
      <c r="C17" s="0" t="n">
        <f aca="false">0</f>
        <v>0</v>
      </c>
      <c r="D17" s="0" t="n">
        <f aca="false">0</f>
        <v>0</v>
      </c>
      <c r="E17" s="0" t="n">
        <v>70</v>
      </c>
      <c r="F17" s="0" t="n">
        <v>0.99802</v>
      </c>
      <c r="G17" s="0" t="n">
        <v>1.4072</v>
      </c>
      <c r="H17" s="0" t="n">
        <v>1.9133</v>
      </c>
      <c r="I17" s="0" t="n">
        <v>1.0109</v>
      </c>
      <c r="J17" s="0" t="n">
        <f aca="false">G17/((H17-I17)/F17)</f>
        <v>1.55630955673759</v>
      </c>
      <c r="K17" s="0" t="n">
        <f aca="false">((H17-G17)/(H17-I17))*100</f>
        <v>56.0837765957447</v>
      </c>
      <c r="L17" s="0" t="n">
        <f aca="false">M17-K17</f>
        <v>4.88162203135369</v>
      </c>
      <c r="M17" s="0" t="n">
        <f aca="false">(((H17-I17)-(G17/N17)*F17)/(H17-I17))*100</f>
        <v>60.9653986270984</v>
      </c>
      <c r="N17" s="0" t="n">
        <v>3.987</v>
      </c>
      <c r="O17" s="0" t="n">
        <f aca="false">((G17*F17)/(N17*(H17-I17)))*100</f>
        <v>39.0346013729016</v>
      </c>
      <c r="P17" s="182" t="b">
        <v>0</v>
      </c>
    </row>
    <row r="18" customFormat="false" ht="13.8" hidden="false" customHeight="false" outlineLevel="0" collapsed="false">
      <c r="A18" s="0" t="n">
        <f aca="false">0</f>
        <v>0</v>
      </c>
      <c r="B18" s="0" t="n">
        <f aca="false">0</f>
        <v>0</v>
      </c>
      <c r="C18" s="0" t="n">
        <v>60</v>
      </c>
      <c r="D18" s="0" t="n">
        <f aca="false">0</f>
        <v>0</v>
      </c>
      <c r="E18" s="0" t="n">
        <v>0.6</v>
      </c>
      <c r="F18" s="0" t="n">
        <v>0.99806</v>
      </c>
      <c r="G18" s="0" t="n">
        <v>1.8318</v>
      </c>
      <c r="H18" s="0" t="n">
        <v>2.3194</v>
      </c>
      <c r="I18" s="0" t="n">
        <v>1.3364</v>
      </c>
      <c r="J18" s="0" t="n">
        <f aca="false">G18/((H18-I18)/F18)</f>
        <v>1.85986399593082</v>
      </c>
      <c r="K18" s="0" t="n">
        <f aca="false">((H18-G18)/(H18-I18))*100</f>
        <v>49.6032553407935</v>
      </c>
      <c r="L18" s="0" t="n">
        <f aca="false">M18-K18</f>
        <v>3.74853808958464</v>
      </c>
      <c r="M18" s="0" t="n">
        <f aca="false">(((H18-I18)-(G18/N18)*F18)/(H18-I18))*100</f>
        <v>53.3517934303781</v>
      </c>
      <c r="N18" s="0" t="n">
        <v>3.987</v>
      </c>
      <c r="O18" s="0" t="n">
        <f aca="false">((G18*F18)/(N18*(H18-I18)))*100</f>
        <v>46.6482065696219</v>
      </c>
      <c r="P18" s="182" t="b">
        <v>0</v>
      </c>
    </row>
    <row r="19" customFormat="false" ht="13.8" hidden="false" customHeight="false" outlineLevel="0" collapsed="false">
      <c r="A19" s="0" t="n">
        <f aca="false">0</f>
        <v>0</v>
      </c>
      <c r="B19" s="0" t="n">
        <f aca="false">0</f>
        <v>0</v>
      </c>
      <c r="C19" s="0" t="n">
        <v>60</v>
      </c>
      <c r="D19" s="0" t="n">
        <f aca="false">0</f>
        <v>0</v>
      </c>
      <c r="E19" s="0" t="n">
        <v>0.6</v>
      </c>
      <c r="F19" s="0" t="n">
        <v>0.99806</v>
      </c>
      <c r="G19" s="0" t="n">
        <v>1.8776</v>
      </c>
      <c r="H19" s="0" t="n">
        <v>2.3451</v>
      </c>
      <c r="I19" s="0" t="n">
        <v>1.3608</v>
      </c>
      <c r="J19" s="0" t="n">
        <f aca="false">G19/((H19-I19)/F19)</f>
        <v>1.90384786752007</v>
      </c>
      <c r="K19" s="0" t="n">
        <f aca="false">((H19-G19)/(H19-I19))*100</f>
        <v>47.4956822107081</v>
      </c>
      <c r="L19" s="0" t="n">
        <f aca="false">M19-K19</f>
        <v>4.75292908801109</v>
      </c>
      <c r="M19" s="0" t="n">
        <f aca="false">(((H19-I19)-(G19/N19)*F19)/(H19-I19))*100</f>
        <v>52.2486112987192</v>
      </c>
      <c r="N19" s="0" t="n">
        <v>3.987</v>
      </c>
      <c r="O19" s="0" t="n">
        <f aca="false">((G19*F19)/(N19*(H19-I19)))*100</f>
        <v>47.7513887012808</v>
      </c>
      <c r="P19" s="182" t="b">
        <v>0</v>
      </c>
    </row>
    <row r="20" customFormat="false" ht="13.8" hidden="false" customHeight="false" outlineLevel="0" collapsed="false">
      <c r="A20" s="0" t="n">
        <f aca="false">0</f>
        <v>0</v>
      </c>
      <c r="B20" s="0" t="n">
        <v>30</v>
      </c>
      <c r="C20" s="0" t="n">
        <v>30</v>
      </c>
      <c r="D20" s="0" t="n">
        <f aca="false">0</f>
        <v>0</v>
      </c>
      <c r="E20" s="0" t="n">
        <v>0.6</v>
      </c>
      <c r="F20" s="0" t="n">
        <v>0.99806</v>
      </c>
      <c r="G20" s="0" t="n">
        <v>1.9265</v>
      </c>
      <c r="H20" s="0" t="n">
        <v>2.3725</v>
      </c>
      <c r="I20" s="0" t="n">
        <v>1.3922</v>
      </c>
      <c r="J20" s="0" t="n">
        <f aca="false">G20/((H20-I20)/F20)</f>
        <v>1.96140221360808</v>
      </c>
      <c r="K20" s="0" t="n">
        <f aca="false">((H20-G20)/(H20-I20))*100</f>
        <v>45.4962766500051</v>
      </c>
      <c r="L20" s="0" t="n">
        <f aca="false">M20-K20</f>
        <v>5.30878445839522</v>
      </c>
      <c r="M20" s="0" t="n">
        <f aca="false">(((H20-I20)-(G20/N20)*F20)/(H20-I20))*100</f>
        <v>50.8050611084003</v>
      </c>
      <c r="N20" s="0" t="n">
        <v>3.987</v>
      </c>
      <c r="O20" s="0" t="n">
        <f aca="false">((G20*F20)/(N20*(H20-I20)))*100</f>
        <v>49.1949388915997</v>
      </c>
      <c r="P20" s="182" t="b">
        <v>0</v>
      </c>
    </row>
    <row r="21" customFormat="false" ht="13.8" hidden="false" customHeight="false" outlineLevel="0" collapsed="false">
      <c r="A21" s="0" t="n">
        <f aca="false">0</f>
        <v>0</v>
      </c>
      <c r="B21" s="0" t="n">
        <v>30</v>
      </c>
      <c r="C21" s="0" t="n">
        <v>30</v>
      </c>
      <c r="D21" s="0" t="n">
        <f aca="false">0</f>
        <v>0</v>
      </c>
      <c r="E21" s="0" t="n">
        <v>0.6</v>
      </c>
      <c r="F21" s="0" t="n">
        <v>0.99806</v>
      </c>
      <c r="G21" s="0" t="n">
        <v>1.9017</v>
      </c>
      <c r="H21" s="0" t="n">
        <v>2.3704</v>
      </c>
      <c r="I21" s="0" t="n">
        <v>1.3883</v>
      </c>
      <c r="J21" s="0" t="n">
        <f aca="false">G21/((H21-I21)/F21)</f>
        <v>1.93260431931575</v>
      </c>
      <c r="K21" s="0" t="n">
        <f aca="false">((H21-G21)/(H21-I21))*100</f>
        <v>47.7242643315345</v>
      </c>
      <c r="L21" s="0" t="n">
        <f aca="false">M21-K21</f>
        <v>3.80309159232426</v>
      </c>
      <c r="M21" s="0" t="n">
        <f aca="false">(((H21-I21)-(G21/N21)*F21)/(H21-I21))*100</f>
        <v>51.5273559238588</v>
      </c>
      <c r="N21" s="0" t="n">
        <v>3.987</v>
      </c>
      <c r="O21" s="0" t="n">
        <f aca="false">((G21*F21)/(N21*(H21-I21)))*100</f>
        <v>48.4726440761413</v>
      </c>
      <c r="P21" s="182" t="b">
        <v>0</v>
      </c>
    </row>
    <row r="22" customFormat="false" ht="15" hidden="false" customHeight="false" outlineLevel="0" collapsed="false"/>
    <row r="27" customFormat="false" ht="41" hidden="false" customHeight="false" outlineLevel="0" collapsed="false">
      <c r="E27" s="14" t="s">
        <v>35</v>
      </c>
      <c r="F27" s="14" t="s">
        <v>36</v>
      </c>
      <c r="G27" s="15" t="s">
        <v>37</v>
      </c>
      <c r="H27" s="15" t="s">
        <v>38</v>
      </c>
      <c r="I27" s="16" t="s">
        <v>40</v>
      </c>
      <c r="J27" s="16" t="s">
        <v>41</v>
      </c>
      <c r="K27" s="16" t="s">
        <v>42</v>
      </c>
      <c r="L27" s="16" t="s">
        <v>43</v>
      </c>
      <c r="M27" s="16" t="s">
        <v>44</v>
      </c>
      <c r="N27" s="17" t="s">
        <v>66</v>
      </c>
      <c r="O27" s="16" t="s">
        <v>46</v>
      </c>
      <c r="P27" s="16" t="s">
        <v>47</v>
      </c>
      <c r="Q27" s="18" t="s">
        <v>48</v>
      </c>
      <c r="R27" s="19" t="s">
        <v>49</v>
      </c>
      <c r="S27" s="20" t="s">
        <v>65</v>
      </c>
    </row>
    <row r="28" customFormat="false" ht="15" hidden="false" customHeight="false" outlineLevel="0" collapsed="false">
      <c r="E28" s="113" t="s">
        <v>57</v>
      </c>
      <c r="F28" s="24" t="n">
        <v>0.45</v>
      </c>
      <c r="G28" s="35" t="n">
        <v>0.45</v>
      </c>
      <c r="H28" s="36" t="n">
        <v>31</v>
      </c>
      <c r="I28" s="22" t="n">
        <v>0.9973</v>
      </c>
      <c r="J28" s="37" t="n">
        <v>2.4945</v>
      </c>
      <c r="K28" s="22" t="n">
        <v>2.6504</v>
      </c>
      <c r="L28" s="22" t="n">
        <v>1.802</v>
      </c>
      <c r="M28" s="38" t="n">
        <f aca="false">J28/((K28-L28)/I28)</f>
        <v>2.93230180339463</v>
      </c>
      <c r="N28" s="39" t="n">
        <f aca="false">((K28-J28)/(K28-L28))*100</f>
        <v>18.3757661480434</v>
      </c>
      <c r="O28" s="115" t="n">
        <f aca="false">P28-N28</f>
        <v>8.07766240990432</v>
      </c>
      <c r="P28" s="41" t="n">
        <f aca="false">(((K28-L28)-(J28/Q28)*I28)/(K28-L28))*100</f>
        <v>26.4534285579477</v>
      </c>
      <c r="Q28" s="116" t="n">
        <v>3.987</v>
      </c>
      <c r="R28" s="117" t="n">
        <f aca="false">((J28*I28)/(Q28*(K28-L28)))*100</f>
        <v>73.5465714420523</v>
      </c>
      <c r="S28" s="182" t="b">
        <v>0</v>
      </c>
    </row>
    <row r="29" customFormat="false" ht="15" hidden="false" customHeight="false" outlineLevel="0" collapsed="false">
      <c r="E29" s="44" t="s">
        <v>57</v>
      </c>
      <c r="F29" s="45" t="n">
        <v>0.6</v>
      </c>
      <c r="G29" s="118" t="n">
        <v>0.6</v>
      </c>
      <c r="H29" s="119" t="n">
        <v>37.5</v>
      </c>
      <c r="I29" s="44" t="n">
        <v>0.9973</v>
      </c>
      <c r="J29" s="48" t="n">
        <v>2.391</v>
      </c>
      <c r="K29" s="44" t="n">
        <v>2.604</v>
      </c>
      <c r="L29" s="44" t="n">
        <v>1.72</v>
      </c>
      <c r="M29" s="49" t="n">
        <f aca="false">J29/((K29-L29)/I29)</f>
        <v>2.69744830316742</v>
      </c>
      <c r="N29" s="50" t="n">
        <f aca="false">((K29-J29)/(K29-L29))*100</f>
        <v>24.0950226244344</v>
      </c>
      <c r="O29" s="120" t="n">
        <f aca="false">P29-N29</f>
        <v>8.24888750429849</v>
      </c>
      <c r="P29" s="51" t="n">
        <f aca="false">(((K29-L29)-(J29/Q29)*I29)/(K29-L29))*100</f>
        <v>32.3439101287329</v>
      </c>
      <c r="Q29" s="52" t="n">
        <v>3.987</v>
      </c>
      <c r="R29" s="51" t="n">
        <f aca="false">((J29*I29)/(Q29*(K29-L29)))*100</f>
        <v>67.6560898712671</v>
      </c>
      <c r="S29" s="182" t="b">
        <v>0</v>
      </c>
    </row>
    <row r="30" customFormat="false" ht="15" hidden="false" customHeight="false" outlineLevel="0" collapsed="false">
      <c r="E30" s="60" t="s">
        <v>57</v>
      </c>
      <c r="F30" s="27" t="n">
        <v>0.7</v>
      </c>
      <c r="G30" s="59" t="n">
        <v>0.7</v>
      </c>
      <c r="H30" s="62" t="n">
        <v>39.71</v>
      </c>
      <c r="I30" s="60" t="n">
        <v>0.99707</v>
      </c>
      <c r="J30" s="63" t="n">
        <v>2.1745</v>
      </c>
      <c r="K30" s="60" t="n">
        <v>2.365</v>
      </c>
      <c r="L30" s="60" t="n">
        <v>1.5571</v>
      </c>
      <c r="M30" s="64" t="n">
        <f aca="false">J30/((K30-L30)/I30)</f>
        <v>2.68365975368239</v>
      </c>
      <c r="N30" s="65" t="n">
        <f aca="false">((K30-J30)/(K30-L30))*100</f>
        <v>23.5796509468994</v>
      </c>
      <c r="O30" s="67" t="n">
        <f aca="false">P30-N30</f>
        <v>9.11009689151584</v>
      </c>
      <c r="P30" s="67" t="n">
        <f aca="false">(((K30-L30)-(J30/Q30)*I30)/(K30-L30))*100</f>
        <v>32.6897478384152</v>
      </c>
      <c r="Q30" s="73" t="n">
        <v>3.987</v>
      </c>
      <c r="R30" s="67" t="n">
        <f aca="false">((J30*I30)/(Q30*(K30-L30)))*100</f>
        <v>67.3102521615848</v>
      </c>
      <c r="S30" s="182" t="b">
        <v>0</v>
      </c>
    </row>
    <row r="31" customFormat="false" ht="15" hidden="false" customHeight="false" outlineLevel="0" collapsed="false">
      <c r="E31" s="75" t="s">
        <v>60</v>
      </c>
      <c r="F31" s="76" t="n">
        <v>0.7</v>
      </c>
      <c r="G31" s="77" t="n">
        <v>0.7</v>
      </c>
      <c r="H31" s="107" t="n">
        <v>39.71</v>
      </c>
      <c r="I31" s="75" t="n">
        <v>0.99707</v>
      </c>
      <c r="J31" s="79" t="n">
        <v>2.0871</v>
      </c>
      <c r="K31" s="75" t="n">
        <v>2.31</v>
      </c>
      <c r="L31" s="75" t="n">
        <v>1.4878</v>
      </c>
      <c r="M31" s="80" t="n">
        <f aca="false">J31/((K31-L31)/I31)</f>
        <v>2.53099586110435</v>
      </c>
      <c r="N31" s="81" t="n">
        <f aca="false">((K31-J31)/(K31-L31))*100</f>
        <v>27.1101921673559</v>
      </c>
      <c r="O31" s="83" t="n">
        <f aca="false">P31-N31</f>
        <v>9.40859737103504</v>
      </c>
      <c r="P31" s="83" t="n">
        <f aca="false">(((K31-L31)-(J31/Q31)*I31)/(K31-L31))*100</f>
        <v>36.5187895383909</v>
      </c>
      <c r="Q31" s="84" t="n">
        <v>3.987</v>
      </c>
      <c r="R31" s="83" t="n">
        <f aca="false">((J31*I31)/(Q31*(K31-L31)))*100</f>
        <v>63.4812104616091</v>
      </c>
      <c r="S31" s="182" t="b">
        <v>0</v>
      </c>
    </row>
    <row r="32" customFormat="false" ht="15" hidden="false" customHeight="false" outlineLevel="0" collapsed="false">
      <c r="E32" s="60" t="s">
        <v>57</v>
      </c>
      <c r="F32" s="27" t="n">
        <v>0.6</v>
      </c>
      <c r="G32" s="94" t="n">
        <v>0.8</v>
      </c>
      <c r="H32" s="95" t="n">
        <v>43</v>
      </c>
      <c r="I32" s="121" t="n">
        <v>0.99707</v>
      </c>
      <c r="J32" s="122" t="n">
        <v>2.0803</v>
      </c>
      <c r="K32" s="123" t="n">
        <v>2.294</v>
      </c>
      <c r="L32" s="85" t="n">
        <v>1.4401</v>
      </c>
      <c r="M32" s="124" t="n">
        <f aca="false">J32/((K32-L32)/I32)</f>
        <v>2.42909558613421</v>
      </c>
      <c r="N32" s="125" t="n">
        <f aca="false">((K32-J32)/(K32-L32))*100</f>
        <v>25.0263496896592</v>
      </c>
      <c r="O32" s="126" t="n">
        <f aca="false">P32-N32</f>
        <v>14.0482531161043</v>
      </c>
      <c r="P32" s="69" t="n">
        <f aca="false">(((K32-L32)-(J32/Q32)*I32)/(K32-L32))*100</f>
        <v>39.0746028057636</v>
      </c>
      <c r="Q32" s="68" t="n">
        <v>3.987</v>
      </c>
      <c r="R32" s="69" t="n">
        <f aca="false">((J32*I32)/(Q32*(K32-L32)))*100</f>
        <v>60.9253971942364</v>
      </c>
      <c r="S32" s="182" t="b">
        <v>0</v>
      </c>
    </row>
    <row r="33" customFormat="false" ht="15" hidden="false" customHeight="false" outlineLevel="0" collapsed="false">
      <c r="E33" s="60" t="s">
        <v>60</v>
      </c>
      <c r="F33" s="27" t="n">
        <v>0.2</v>
      </c>
      <c r="G33" s="127"/>
      <c r="H33" s="128"/>
      <c r="I33" s="129"/>
      <c r="J33" s="130"/>
      <c r="K33" s="131"/>
      <c r="L33" s="93"/>
      <c r="M33" s="132"/>
      <c r="N33" s="133"/>
      <c r="O33" s="134"/>
      <c r="P33" s="91"/>
      <c r="Q33" s="135"/>
      <c r="R33" s="91"/>
      <c r="S33" s="182" t="b">
        <v>0</v>
      </c>
    </row>
    <row r="34" customFormat="false" ht="15" hidden="false" customHeight="false" outlineLevel="0" collapsed="false">
      <c r="E34" s="44" t="s">
        <v>55</v>
      </c>
      <c r="F34" s="45" t="n">
        <v>0.4</v>
      </c>
      <c r="G34" s="46" t="n">
        <v>0.7</v>
      </c>
      <c r="H34" s="47" t="n">
        <v>39.71</v>
      </c>
      <c r="I34" s="136" t="n">
        <v>0.99707</v>
      </c>
      <c r="J34" s="137" t="n">
        <v>2.1848</v>
      </c>
      <c r="K34" s="137" t="n">
        <v>2.37</v>
      </c>
      <c r="L34" s="137" t="n">
        <v>1.5285</v>
      </c>
      <c r="M34" s="138" t="n">
        <f aca="false">J34/((K34-L34)/I34)</f>
        <v>2.58870889601901</v>
      </c>
      <c r="N34" s="139" t="n">
        <f aca="false">((K34-J34)/(K34-L34))*100</f>
        <v>22.0083184789067</v>
      </c>
      <c r="O34" s="55" t="n">
        <f aca="false">P34-N34</f>
        <v>13.0629407129916</v>
      </c>
      <c r="P34" s="140" t="n">
        <f aca="false">(((K34-L34)-(J34/Q34)*I34)/(K34-L34))*100</f>
        <v>35.0712591918983</v>
      </c>
      <c r="Q34" s="56" t="n">
        <v>3.987</v>
      </c>
      <c r="R34" s="55" t="n">
        <f aca="false">((J34*I34)/(Q34*(K34-L34)))*100</f>
        <v>64.9287408081017</v>
      </c>
      <c r="S34" s="182" t="b">
        <v>0</v>
      </c>
    </row>
    <row r="35" customFormat="false" ht="15" hidden="false" customHeight="false" outlineLevel="0" collapsed="false">
      <c r="E35" s="44" t="s">
        <v>57</v>
      </c>
      <c r="F35" s="45" t="n">
        <v>0.2</v>
      </c>
      <c r="G35" s="141"/>
      <c r="H35" s="142"/>
      <c r="I35" s="143"/>
      <c r="J35" s="144"/>
      <c r="K35" s="144"/>
      <c r="L35" s="144"/>
      <c r="M35" s="145"/>
      <c r="N35" s="146"/>
      <c r="O35" s="147"/>
      <c r="P35" s="148"/>
      <c r="Q35" s="149"/>
      <c r="R35" s="147"/>
      <c r="S35" s="182" t="b">
        <v>0</v>
      </c>
    </row>
    <row r="36" customFormat="false" ht="15" hidden="false" customHeight="false" outlineLevel="0" collapsed="false">
      <c r="E36" s="137" t="s">
        <v>60</v>
      </c>
      <c r="F36" s="150" t="n">
        <v>0.1</v>
      </c>
      <c r="G36" s="151"/>
      <c r="H36" s="152"/>
      <c r="I36" s="143"/>
      <c r="J36" s="144"/>
      <c r="K36" s="144"/>
      <c r="L36" s="144"/>
      <c r="M36" s="145"/>
      <c r="N36" s="146"/>
      <c r="O36" s="147"/>
      <c r="P36" s="148"/>
      <c r="Q36" s="149"/>
      <c r="R36" s="147"/>
      <c r="S36" s="182" t="b">
        <v>0</v>
      </c>
    </row>
    <row r="37" customFormat="false" ht="15" hidden="false" customHeight="false" outlineLevel="0" collapsed="false">
      <c r="E37" s="121" t="s">
        <v>57</v>
      </c>
      <c r="F37" s="153"/>
      <c r="G37" s="153"/>
      <c r="H37" s="154" t="n">
        <v>0.6</v>
      </c>
      <c r="I37" s="60" t="n">
        <v>0.99806</v>
      </c>
      <c r="J37" s="63" t="n">
        <v>1.9103</v>
      </c>
      <c r="K37" s="60" t="n">
        <v>2.3624</v>
      </c>
      <c r="L37" s="60" t="n">
        <v>1.3794</v>
      </c>
      <c r="M37" s="64" t="n">
        <f aca="false">J37/((K37-L37)/I37)</f>
        <v>1.93956665106816</v>
      </c>
      <c r="N37" s="65" t="n">
        <f aca="false">((K37-J37)/(K37-L37))*100</f>
        <v>45.9918616480163</v>
      </c>
      <c r="O37" s="66" t="n">
        <f aca="false">P37-N37</f>
        <v>5.36086844809213</v>
      </c>
      <c r="P37" s="67" t="n">
        <f aca="false">(((K37-L37)-(J37/Q37)*I37)/(K37-L37))*100</f>
        <v>51.3527300961084</v>
      </c>
      <c r="Q37" s="68" t="n">
        <v>3.987</v>
      </c>
      <c r="R37" s="69" t="n">
        <f aca="false">((J37*I37)/(Q37*(K37-L37)))*100</f>
        <v>48.6472699038916</v>
      </c>
      <c r="S37" s="182" t="b">
        <v>0</v>
      </c>
    </row>
    <row r="38" customFormat="false" ht="29.85" hidden="false" customHeight="false" outlineLevel="0" collapsed="false">
      <c r="E38" s="155" t="s">
        <v>63</v>
      </c>
      <c r="F38" s="153"/>
      <c r="G38" s="153"/>
      <c r="H38" s="154"/>
      <c r="I38" s="60" t="n">
        <v>0.99806</v>
      </c>
      <c r="J38" s="60" t="n">
        <v>1.9745</v>
      </c>
      <c r="K38" s="60" t="n">
        <v>2.4042</v>
      </c>
      <c r="L38" s="71" t="n">
        <v>1.4236</v>
      </c>
      <c r="M38" s="64" t="n">
        <f aca="false">J38/((K38-L38)/I38)</f>
        <v>2.00965681215582</v>
      </c>
      <c r="N38" s="65" t="n">
        <f aca="false">((K38-J38)/(K38-L38))*100</f>
        <v>43.820110136651</v>
      </c>
      <c r="O38" s="72" t="n">
        <f aca="false">P38-N38</f>
        <v>5.77465253814649</v>
      </c>
      <c r="P38" s="67" t="n">
        <f aca="false">(((K38-L38)-(J38/Q38)*I38)/(K38-L38))*100</f>
        <v>49.5947626747975</v>
      </c>
      <c r="Q38" s="73" t="n">
        <v>3.987</v>
      </c>
      <c r="R38" s="67" t="n">
        <f aca="false">((J38*I38)/(Q38*(K38-L38)))*100</f>
        <v>50.4052373252025</v>
      </c>
      <c r="S38" s="182" t="b">
        <v>0</v>
      </c>
    </row>
    <row r="39" customFormat="false" ht="15" hidden="false" customHeight="false" outlineLevel="0" collapsed="false">
      <c r="E39" s="60" t="s">
        <v>57</v>
      </c>
      <c r="F39" s="153"/>
      <c r="G39" s="153"/>
      <c r="H39" s="62" t="n">
        <v>70</v>
      </c>
      <c r="I39" s="153"/>
      <c r="J39" s="153"/>
      <c r="K39" s="153"/>
      <c r="L39" s="153"/>
      <c r="M39" s="153"/>
      <c r="N39" s="153"/>
      <c r="O39" s="153"/>
      <c r="P39" s="153"/>
      <c r="Q39" s="153"/>
      <c r="R39" s="153"/>
      <c r="S39" s="182" t="b">
        <v>1</v>
      </c>
    </row>
    <row r="40" customFormat="false" ht="15" hidden="false" customHeight="true" outlineLevel="0" collapsed="false">
      <c r="E40" s="71" t="s">
        <v>63</v>
      </c>
      <c r="F40" s="153"/>
      <c r="G40" s="153"/>
      <c r="H40" s="62" t="n">
        <v>50</v>
      </c>
      <c r="I40" s="156" t="n">
        <v>0.99802</v>
      </c>
      <c r="J40" s="156" t="n">
        <v>2.1977</v>
      </c>
      <c r="K40" s="157" t="n">
        <v>2.3077</v>
      </c>
      <c r="L40" s="157" t="n">
        <v>1.3587</v>
      </c>
      <c r="M40" s="158" t="n">
        <f aca="false">J40/((K40-L40)/I40)</f>
        <v>2.31122081559536</v>
      </c>
      <c r="N40" s="119" t="n">
        <f aca="false">((K40-J40)/(K40-L40))*100</f>
        <v>11.5911485774499</v>
      </c>
      <c r="O40" s="159" t="n">
        <f aca="false">P40-N40</f>
        <v>30.4399320446879</v>
      </c>
      <c r="P40" s="160" t="n">
        <f aca="false">(((K40-L40)-(J40/Q40)*I40)/(K40-L40))*100</f>
        <v>42.0310806221378</v>
      </c>
      <c r="Q40" s="161" t="n">
        <v>3.987</v>
      </c>
      <c r="R40" s="160" t="n">
        <f aca="false">((J40*I40)/(Q40*(K40-L40)))*100</f>
        <v>57.9689193778622</v>
      </c>
      <c r="S40" s="182" t="b">
        <v>0</v>
      </c>
    </row>
    <row r="41" customFormat="false" ht="15" hidden="false" customHeight="false" outlineLevel="0" collapsed="false">
      <c r="E41" s="71"/>
      <c r="F41" s="153"/>
      <c r="G41" s="153"/>
      <c r="H41" s="62"/>
      <c r="I41" s="156" t="n">
        <v>0.99802</v>
      </c>
      <c r="J41" s="162" t="n">
        <v>2.3352</v>
      </c>
      <c r="K41" s="157" t="n">
        <v>2.4381</v>
      </c>
      <c r="L41" s="157" t="n">
        <v>1.449</v>
      </c>
      <c r="M41" s="158" t="n">
        <f aca="false">J41/((K41-L41)/I41)</f>
        <v>2.35625953290871</v>
      </c>
      <c r="N41" s="119" t="n">
        <f aca="false">((K41-J41)/(K41-L41))*100</f>
        <v>10.4033970276009</v>
      </c>
      <c r="O41" s="159" t="n">
        <f aca="false">P41-N41</f>
        <v>30.4980443341071</v>
      </c>
      <c r="P41" s="160" t="n">
        <f aca="false">(((K41-L41)-(J41/Q41)*I41)/(K41-L41))*100</f>
        <v>40.9014413617079</v>
      </c>
      <c r="Q41" s="161" t="n">
        <v>3.987</v>
      </c>
      <c r="R41" s="160" t="n">
        <f aca="false">((J41*I41)/(Q41*(K41-L41)))*100</f>
        <v>59.0985586382921</v>
      </c>
      <c r="S41" s="182" t="b">
        <v>0</v>
      </c>
    </row>
    <row r="42" customFormat="false" ht="15" hidden="false" customHeight="false" outlineLevel="0" collapsed="false">
      <c r="E42" s="60" t="s">
        <v>64</v>
      </c>
      <c r="F42" s="153"/>
      <c r="G42" s="153"/>
      <c r="H42" s="62" t="n">
        <v>60</v>
      </c>
      <c r="I42" s="163" t="n">
        <v>0.99802</v>
      </c>
      <c r="J42" s="163" t="n">
        <v>2.0576</v>
      </c>
      <c r="K42" s="163" t="n">
        <v>2.4361</v>
      </c>
      <c r="L42" s="163" t="n">
        <v>1.3862</v>
      </c>
      <c r="M42" s="164" t="n">
        <f aca="false">J42/((K42-L42)/I42)</f>
        <v>1.95592528050291</v>
      </c>
      <c r="N42" s="165" t="n">
        <f aca="false">((K42-J42)/(K42-L42))*100</f>
        <v>36.0510524811887</v>
      </c>
      <c r="O42" s="166" t="n">
        <f aca="false">P42-N42</f>
        <v>14.8913784066241</v>
      </c>
      <c r="P42" s="167" t="n">
        <f aca="false">(((K42-L42)-(J42/Q42)*I42)/(K42-L42))*100</f>
        <v>50.9424308878128</v>
      </c>
      <c r="Q42" s="168" t="n">
        <v>3.987</v>
      </c>
      <c r="R42" s="167" t="n">
        <f aca="false">((J42*I42)/(Q42*(K42-L42)))*100</f>
        <v>49.0575691121872</v>
      </c>
      <c r="S42" s="182" t="b">
        <v>0</v>
      </c>
    </row>
    <row r="43" customFormat="false" ht="15" hidden="false" customHeight="false" outlineLevel="0" collapsed="false">
      <c r="E43" s="60"/>
      <c r="F43" s="153"/>
      <c r="G43" s="153"/>
      <c r="H43" s="62"/>
      <c r="I43" s="163" t="n">
        <v>0.99802</v>
      </c>
      <c r="J43" s="169" t="n">
        <v>2.021</v>
      </c>
      <c r="K43" s="170" t="n">
        <v>2.4645</v>
      </c>
      <c r="L43" s="170" t="n">
        <v>1.4247</v>
      </c>
      <c r="M43" s="164" t="n">
        <f aca="false">J43/((K43-L43)/I43)</f>
        <v>1.93979459511445</v>
      </c>
      <c r="N43" s="165" t="n">
        <f aca="false">((K43-J43)/(K43-L43))*100</f>
        <v>42.6524331602231</v>
      </c>
      <c r="O43" s="166" t="n">
        <f aca="false">P43-N43</f>
        <v>8.69457975388659</v>
      </c>
      <c r="P43" s="167" t="n">
        <f aca="false">(((K43-L43)-(J43/Q43)*I43)/(K43-L43))*100</f>
        <v>51.3470129141097</v>
      </c>
      <c r="Q43" s="168" t="n">
        <v>3.987</v>
      </c>
      <c r="R43" s="167" t="n">
        <f aca="false">((J43*I43)/(Q43*(K43-L43)))*100</f>
        <v>48.6529870858903</v>
      </c>
      <c r="S43" s="182" t="b">
        <v>0</v>
      </c>
    </row>
    <row r="44" customFormat="false" ht="29.85" hidden="false" customHeight="false" outlineLevel="0" collapsed="false">
      <c r="E44" s="171" t="s">
        <v>63</v>
      </c>
      <c r="F44" s="153"/>
      <c r="G44" s="153"/>
      <c r="H44" s="95" t="n">
        <v>65</v>
      </c>
      <c r="I44" s="71"/>
      <c r="J44" s="172"/>
      <c r="K44" s="173"/>
      <c r="L44" s="173"/>
      <c r="M44" s="174"/>
      <c r="N44" s="62"/>
      <c r="O44" s="175"/>
      <c r="P44" s="176"/>
      <c r="Q44" s="177"/>
      <c r="R44" s="176"/>
      <c r="S44" s="182" t="b">
        <v>1</v>
      </c>
    </row>
    <row r="45" customFormat="false" ht="15" hidden="false" customHeight="false" outlineLevel="0" collapsed="false">
      <c r="E45" s="44" t="s">
        <v>64</v>
      </c>
      <c r="F45" s="153"/>
      <c r="G45" s="153"/>
      <c r="H45" s="178" t="n">
        <v>70</v>
      </c>
      <c r="I45" s="156" t="n">
        <v>0.99802</v>
      </c>
      <c r="J45" s="157" t="n">
        <v>1.6498</v>
      </c>
      <c r="K45" s="157" t="n">
        <v>2.2466</v>
      </c>
      <c r="L45" s="157" t="n">
        <v>1.182</v>
      </c>
      <c r="M45" s="158" t="n">
        <f aca="false">J45/((K45-L45)/I45)</f>
        <v>1.54662163817396</v>
      </c>
      <c r="N45" s="119" t="n">
        <f aca="false">((K45-J45)/(K45-L45))*100</f>
        <v>56.0586135637798</v>
      </c>
      <c r="O45" s="159" t="n">
        <f aca="false">P45-N45</f>
        <v>5.1497727373498</v>
      </c>
      <c r="P45" s="160" t="n">
        <f aca="false">(((K45-L45)-(J45/Q45)*I45)/(K45-L45))*100</f>
        <v>61.2083863011296</v>
      </c>
      <c r="Q45" s="161" t="n">
        <v>3.987</v>
      </c>
      <c r="R45" s="160" t="n">
        <f aca="false">((J45*I45)/(Q45*(K45-L45)))*100</f>
        <v>38.7916136988704</v>
      </c>
      <c r="S45" s="182" t="b">
        <v>0</v>
      </c>
    </row>
    <row r="46" customFormat="false" ht="15" hidden="false" customHeight="false" outlineLevel="0" collapsed="false">
      <c r="E46" s="44"/>
      <c r="F46" s="153"/>
      <c r="G46" s="153"/>
      <c r="H46" s="178"/>
      <c r="I46" s="156" t="n">
        <v>0.99802</v>
      </c>
      <c r="J46" s="157" t="n">
        <v>1.4072</v>
      </c>
      <c r="K46" s="157" t="n">
        <v>1.9133</v>
      </c>
      <c r="L46" s="157" t="n">
        <v>1.0109</v>
      </c>
      <c r="M46" s="158" t="n">
        <f aca="false">J46/((K46-L46)/I46)</f>
        <v>1.55630955673759</v>
      </c>
      <c r="N46" s="119" t="n">
        <f aca="false">((K46-J46)/(K46-L46))*100</f>
        <v>56.0837765957447</v>
      </c>
      <c r="O46" s="159" t="n">
        <f aca="false">P46-N46</f>
        <v>4.88162203135369</v>
      </c>
      <c r="P46" s="160" t="n">
        <f aca="false">(((K46-L46)-(J46/Q46)*I46)/(K46-L46))*100</f>
        <v>60.9653986270984</v>
      </c>
      <c r="Q46" s="161" t="n">
        <v>3.987</v>
      </c>
      <c r="R46" s="160" t="n">
        <f aca="false">((J46*I46)/(Q46*(K46-L46)))*100</f>
        <v>39.0346013729016</v>
      </c>
      <c r="S46" s="182" t="b">
        <v>0</v>
      </c>
    </row>
    <row r="47" customFormat="false" ht="15" hidden="false" customHeight="false" outlineLevel="0" collapsed="false">
      <c r="E47" s="60" t="s">
        <v>57</v>
      </c>
      <c r="F47" s="153"/>
      <c r="G47" s="153"/>
      <c r="H47" s="180" t="n">
        <v>0.6</v>
      </c>
      <c r="I47" s="60" t="n">
        <v>0.99806</v>
      </c>
      <c r="J47" s="71" t="n">
        <v>1.8318</v>
      </c>
      <c r="K47" s="60" t="n">
        <v>2.3194</v>
      </c>
      <c r="L47" s="60" t="n">
        <v>1.3364</v>
      </c>
      <c r="M47" s="64" t="n">
        <f aca="false">J47/((K47-L47)/I47)</f>
        <v>1.85986399593082</v>
      </c>
      <c r="N47" s="65" t="n">
        <f aca="false">((K47-J47)/(K47-L47))*100</f>
        <v>49.6032553407935</v>
      </c>
      <c r="O47" s="66" t="n">
        <f aca="false">P47-N47</f>
        <v>3.74853808958464</v>
      </c>
      <c r="P47" s="67" t="n">
        <f aca="false">(((K47-L47)-(J47/Q47)*I47)/(K47-L47))*100</f>
        <v>53.3517934303781</v>
      </c>
      <c r="Q47" s="68" t="n">
        <v>3.987</v>
      </c>
      <c r="R47" s="69" t="n">
        <f aca="false">((J47*I47)/(Q47*(K47-L47)))*100</f>
        <v>46.6482065696219</v>
      </c>
      <c r="S47" s="182" t="b">
        <v>0</v>
      </c>
    </row>
    <row r="48" customFormat="false" ht="15" hidden="false" customHeight="false" outlineLevel="0" collapsed="false">
      <c r="E48" s="60"/>
      <c r="F48" s="153"/>
      <c r="G48" s="153"/>
      <c r="H48" s="180"/>
      <c r="I48" s="60" t="n">
        <v>0.99806</v>
      </c>
      <c r="J48" s="71" t="n">
        <v>1.8776</v>
      </c>
      <c r="K48" s="60" t="n">
        <v>2.3451</v>
      </c>
      <c r="L48" s="171" t="n">
        <v>1.3608</v>
      </c>
      <c r="M48" s="64" t="n">
        <f aca="false">J48/((K48-L48)/I48)</f>
        <v>1.90384786752007</v>
      </c>
      <c r="N48" s="65" t="n">
        <f aca="false">((K48-J48)/(K48-L48))*100</f>
        <v>47.4956822107081</v>
      </c>
      <c r="O48" s="72" t="n">
        <f aca="false">P48-N48</f>
        <v>4.75292908801109</v>
      </c>
      <c r="P48" s="67" t="n">
        <f aca="false">(((K48-L48)-(J48/Q48)*I48)/(K48-L48))*100</f>
        <v>52.2486112987192</v>
      </c>
      <c r="Q48" s="73" t="n">
        <v>3.987</v>
      </c>
      <c r="R48" s="67" t="n">
        <f aca="false">((J48*I48)/(Q48*(K48-L48)))*100</f>
        <v>47.7513887012808</v>
      </c>
      <c r="S48" s="182" t="b">
        <v>0</v>
      </c>
    </row>
    <row r="49" customFormat="false" ht="15" hidden="false" customHeight="true" outlineLevel="0" collapsed="false">
      <c r="E49" s="71" t="s">
        <v>63</v>
      </c>
      <c r="F49" s="153"/>
      <c r="G49" s="153"/>
      <c r="H49" s="180"/>
      <c r="I49" s="181" t="n">
        <v>0.99806</v>
      </c>
      <c r="J49" s="60" t="n">
        <v>1.9265</v>
      </c>
      <c r="K49" s="60" t="n">
        <v>2.3725</v>
      </c>
      <c r="L49" s="60" t="n">
        <v>1.3922</v>
      </c>
      <c r="M49" s="64" t="n">
        <f aca="false">J49/((K49-L49)/I49)</f>
        <v>1.96140221360808</v>
      </c>
      <c r="N49" s="65" t="n">
        <f aca="false">((K49-J49)/(K49-L49))*100</f>
        <v>45.4962766500051</v>
      </c>
      <c r="O49" s="72" t="n">
        <f aca="false">P49-N49</f>
        <v>5.30878445839522</v>
      </c>
      <c r="P49" s="67" t="n">
        <f aca="false">(((K49-L49)-(J49/Q49)*I49)/(K49-L49))*100</f>
        <v>50.8050611084003</v>
      </c>
      <c r="Q49" s="73" t="n">
        <v>3.987</v>
      </c>
      <c r="R49" s="67" t="n">
        <f aca="false">((J49*I49)/(Q49*(K49-L49)))*100</f>
        <v>49.1949388915997</v>
      </c>
      <c r="S49" s="182" t="b">
        <v>0</v>
      </c>
    </row>
    <row r="50" customFormat="false" ht="15" hidden="false" customHeight="false" outlineLevel="0" collapsed="false">
      <c r="E50" s="71"/>
      <c r="F50" s="153"/>
      <c r="G50" s="153"/>
      <c r="H50" s="180"/>
      <c r="I50" s="181" t="n">
        <v>0.99806</v>
      </c>
      <c r="J50" s="60" t="n">
        <v>1.9017</v>
      </c>
      <c r="K50" s="60" t="n">
        <v>2.3704</v>
      </c>
      <c r="L50" s="60" t="n">
        <v>1.3883</v>
      </c>
      <c r="M50" s="64" t="n">
        <f aca="false">J50/((K50-L50)/I50)</f>
        <v>1.93260431931575</v>
      </c>
      <c r="N50" s="65" t="n">
        <f aca="false">((K50-J50)/(K50-L50))*100</f>
        <v>47.7242643315345</v>
      </c>
      <c r="O50" s="72" t="n">
        <f aca="false">P50-N50</f>
        <v>3.80309159232426</v>
      </c>
      <c r="P50" s="67" t="n">
        <f aca="false">(((K50-L50)-(J50/Q50)*I50)/(K50-L50))*100</f>
        <v>51.5273559238588</v>
      </c>
      <c r="Q50" s="73" t="n">
        <v>3.987</v>
      </c>
      <c r="R50" s="67" t="n">
        <f aca="false">((J50*I50)/(Q50*(K50-L50)))*100</f>
        <v>48.4726440761413</v>
      </c>
      <c r="S50" s="182" t="b">
        <v>0</v>
      </c>
    </row>
  </sheetData>
  <mergeCells count="10">
    <mergeCell ref="H37:H38"/>
    <mergeCell ref="E40:E41"/>
    <mergeCell ref="H40:H41"/>
    <mergeCell ref="E42:E43"/>
    <mergeCell ref="H42:H43"/>
    <mergeCell ref="E45:E46"/>
    <mergeCell ref="H45:H46"/>
    <mergeCell ref="E47:E48"/>
    <mergeCell ref="H47:H50"/>
    <mergeCell ref="E49:E5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2" activeCellId="0" sqref="E12"/>
    </sheetView>
  </sheetViews>
  <sheetFormatPr defaultColWidth="10.5390625" defaultRowHeight="15" zeroHeight="false" outlineLevelRow="0" outlineLevelCol="0"/>
  <cols>
    <col collapsed="false" customWidth="true" hidden="false" outlineLevel="0" max="1" min="1" style="0" width="60.86"/>
    <col collapsed="false" customWidth="true" hidden="false" outlineLevel="0" max="2" min="2" style="0" width="20.85"/>
    <col collapsed="false" customWidth="true" hidden="false" outlineLevel="0" max="3" min="3" style="0" width="21.28"/>
    <col collapsed="false" customWidth="true" hidden="false" outlineLevel="0" max="4" min="4" style="0" width="21.15"/>
    <col collapsed="false" customWidth="true" hidden="false" outlineLevel="0" max="5" min="5" style="0" width="18"/>
    <col collapsed="false" customWidth="true" hidden="false" outlineLevel="0" max="6" min="6" style="0" width="17"/>
    <col collapsed="false" customWidth="true" hidden="false" outlineLevel="0" max="7" min="7" style="0" width="21.28"/>
    <col collapsed="false" customWidth="true" hidden="false" outlineLevel="0" max="8" min="8" style="0" width="16.14"/>
    <col collapsed="false" customWidth="true" hidden="false" outlineLevel="0" max="9" min="9" style="0" width="14.71"/>
  </cols>
  <sheetData>
    <row r="1" customFormat="false" ht="15" hidden="false" customHeight="false" outlineLevel="0" collapsed="false">
      <c r="A1" s="183" t="s">
        <v>67</v>
      </c>
      <c r="B1" s="183"/>
      <c r="C1" s="183"/>
      <c r="D1" s="183"/>
      <c r="E1" s="183"/>
    </row>
    <row r="2" customFormat="false" ht="15" hidden="false" customHeight="false" outlineLevel="0" collapsed="false">
      <c r="A2" s="183"/>
      <c r="B2" s="183"/>
      <c r="C2" s="183"/>
      <c r="D2" s="183"/>
      <c r="E2" s="183"/>
      <c r="H2" s="0" t="s">
        <v>61</v>
      </c>
      <c r="I2" s="0" t="s">
        <v>62</v>
      </c>
    </row>
    <row r="3" customFormat="false" ht="15.75" hidden="false" customHeight="false" outlineLevel="0" collapsed="false">
      <c r="A3" s="0" t="s">
        <v>68</v>
      </c>
      <c r="B3" s="4" t="n">
        <v>13</v>
      </c>
      <c r="C3" s="4" t="n">
        <v>23</v>
      </c>
      <c r="D3" s="4" t="n">
        <v>31</v>
      </c>
      <c r="E3" s="4" t="n">
        <v>33.33</v>
      </c>
      <c r="F3" s="4" t="n">
        <v>35.4</v>
      </c>
      <c r="G3" s="4" t="n">
        <v>37.5</v>
      </c>
      <c r="H3" s="4" t="n">
        <v>31</v>
      </c>
      <c r="I3" s="4" t="n">
        <v>31</v>
      </c>
    </row>
    <row r="4" customFormat="false" ht="15.75" hidden="false" customHeight="false" outlineLevel="0" collapsed="false">
      <c r="A4" s="85" t="s">
        <v>57</v>
      </c>
      <c r="B4" s="4" t="s">
        <v>69</v>
      </c>
      <c r="C4" s="4" t="s">
        <v>69</v>
      </c>
      <c r="D4" s="4" t="s">
        <v>69</v>
      </c>
      <c r="G4" s="4" t="s">
        <v>69</v>
      </c>
      <c r="H4" s="4"/>
      <c r="I4" s="4"/>
    </row>
    <row r="5" customFormat="false" ht="15" hidden="false" customHeight="false" outlineLevel="0" collapsed="false">
      <c r="A5" s="97" t="s">
        <v>60</v>
      </c>
      <c r="B5" s="4" t="s">
        <v>69</v>
      </c>
      <c r="C5" s="4" t="s">
        <v>69</v>
      </c>
      <c r="D5" s="4" t="s">
        <v>69</v>
      </c>
      <c r="G5" s="4" t="s">
        <v>69</v>
      </c>
      <c r="H5" s="4"/>
      <c r="I5" s="4"/>
    </row>
    <row r="7" customFormat="false" ht="15" hidden="false" customHeight="false" outlineLevel="0" collapsed="false">
      <c r="A7" s="183" t="s">
        <v>70</v>
      </c>
      <c r="B7" s="183"/>
      <c r="C7" s="183"/>
      <c r="D7" s="183"/>
      <c r="E7" s="183"/>
    </row>
    <row r="8" customFormat="false" ht="15" hidden="false" customHeight="false" outlineLevel="0" collapsed="false">
      <c r="A8" s="183"/>
      <c r="B8" s="183"/>
      <c r="C8" s="183"/>
      <c r="D8" s="183"/>
      <c r="E8" s="183"/>
    </row>
    <row r="9" customFormat="false" ht="15.75" hidden="false" customHeight="false" outlineLevel="0" collapsed="false">
      <c r="B9" s="4" t="n">
        <v>31</v>
      </c>
      <c r="C9" s="4" t="n">
        <v>37.5</v>
      </c>
      <c r="D9" s="4" t="n">
        <v>39.71</v>
      </c>
      <c r="E9" s="4" t="n">
        <v>43</v>
      </c>
      <c r="F9" s="4" t="n">
        <v>50</v>
      </c>
      <c r="G9" s="4" t="n">
        <v>60</v>
      </c>
      <c r="H9" s="4" t="n">
        <v>65</v>
      </c>
      <c r="I9" s="4" t="n">
        <v>70</v>
      </c>
    </row>
    <row r="10" customFormat="false" ht="15.75" hidden="false" customHeight="false" outlineLevel="0" collapsed="false">
      <c r="A10" s="22" t="s">
        <v>57</v>
      </c>
      <c r="B10" s="184" t="s">
        <v>69</v>
      </c>
      <c r="C10" s="184" t="s">
        <v>69</v>
      </c>
      <c r="D10" s="184" t="s">
        <v>69</v>
      </c>
      <c r="E10" s="185" t="s">
        <v>71</v>
      </c>
      <c r="F10" s="186" t="s">
        <v>71</v>
      </c>
      <c r="G10" s="187" t="s">
        <v>72</v>
      </c>
      <c r="H10" s="186" t="s">
        <v>71</v>
      </c>
      <c r="I10" s="188" t="s">
        <v>65</v>
      </c>
    </row>
    <row r="11" customFormat="false" ht="15.75" hidden="false" customHeight="false" outlineLevel="0" collapsed="false">
      <c r="A11" s="75" t="s">
        <v>60</v>
      </c>
      <c r="B11" s="185" t="s">
        <v>71</v>
      </c>
      <c r="C11" s="185" t="s">
        <v>71</v>
      </c>
      <c r="D11" s="184" t="s">
        <v>69</v>
      </c>
      <c r="E11" s="185" t="s">
        <v>71</v>
      </c>
      <c r="F11" s="186" t="s">
        <v>71</v>
      </c>
      <c r="G11" s="186" t="s">
        <v>71</v>
      </c>
      <c r="H11" s="186" t="s">
        <v>71</v>
      </c>
      <c r="I11" s="186" t="s">
        <v>71</v>
      </c>
    </row>
    <row r="12" customFormat="false" ht="15.75" hidden="false" customHeight="false" outlineLevel="0" collapsed="false">
      <c r="A12" s="60" t="s">
        <v>73</v>
      </c>
      <c r="B12" s="185" t="s">
        <v>71</v>
      </c>
      <c r="C12" s="185" t="s">
        <v>71</v>
      </c>
      <c r="D12" s="185" t="s">
        <v>71</v>
      </c>
      <c r="E12" s="184" t="s">
        <v>69</v>
      </c>
      <c r="F12" s="186" t="s">
        <v>71</v>
      </c>
      <c r="G12" s="186" t="s">
        <v>71</v>
      </c>
      <c r="H12" s="186" t="s">
        <v>71</v>
      </c>
      <c r="I12" s="186" t="s">
        <v>71</v>
      </c>
    </row>
    <row r="13" customFormat="false" ht="15.75" hidden="false" customHeight="false" outlineLevel="0" collapsed="false">
      <c r="A13" s="44" t="s">
        <v>74</v>
      </c>
      <c r="B13" s="185" t="s">
        <v>71</v>
      </c>
      <c r="C13" s="185" t="s">
        <v>71</v>
      </c>
      <c r="D13" s="184" t="s">
        <v>69</v>
      </c>
      <c r="E13" s="185" t="s">
        <v>71</v>
      </c>
      <c r="F13" s="186" t="s">
        <v>71</v>
      </c>
      <c r="G13" s="186" t="s">
        <v>71</v>
      </c>
      <c r="H13" s="186" t="s">
        <v>71</v>
      </c>
      <c r="I13" s="186" t="s">
        <v>71</v>
      </c>
    </row>
    <row r="14" customFormat="false" ht="21.75" hidden="false" customHeight="true" outlineLevel="0" collapsed="false">
      <c r="A14" s="171" t="s">
        <v>75</v>
      </c>
      <c r="B14" s="185" t="s">
        <v>71</v>
      </c>
      <c r="C14" s="185" t="s">
        <v>71</v>
      </c>
      <c r="D14" s="185" t="s">
        <v>71</v>
      </c>
      <c r="E14" s="185" t="s">
        <v>71</v>
      </c>
      <c r="F14" s="189" t="s">
        <v>76</v>
      </c>
      <c r="G14" s="187" t="s">
        <v>72</v>
      </c>
      <c r="H14" s="188" t="s">
        <v>65</v>
      </c>
      <c r="I14" s="186" t="s">
        <v>71</v>
      </c>
    </row>
    <row r="15" customFormat="false" ht="15" hidden="false" customHeight="false" outlineLevel="0" collapsed="false">
      <c r="A15" s="137" t="s">
        <v>64</v>
      </c>
      <c r="B15" s="185" t="s">
        <v>71</v>
      </c>
      <c r="C15" s="185" t="s">
        <v>71</v>
      </c>
      <c r="D15" s="185" t="s">
        <v>71</v>
      </c>
      <c r="E15" s="185" t="s">
        <v>71</v>
      </c>
      <c r="F15" s="186" t="s">
        <v>71</v>
      </c>
      <c r="G15" s="189" t="s">
        <v>76</v>
      </c>
      <c r="H15" s="186" t="s">
        <v>71</v>
      </c>
      <c r="I15" s="189" t="s">
        <v>76</v>
      </c>
    </row>
  </sheetData>
  <mergeCells count="2">
    <mergeCell ref="A1:E2"/>
    <mergeCell ref="A7:E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4" activeCellId="0" sqref="B14"/>
    </sheetView>
  </sheetViews>
  <sheetFormatPr defaultColWidth="10.5390625" defaultRowHeight="15" zeroHeight="false" outlineLevelRow="0" outlineLevelCol="0"/>
  <cols>
    <col collapsed="false" customWidth="true" hidden="false" outlineLevel="0" max="1" min="1" style="0" width="104"/>
  </cols>
  <sheetData>
    <row r="1" customFormat="false" ht="15" hidden="false" customHeight="false" outlineLevel="0" collapsed="false">
      <c r="A1" s="190" t="s">
        <v>77</v>
      </c>
    </row>
    <row r="2" customFormat="false" ht="15" hidden="false" customHeight="false" outlineLevel="0" collapsed="false">
      <c r="A2" s="190"/>
    </row>
    <row r="3" customFormat="false" ht="21" hidden="false" customHeight="false" outlineLevel="0" collapsed="false">
      <c r="A3" s="191" t="s">
        <v>78</v>
      </c>
    </row>
    <row r="4" customFormat="false" ht="21" hidden="false" customHeight="false" outlineLevel="0" collapsed="false">
      <c r="A4" s="191" t="s">
        <v>79</v>
      </c>
    </row>
    <row r="5" customFormat="false" ht="21" hidden="false" customHeight="false" outlineLevel="0" collapsed="false">
      <c r="A5" s="191" t="s">
        <v>80</v>
      </c>
    </row>
    <row r="6" customFormat="false" ht="21" hidden="false" customHeight="false" outlineLevel="0" collapsed="false">
      <c r="A6" s="191"/>
    </row>
    <row r="7" customFormat="false" ht="21" hidden="false" customHeight="false" outlineLevel="0" collapsed="false">
      <c r="A7" s="191"/>
    </row>
    <row r="8" customFormat="false" ht="21" hidden="false" customHeight="false" outlineLevel="0" collapsed="false">
      <c r="A8" s="191"/>
    </row>
    <row r="9" customFormat="false" ht="21" hidden="false" customHeight="false" outlineLevel="0" collapsed="false">
      <c r="A9" s="191"/>
    </row>
    <row r="10" customFormat="false" ht="21" hidden="false" customHeight="false" outlineLevel="0" collapsed="false">
      <c r="A10" s="191"/>
    </row>
    <row r="11" customFormat="false" ht="21" hidden="false" customHeight="false" outlineLevel="0" collapsed="false">
      <c r="A11" s="191"/>
    </row>
    <row r="12" customFormat="false" ht="21" hidden="false" customHeight="false" outlineLevel="0" collapsed="false">
      <c r="A12" s="191"/>
    </row>
    <row r="13" customFormat="false" ht="21" hidden="false" customHeight="false" outlineLevel="0" collapsed="false">
      <c r="A13" s="191"/>
    </row>
    <row r="14" customFormat="false" ht="21" hidden="false" customHeight="false" outlineLevel="0" collapsed="false">
      <c r="A14" s="191"/>
    </row>
    <row r="15" customFormat="false" ht="21" hidden="false" customHeight="false" outlineLevel="0" collapsed="false">
      <c r="A15" s="191"/>
    </row>
    <row r="16" customFormat="false" ht="21" hidden="false" customHeight="false" outlineLevel="0" collapsed="false">
      <c r="A16" s="191"/>
    </row>
    <row r="17" customFormat="false" ht="21" hidden="false" customHeight="false" outlineLevel="0" collapsed="false">
      <c r="A17" s="191"/>
    </row>
    <row r="18" customFormat="false" ht="21" hidden="false" customHeight="false" outlineLevel="0" collapsed="false">
      <c r="A18" s="191"/>
    </row>
    <row r="19" customFormat="false" ht="21" hidden="false" customHeight="false" outlineLevel="0" collapsed="false">
      <c r="A19" s="191"/>
    </row>
    <row r="20" customFormat="false" ht="21" hidden="false" customHeight="false" outlineLevel="0" collapsed="false">
      <c r="A20" s="191"/>
    </row>
    <row r="21" customFormat="false" ht="21" hidden="false" customHeight="false" outlineLevel="0" collapsed="false">
      <c r="A21" s="191"/>
    </row>
    <row r="22" customFormat="false" ht="21" hidden="false" customHeight="false" outlineLevel="0" collapsed="false">
      <c r="A22" s="191"/>
    </row>
    <row r="23" customFormat="false" ht="21" hidden="false" customHeight="false" outlineLevel="0" collapsed="false">
      <c r="A23" s="191"/>
    </row>
    <row r="24" customFormat="false" ht="21" hidden="false" customHeight="false" outlineLevel="0" collapsed="false">
      <c r="A24" s="191"/>
    </row>
    <row r="25" customFormat="false" ht="21" hidden="false" customHeight="false" outlineLevel="0" collapsed="false">
      <c r="A25" s="191"/>
    </row>
    <row r="26" customFormat="false" ht="21" hidden="false" customHeight="false" outlineLevel="0" collapsed="false">
      <c r="A26" s="191"/>
    </row>
    <row r="27" customFormat="false" ht="21" hidden="false" customHeight="false" outlineLevel="0" collapsed="false">
      <c r="A27" s="191"/>
    </row>
    <row r="28" customFormat="false" ht="21" hidden="false" customHeight="false" outlineLevel="0" collapsed="false">
      <c r="A28" s="191"/>
    </row>
    <row r="29" customFormat="false" ht="21" hidden="false" customHeight="false" outlineLevel="0" collapsed="false">
      <c r="A29" s="191"/>
    </row>
    <row r="30" customFormat="false" ht="21" hidden="false" customHeight="false" outlineLevel="0" collapsed="false">
      <c r="A30" s="191"/>
    </row>
    <row r="31" customFormat="false" ht="21" hidden="false" customHeight="false" outlineLevel="0" collapsed="false">
      <c r="A31" s="191"/>
    </row>
    <row r="32" customFormat="false" ht="21" hidden="false" customHeight="false" outlineLevel="0" collapsed="false">
      <c r="A32" s="191"/>
    </row>
    <row r="33" customFormat="false" ht="21" hidden="false" customHeight="false" outlineLevel="0" collapsed="false">
      <c r="A33" s="191"/>
    </row>
    <row r="34" customFormat="false" ht="21" hidden="false" customHeight="false" outlineLevel="0" collapsed="false">
      <c r="A34" s="191"/>
    </row>
    <row r="35" customFormat="false" ht="21" hidden="false" customHeight="false" outlineLevel="0" collapsed="false">
      <c r="A35" s="191"/>
    </row>
    <row r="36" customFormat="false" ht="21" hidden="false" customHeight="false" outlineLevel="0" collapsed="false">
      <c r="A36" s="191"/>
    </row>
    <row r="37" customFormat="false" ht="21" hidden="false" customHeight="false" outlineLevel="0" collapsed="false">
      <c r="A37" s="191"/>
    </row>
    <row r="38" customFormat="false" ht="21" hidden="false" customHeight="false" outlineLevel="0" collapsed="false">
      <c r="A38" s="191"/>
    </row>
    <row r="39" customFormat="false" ht="21" hidden="false" customHeight="false" outlineLevel="0" collapsed="false">
      <c r="A39" s="191"/>
    </row>
    <row r="40" customFormat="false" ht="21" hidden="false" customHeight="false" outlineLevel="0" collapsed="false">
      <c r="A40" s="191"/>
    </row>
    <row r="41" customFormat="false" ht="21" hidden="false" customHeight="false" outlineLevel="0" collapsed="false">
      <c r="A41" s="191"/>
    </row>
    <row r="42" customFormat="false" ht="21" hidden="false" customHeight="false" outlineLevel="0" collapsed="false">
      <c r="A42" s="191"/>
    </row>
    <row r="43" customFormat="false" ht="21" hidden="false" customHeight="false" outlineLevel="0" collapsed="false">
      <c r="A43" s="191"/>
    </row>
    <row r="44" customFormat="false" ht="21" hidden="false" customHeight="false" outlineLevel="0" collapsed="false">
      <c r="A44" s="191"/>
    </row>
    <row r="45" customFormat="false" ht="21" hidden="false" customHeight="false" outlineLevel="0" collapsed="false">
      <c r="A45" s="191"/>
    </row>
  </sheetData>
  <mergeCells count="1">
    <mergeCell ref="A1:A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Jnanesh GOPALE GOWDA</dc:creator>
  <dc:description/>
  <dc:language>en-GB</dc:language>
  <cp:lastModifiedBy/>
  <dcterms:modified xsi:type="dcterms:W3CDTF">2024-02-02T12:53:45Z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