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iam\Desktop\comp3331\"/>
    </mc:Choice>
  </mc:AlternateContent>
  <xr:revisionPtr revIDLastSave="0" documentId="13_ncr:1_{E6131A67-9E11-4D86-B046-8B7261E6939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P fragmentation" sheetId="1" r:id="rId1"/>
    <sheet name="Design the subnets" sheetId="3" r:id="rId2"/>
    <sheet name="Dijkstra’s algorithm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E3" i="1"/>
  <c r="J8" i="1"/>
  <c r="A3" i="1"/>
  <c r="A4" i="1"/>
  <c r="A2" i="1"/>
  <c r="A9" i="1"/>
  <c r="A10" i="1"/>
  <c r="A11" i="1"/>
  <c r="A12" i="1"/>
  <c r="A8" i="1"/>
  <c r="B9" i="1"/>
  <c r="C9" i="1"/>
  <c r="C10" i="1"/>
  <c r="C11" i="1"/>
  <c r="C8" i="1"/>
  <c r="E11" i="1"/>
  <c r="E10" i="1"/>
  <c r="E9" i="1"/>
  <c r="B10" i="1"/>
  <c r="B11" i="1" s="1"/>
  <c r="B12" i="1" s="1"/>
  <c r="E8" i="1"/>
  <c r="B8" i="1"/>
  <c r="D3" i="1"/>
  <c r="D4" i="1"/>
  <c r="D2" i="1"/>
  <c r="E4" i="1"/>
  <c r="E2" i="1"/>
  <c r="J2" i="1"/>
  <c r="C3" i="1"/>
  <c r="C4" i="1"/>
  <c r="C2" i="1"/>
  <c r="B4" i="1"/>
  <c r="B3" i="1"/>
  <c r="B2" i="1"/>
  <c r="D10" i="1" l="1"/>
  <c r="D11" i="1"/>
  <c r="D8" i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tc={49026E16-8EFD-4EF1-A16F-02AA6FF9EA1E}</author>
  </authors>
  <commentList>
    <comment ref="D4" authorId="0" shapeId="0" xr:uid="{49026E16-8EFD-4EF1-A16F-02AA6FF9EA1E}">
      <text>
        <t>[Threaded comment]
Your version of Excel allows you to read this threaded comment; however, any edits to it will get removed if the file is opened in a newer version of Excel. Learn more: https://go.microsoft.com/fwlink/?linkid=870924
Comment:
    if this is 0, then it is the end of the fragments</t>
      </text>
    </comment>
  </commentList>
</comments>
</file>

<file path=xl/sharedStrings.xml><?xml version="1.0" encoding="utf-8"?>
<sst xmlns="http://schemas.openxmlformats.org/spreadsheetml/2006/main" count="179" uniqueCount="65">
  <si>
    <t>ID</t>
  </si>
  <si>
    <t>MF Flag</t>
  </si>
  <si>
    <t>Offset</t>
  </si>
  <si>
    <t>MTU</t>
  </si>
  <si>
    <t>Size</t>
  </si>
  <si>
    <t>x</t>
  </si>
  <si>
    <t>Data = size - IP header</t>
  </si>
  <si>
    <t>Remaining</t>
  </si>
  <si>
    <t>Length</t>
  </si>
  <si>
    <t>201.70.64.0</t>
  </si>
  <si>
    <t>subnets needed</t>
  </si>
  <si>
    <t>next 2^</t>
  </si>
  <si>
    <t>total number of 1s in the subnet mask</t>
  </si>
  <si>
    <t>power</t>
  </si>
  <si>
    <r>
      <t xml:space="preserve">11111111 11111111 11111111 </t>
    </r>
    <r>
      <rPr>
        <sz val="11"/>
        <color rgb="FFFF0000"/>
        <rFont val="Calibri"/>
        <family val="2"/>
        <scheme val="minor"/>
      </rPr>
      <t>111</t>
    </r>
    <r>
      <rPr>
        <sz val="11"/>
        <color rgb="FF00B050"/>
        <rFont val="Calibri"/>
        <family val="2"/>
        <scheme val="minor"/>
      </rPr>
      <t>00000</t>
    </r>
  </si>
  <si>
    <t>the red part represents the subnets and the green part represents the number of addresses in each subnet</t>
  </si>
  <si>
    <t>http://fixmycode.github.io/IPFCalc/</t>
  </si>
  <si>
    <t>A</t>
  </si>
  <si>
    <t>B</t>
  </si>
  <si>
    <t>C</t>
  </si>
  <si>
    <t>D</t>
  </si>
  <si>
    <t>E</t>
  </si>
  <si>
    <t>F</t>
  </si>
  <si>
    <t>G</t>
  </si>
  <si>
    <t>Step</t>
  </si>
  <si>
    <t>N'</t>
  </si>
  <si>
    <t>2,A</t>
  </si>
  <si>
    <t>3,A</t>
  </si>
  <si>
    <t>AB</t>
  </si>
  <si>
    <t>D(B), P(B)</t>
  </si>
  <si>
    <t>D(C), P(C)</t>
  </si>
  <si>
    <t>D(D), P(D)</t>
  </si>
  <si>
    <t>D(E), P(E)</t>
  </si>
  <si>
    <t>D(G), P(G)</t>
  </si>
  <si>
    <t>D(F), P(F)</t>
  </si>
  <si>
    <t>ABF</t>
  </si>
  <si>
    <t>7,B</t>
  </si>
  <si>
    <t>5,F</t>
  </si>
  <si>
    <t>ABFG</t>
  </si>
  <si>
    <t>5,G</t>
  </si>
  <si>
    <t>10,G</t>
  </si>
  <si>
    <t>4,G</t>
  </si>
  <si>
    <t>ABFGE</t>
  </si>
  <si>
    <t>8,E</t>
  </si>
  <si>
    <t>ABFGEC</t>
  </si>
  <si>
    <t>7,C</t>
  </si>
  <si>
    <t>ABFGECD</t>
  </si>
  <si>
    <t>Destination</t>
  </si>
  <si>
    <t>Outgoing link</t>
  </si>
  <si>
    <t>(A,B)</t>
  </si>
  <si>
    <t>(A,F)</t>
  </si>
  <si>
    <t>(A,G)</t>
  </si>
  <si>
    <t>inf</t>
  </si>
  <si>
    <t>To</t>
  </si>
  <si>
    <t>Via</t>
  </si>
  <si>
    <t>Node A</t>
  </si>
  <si>
    <t>min DV</t>
  </si>
  <si>
    <t>Node B</t>
  </si>
  <si>
    <t>Node G</t>
  </si>
  <si>
    <t>Node F</t>
  </si>
  <si>
    <t>Q7). IP Packets on a certain network can carry a maximum of only 500 Bytes in the data portion. An application using TCP/IP on a node on this network generates a TCP segment with 1,000 Bytes in the data portion. How many IP packets are transmitted to carry this TCP segment, and what are their sizes (including the header)?</t>
  </si>
  <si>
    <t>Answer: TCP segment size = Payload + Header = 1020 Bytes. IP packet can carry a maximum of 500 bytes in the data portion. 500 is not exactly divisible by 8 (500/8 = 62.5). We use the lower value 62*8 = 496 bytes. The 3 IP packets will have the following sizes (including the IP headers).</t>
  </si>
  <si>
    <t>F1: 496 + 20 = 516 Bytes :: Offset=0, MF=1</t>
  </si>
  <si>
    <t>F2: 496 + 20 = 516 Bytes:: Offset=62, MF=1</t>
  </si>
  <si>
    <t>F3: 28 + 20 = 48 Bytes :: Offset=124, MF=0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</si>
</sst>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8</xdr:col>
      <xdr:colOff>418427</xdr:colOff>
      <xdr:row>33</xdr:row>
      <xdr:rowOff>151952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2C1801-F0D2-4BF0-866E-A28B881C2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0"/>
          <a:ext cx="5380952" cy="358095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Li Chen" id="{C28E875B-D17C-434C-A82E-65238EDEFF99}" userId="Liam Li Ch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" dT="2021-08-13T06:57:45.53" personId="{C28E875B-D17C-434C-A82E-65238EDEFF99}" id="{49026E16-8EFD-4EF1-A16F-02AA6FF9EA1E}">
    <text>if this is 0, then it is the end of the fragments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"/>
  <sheetViews>
    <sheetView topLeftCell="A4" workbookViewId="0">
      <selection activeCell="N30" sqref="N30:S30"/>
    </sheetView>
  </sheetViews>
  <sheetFormatPr defaultRowHeight="15" x14ac:dyDescent="0.25"/>
  <cols>
    <col min="2" max="2" width="10.42578125" bestFit="1" customWidth="1"/>
    <col min="13" max="13" width="9.42578125" bestFit="1" customWidth="1"/>
  </cols>
  <sheetData>
    <row r="1" spans="1:20" x14ac:dyDescent="0.25">
      <c r="A1" t="s">
        <v>8</v>
      </c>
      <c r="B1" t="s">
        <v>7</v>
      </c>
      <c r="C1" s="2" t="s">
        <v>0</v>
      </c>
      <c r="D1" t="s">
        <v>1</v>
      </c>
      <c r="E1" t="s">
        <v>2</v>
      </c>
      <c r="G1" t="s">
        <v>3</v>
      </c>
      <c r="H1" t="s">
        <v>4</v>
      </c>
      <c r="I1" s="2" t="s">
        <v>0</v>
      </c>
      <c r="J1" t="s">
        <v>6</v>
      </c>
    </row>
    <row r="2" spans="1:20" x14ac:dyDescent="0.25">
      <c r="A2">
        <f>IF(B2&lt;&gt;0,$G$2,0)</f>
        <v>1500</v>
      </c>
      <c r="B2">
        <f>H2</f>
        <v>4000</v>
      </c>
      <c r="C2" s="2" t="str">
        <f>$I$2</f>
        <v>x</v>
      </c>
      <c r="D2" s="4" t="str">
        <f>IF(B3&gt;0,"1","0")</f>
        <v>1</v>
      </c>
      <c r="E2" s="1">
        <f>0</f>
        <v>0</v>
      </c>
      <c r="G2" s="1">
        <v>1500</v>
      </c>
      <c r="H2" s="1">
        <v>4000</v>
      </c>
      <c r="I2" s="3" t="s">
        <v>5</v>
      </c>
      <c r="J2">
        <f>H2-20</f>
        <v>3980</v>
      </c>
    </row>
    <row r="3" spans="1:20" x14ac:dyDescent="0.25">
      <c r="A3">
        <f t="shared" ref="A3:A4" si="0">IF(B3&lt;&gt;0,$G$2,0)</f>
        <v>1500</v>
      </c>
      <c r="B3">
        <f>B2-G2</f>
        <v>2500</v>
      </c>
      <c r="C3" s="2" t="str">
        <f t="shared" ref="C3:C4" si="1">$I$2</f>
        <v>x</v>
      </c>
      <c r="D3" s="4" t="str">
        <f t="shared" ref="D3:D4" si="2">IF(B4&gt;0,"1","0")</f>
        <v>1</v>
      </c>
      <c r="E3" s="1">
        <f>(G2-20)/8</f>
        <v>185</v>
      </c>
    </row>
    <row r="4" spans="1:20" x14ac:dyDescent="0.25">
      <c r="A4">
        <f t="shared" si="0"/>
        <v>1500</v>
      </c>
      <c r="B4">
        <f>B3-G2</f>
        <v>1000</v>
      </c>
      <c r="C4" s="2" t="str">
        <f t="shared" si="1"/>
        <v>x</v>
      </c>
      <c r="D4" s="4" t="str">
        <f t="shared" si="2"/>
        <v>0</v>
      </c>
      <c r="E4" s="1">
        <f>2*E3</f>
        <v>370</v>
      </c>
    </row>
    <row r="7" spans="1:20" x14ac:dyDescent="0.25">
      <c r="A7" t="s">
        <v>8</v>
      </c>
      <c r="B7" t="s">
        <v>7</v>
      </c>
      <c r="C7" s="2" t="s">
        <v>0</v>
      </c>
      <c r="D7" t="s">
        <v>1</v>
      </c>
      <c r="E7" t="s">
        <v>2</v>
      </c>
      <c r="G7" t="s">
        <v>3</v>
      </c>
      <c r="H7" t="s">
        <v>4</v>
      </c>
      <c r="I7" s="2" t="s">
        <v>0</v>
      </c>
      <c r="J7" t="s">
        <v>6</v>
      </c>
    </row>
    <row r="8" spans="1:20" x14ac:dyDescent="0.25">
      <c r="A8">
        <f>IF(B8&lt;&gt;0,$G$8,0)</f>
        <v>1500</v>
      </c>
      <c r="B8">
        <f>H8</f>
        <v>5540</v>
      </c>
      <c r="C8" s="2">
        <f>$I$8</f>
        <v>2222</v>
      </c>
      <c r="D8" s="4" t="str">
        <f>IF(B9&gt;0,"1","0")</f>
        <v>1</v>
      </c>
      <c r="E8" s="1">
        <f>0</f>
        <v>0</v>
      </c>
      <c r="G8" s="1">
        <v>1500</v>
      </c>
      <c r="H8" s="1">
        <v>5540</v>
      </c>
      <c r="I8" s="3">
        <v>2222</v>
      </c>
      <c r="J8">
        <f>H8-20</f>
        <v>5520</v>
      </c>
    </row>
    <row r="9" spans="1:20" x14ac:dyDescent="0.25">
      <c r="A9">
        <f t="shared" ref="A9:A12" si="3">IF(B9&lt;&gt;0,$G$8,0)</f>
        <v>1500</v>
      </c>
      <c r="B9">
        <f>IF(B8-$G$8&gt;0,B8-$G$8,0)</f>
        <v>4040</v>
      </c>
      <c r="C9" s="2">
        <f t="shared" ref="C9:C11" si="4">$I$8</f>
        <v>2222</v>
      </c>
      <c r="D9" s="4" t="str">
        <f t="shared" ref="D9:D11" si="5">IF(B10&gt;0,"1","0")</f>
        <v>1</v>
      </c>
      <c r="E9" s="1">
        <f>($G$8-20)/8</f>
        <v>185</v>
      </c>
    </row>
    <row r="10" spans="1:20" x14ac:dyDescent="0.25">
      <c r="A10">
        <f t="shared" si="3"/>
        <v>1500</v>
      </c>
      <c r="B10">
        <f t="shared" ref="B10:B12" si="6">IF(B9-$G$8&gt;0,B9-$G$8,0)</f>
        <v>2540</v>
      </c>
      <c r="C10" s="2">
        <f t="shared" si="4"/>
        <v>2222</v>
      </c>
      <c r="D10" s="4" t="str">
        <f t="shared" si="5"/>
        <v>1</v>
      </c>
      <c r="E10" s="1">
        <f>2*($G$8-20)/8</f>
        <v>370</v>
      </c>
    </row>
    <row r="11" spans="1:20" x14ac:dyDescent="0.25">
      <c r="A11">
        <f t="shared" si="3"/>
        <v>1500</v>
      </c>
      <c r="B11">
        <f t="shared" si="6"/>
        <v>1040</v>
      </c>
      <c r="C11" s="2">
        <f t="shared" si="4"/>
        <v>2222</v>
      </c>
      <c r="D11" s="4" t="str">
        <f t="shared" si="5"/>
        <v>0</v>
      </c>
      <c r="E11" s="1">
        <f>3*($G$8-20)/8</f>
        <v>555</v>
      </c>
      <c r="J11" t="s">
        <v>16</v>
      </c>
    </row>
    <row r="12" spans="1:20" x14ac:dyDescent="0.25">
      <c r="A12">
        <f t="shared" si="3"/>
        <v>0</v>
      </c>
      <c r="B12">
        <f t="shared" si="6"/>
        <v>0</v>
      </c>
    </row>
    <row r="13" spans="1:20" ht="15" customHeight="1" x14ac:dyDescent="0.25">
      <c r="N13" s="12" t="s">
        <v>60</v>
      </c>
      <c r="O13" s="12"/>
      <c r="P13" s="12"/>
      <c r="Q13" s="12"/>
      <c r="R13" s="12"/>
      <c r="S13" s="12"/>
      <c r="T13" s="10"/>
    </row>
    <row r="14" spans="1:20" x14ac:dyDescent="0.25">
      <c r="N14" s="12"/>
      <c r="O14" s="12"/>
      <c r="P14" s="12"/>
      <c r="Q14" s="12"/>
      <c r="R14" s="12"/>
      <c r="S14" s="12"/>
      <c r="T14" s="10"/>
    </row>
    <row r="15" spans="1:20" x14ac:dyDescent="0.25">
      <c r="N15" s="12"/>
      <c r="O15" s="12"/>
      <c r="P15" s="12"/>
      <c r="Q15" s="12"/>
      <c r="R15" s="12"/>
      <c r="S15" s="12"/>
      <c r="T15" s="10"/>
    </row>
    <row r="16" spans="1:20" x14ac:dyDescent="0.25">
      <c r="N16" s="12"/>
      <c r="O16" s="12"/>
      <c r="P16" s="12"/>
      <c r="Q16" s="12"/>
      <c r="R16" s="12"/>
      <c r="S16" s="12"/>
      <c r="T16" s="10"/>
    </row>
    <row r="17" spans="14:20" x14ac:dyDescent="0.25">
      <c r="N17" s="12"/>
      <c r="O17" s="12"/>
      <c r="P17" s="12"/>
      <c r="Q17" s="12"/>
      <c r="R17" s="12"/>
      <c r="S17" s="12"/>
      <c r="T17" s="10"/>
    </row>
    <row r="18" spans="14:20" x14ac:dyDescent="0.25">
      <c r="N18" s="12"/>
      <c r="O18" s="12"/>
      <c r="P18" s="12"/>
      <c r="Q18" s="12"/>
      <c r="R18" s="12"/>
      <c r="S18" s="12"/>
      <c r="T18" s="10"/>
    </row>
    <row r="19" spans="14:20" x14ac:dyDescent="0.25">
      <c r="N19" s="12"/>
      <c r="O19" s="12"/>
      <c r="P19" s="12"/>
      <c r="Q19" s="12"/>
      <c r="R19" s="12"/>
      <c r="S19" s="12"/>
      <c r="T19" s="10"/>
    </row>
    <row r="20" spans="14:20" x14ac:dyDescent="0.25">
      <c r="N20" s="10"/>
      <c r="O20" s="10"/>
      <c r="P20" s="10"/>
      <c r="Q20" s="10"/>
      <c r="R20" s="10"/>
      <c r="S20" s="10"/>
      <c r="T20" s="10"/>
    </row>
    <row r="21" spans="14:20" x14ac:dyDescent="0.25">
      <c r="N21" s="12" t="s">
        <v>61</v>
      </c>
      <c r="O21" s="12"/>
      <c r="P21" s="12"/>
      <c r="Q21" s="12"/>
      <c r="R21" s="12"/>
      <c r="S21" s="12"/>
      <c r="T21" s="10"/>
    </row>
    <row r="22" spans="14:20" x14ac:dyDescent="0.25">
      <c r="N22" s="12"/>
      <c r="O22" s="12"/>
      <c r="P22" s="12"/>
      <c r="Q22" s="12"/>
      <c r="R22" s="12"/>
      <c r="S22" s="12"/>
      <c r="T22" s="10"/>
    </row>
    <row r="23" spans="14:20" x14ac:dyDescent="0.25">
      <c r="N23" s="12"/>
      <c r="O23" s="12"/>
      <c r="P23" s="12"/>
      <c r="Q23" s="12"/>
      <c r="R23" s="12"/>
      <c r="S23" s="12"/>
    </row>
    <row r="24" spans="14:20" x14ac:dyDescent="0.25">
      <c r="N24" s="12"/>
      <c r="O24" s="12"/>
      <c r="P24" s="12"/>
      <c r="Q24" s="12"/>
      <c r="R24" s="12"/>
      <c r="S24" s="12"/>
    </row>
    <row r="25" spans="14:20" x14ac:dyDescent="0.25">
      <c r="N25" s="12"/>
      <c r="O25" s="12"/>
      <c r="P25" s="12"/>
      <c r="Q25" s="12"/>
      <c r="R25" s="12"/>
      <c r="S25" s="12"/>
    </row>
    <row r="28" spans="14:20" x14ac:dyDescent="0.25">
      <c r="N28" s="11" t="s">
        <v>62</v>
      </c>
      <c r="O28" s="11"/>
      <c r="P28" s="11"/>
      <c r="Q28" s="11"/>
      <c r="R28" s="11"/>
      <c r="S28" s="11"/>
    </row>
    <row r="29" spans="14:20" x14ac:dyDescent="0.25">
      <c r="N29" s="11" t="s">
        <v>63</v>
      </c>
      <c r="O29" s="11"/>
      <c r="P29" s="11"/>
      <c r="Q29" s="11"/>
      <c r="R29" s="11"/>
      <c r="S29" s="11"/>
    </row>
    <row r="30" spans="14:20" x14ac:dyDescent="0.25">
      <c r="N30" s="11" t="s">
        <v>64</v>
      </c>
      <c r="O30" s="11"/>
      <c r="P30" s="11"/>
      <c r="Q30" s="11"/>
      <c r="R30" s="11"/>
      <c r="S30" s="11"/>
    </row>
    <row r="31" spans="14:20" x14ac:dyDescent="0.25">
      <c r="N31" s="2"/>
      <c r="O31" s="2"/>
      <c r="P31" s="2"/>
      <c r="Q31" s="2"/>
      <c r="R31" s="2"/>
    </row>
  </sheetData>
  <mergeCells count="5">
    <mergeCell ref="N30:S30"/>
    <mergeCell ref="N13:S19"/>
    <mergeCell ref="N21:S25"/>
    <mergeCell ref="N28:S28"/>
    <mergeCell ref="N29:S29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5EDF3-7AE2-43E7-9EE8-4D08F08E70B2}">
  <dimension ref="A1:E6"/>
  <sheetViews>
    <sheetView workbookViewId="0">
      <selection activeCell="N25" sqref="N25"/>
    </sheetView>
  </sheetViews>
  <sheetFormatPr defaultRowHeight="15" x14ac:dyDescent="0.25"/>
  <cols>
    <col min="1" max="1" width="19.140625" customWidth="1"/>
    <col min="2" max="2" width="18" customWidth="1"/>
  </cols>
  <sheetData>
    <row r="1" spans="1:5" x14ac:dyDescent="0.25">
      <c r="A1" t="s">
        <v>9</v>
      </c>
      <c r="B1" t="s">
        <v>10</v>
      </c>
      <c r="C1" t="s">
        <v>11</v>
      </c>
      <c r="E1" t="s">
        <v>13</v>
      </c>
    </row>
    <row r="2" spans="1:5" x14ac:dyDescent="0.25">
      <c r="B2">
        <v>6</v>
      </c>
      <c r="C2" s="1">
        <v>8</v>
      </c>
      <c r="E2">
        <v>3</v>
      </c>
    </row>
    <row r="3" spans="1:5" x14ac:dyDescent="0.25">
      <c r="A3" t="s">
        <v>12</v>
      </c>
    </row>
    <row r="4" spans="1:5" x14ac:dyDescent="0.25">
      <c r="B4">
        <f>24+E2</f>
        <v>27</v>
      </c>
    </row>
    <row r="5" spans="1:5" x14ac:dyDescent="0.25">
      <c r="A5" t="s">
        <v>14</v>
      </c>
    </row>
    <row r="6" spans="1:5" x14ac:dyDescent="0.25">
      <c r="A6" t="s"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59011-FD83-4CA1-9A3A-9372ADAF9F19}">
  <dimension ref="A1:O43"/>
  <sheetViews>
    <sheetView tabSelected="1" workbookViewId="0">
      <selection activeCell="V16" sqref="V16"/>
    </sheetView>
  </sheetViews>
  <sheetFormatPr defaultRowHeight="15" x14ac:dyDescent="0.25"/>
  <cols>
    <col min="1" max="1" width="10.28515625" bestFit="1" customWidth="1"/>
    <col min="2" max="2" width="11.5703125" bestFit="1" customWidth="1"/>
  </cols>
  <sheetData>
    <row r="1" spans="1:8" x14ac:dyDescent="0.25">
      <c r="A1" s="2" t="s">
        <v>24</v>
      </c>
      <c r="B1" s="2" t="s">
        <v>25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34</v>
      </c>
      <c r="H1" s="2" t="s">
        <v>33</v>
      </c>
    </row>
    <row r="2" spans="1:8" x14ac:dyDescent="0.25">
      <c r="A2" s="2">
        <v>0</v>
      </c>
      <c r="B2" s="2" t="s">
        <v>17</v>
      </c>
      <c r="C2" s="6" t="s">
        <v>26</v>
      </c>
      <c r="D2" s="5" t="s">
        <v>52</v>
      </c>
      <c r="E2" s="5" t="s">
        <v>52</v>
      </c>
      <c r="F2" s="5" t="s">
        <v>52</v>
      </c>
      <c r="G2" s="2" t="s">
        <v>27</v>
      </c>
      <c r="H2" s="2" t="s">
        <v>27</v>
      </c>
    </row>
    <row r="3" spans="1:8" x14ac:dyDescent="0.25">
      <c r="A3" s="2">
        <v>1</v>
      </c>
      <c r="B3" s="2" t="s">
        <v>28</v>
      </c>
      <c r="C3" s="2"/>
      <c r="D3" s="2" t="s">
        <v>36</v>
      </c>
      <c r="E3" s="2" t="s">
        <v>52</v>
      </c>
      <c r="F3" s="2" t="s">
        <v>52</v>
      </c>
      <c r="G3" s="6" t="s">
        <v>27</v>
      </c>
      <c r="H3" s="2" t="s">
        <v>27</v>
      </c>
    </row>
    <row r="4" spans="1:8" x14ac:dyDescent="0.25">
      <c r="A4" s="2">
        <v>2</v>
      </c>
      <c r="B4" s="2" t="s">
        <v>35</v>
      </c>
      <c r="C4" s="2"/>
      <c r="D4" s="2" t="s">
        <v>36</v>
      </c>
      <c r="E4" s="2" t="s">
        <v>52</v>
      </c>
      <c r="F4" s="2" t="s">
        <v>37</v>
      </c>
      <c r="G4" s="2"/>
      <c r="H4" s="6" t="s">
        <v>27</v>
      </c>
    </row>
    <row r="5" spans="1:8" x14ac:dyDescent="0.25">
      <c r="A5" s="2">
        <v>3</v>
      </c>
      <c r="B5" s="2" t="s">
        <v>38</v>
      </c>
      <c r="C5" s="2"/>
      <c r="D5" s="2" t="s">
        <v>39</v>
      </c>
      <c r="E5" s="2" t="s">
        <v>40</v>
      </c>
      <c r="F5" s="6" t="s">
        <v>41</v>
      </c>
      <c r="G5" s="2"/>
      <c r="H5" s="2"/>
    </row>
    <row r="6" spans="1:8" x14ac:dyDescent="0.25">
      <c r="A6" s="2">
        <v>4</v>
      </c>
      <c r="B6" s="2" t="s">
        <v>42</v>
      </c>
      <c r="C6" s="2"/>
      <c r="D6" s="6" t="s">
        <v>39</v>
      </c>
      <c r="E6" s="2" t="s">
        <v>43</v>
      </c>
      <c r="F6" s="2"/>
      <c r="G6" s="2"/>
      <c r="H6" s="2"/>
    </row>
    <row r="7" spans="1:8" x14ac:dyDescent="0.25">
      <c r="A7" s="2">
        <v>5</v>
      </c>
      <c r="B7" s="2" t="s">
        <v>44</v>
      </c>
      <c r="C7" s="2"/>
      <c r="D7" s="2"/>
      <c r="E7" s="6" t="s">
        <v>45</v>
      </c>
      <c r="F7" s="2"/>
      <c r="G7" s="2"/>
      <c r="H7" s="2"/>
    </row>
    <row r="8" spans="1:8" x14ac:dyDescent="0.25">
      <c r="A8" s="2">
        <v>6</v>
      </c>
      <c r="B8" s="2" t="s">
        <v>46</v>
      </c>
      <c r="C8" s="2"/>
      <c r="D8" s="2"/>
      <c r="E8" s="2"/>
      <c r="F8" s="2"/>
      <c r="G8" s="2"/>
      <c r="H8" s="2"/>
    </row>
    <row r="11" spans="1:8" x14ac:dyDescent="0.25">
      <c r="A11" s="2" t="s">
        <v>47</v>
      </c>
      <c r="B11" s="2" t="s">
        <v>48</v>
      </c>
    </row>
    <row r="12" spans="1:8" x14ac:dyDescent="0.25">
      <c r="A12" s="2" t="s">
        <v>18</v>
      </c>
      <c r="B12" s="2" t="s">
        <v>49</v>
      </c>
    </row>
    <row r="13" spans="1:8" x14ac:dyDescent="0.25">
      <c r="A13" s="2" t="s">
        <v>19</v>
      </c>
      <c r="B13" s="2" t="s">
        <v>51</v>
      </c>
    </row>
    <row r="14" spans="1:8" x14ac:dyDescent="0.25">
      <c r="A14" s="2" t="s">
        <v>20</v>
      </c>
      <c r="B14" s="2" t="s">
        <v>51</v>
      </c>
    </row>
    <row r="15" spans="1:8" x14ac:dyDescent="0.25">
      <c r="A15" s="2" t="s">
        <v>21</v>
      </c>
      <c r="B15" s="2" t="s">
        <v>51</v>
      </c>
    </row>
    <row r="16" spans="1:8" x14ac:dyDescent="0.25">
      <c r="A16" s="2" t="s">
        <v>22</v>
      </c>
      <c r="B16" s="2" t="s">
        <v>50</v>
      </c>
    </row>
    <row r="17" spans="1:15" x14ac:dyDescent="0.25">
      <c r="A17" s="2" t="s">
        <v>23</v>
      </c>
      <c r="B17" s="2" t="s">
        <v>51</v>
      </c>
    </row>
    <row r="20" spans="1:15" x14ac:dyDescent="0.25">
      <c r="A20" s="13" t="s">
        <v>55</v>
      </c>
      <c r="B20" s="13"/>
      <c r="C20" s="13" t="s">
        <v>54</v>
      </c>
      <c r="D20" s="13"/>
      <c r="E20" s="13"/>
      <c r="F20" s="13" t="s">
        <v>56</v>
      </c>
    </row>
    <row r="21" spans="1:15" x14ac:dyDescent="0.25">
      <c r="A21" s="13"/>
      <c r="B21" s="13"/>
      <c r="C21" s="8" t="s">
        <v>18</v>
      </c>
      <c r="D21" s="8" t="s">
        <v>22</v>
      </c>
      <c r="E21" s="8" t="s">
        <v>23</v>
      </c>
      <c r="F21" s="13"/>
      <c r="J21" s="13" t="s">
        <v>55</v>
      </c>
      <c r="K21" s="13"/>
      <c r="L21" s="13" t="s">
        <v>54</v>
      </c>
      <c r="M21" s="13"/>
      <c r="N21" s="13"/>
      <c r="O21" s="13" t="s">
        <v>56</v>
      </c>
    </row>
    <row r="22" spans="1:15" x14ac:dyDescent="0.25">
      <c r="A22" s="13" t="s">
        <v>53</v>
      </c>
      <c r="B22" s="8" t="s">
        <v>18</v>
      </c>
      <c r="C22" s="8">
        <v>2</v>
      </c>
      <c r="D22" s="8" t="s">
        <v>52</v>
      </c>
      <c r="E22" s="8" t="s">
        <v>52</v>
      </c>
      <c r="F22" s="7">
        <v>2</v>
      </c>
      <c r="J22" s="13"/>
      <c r="K22" s="13"/>
      <c r="L22" s="8" t="s">
        <v>18</v>
      </c>
      <c r="M22" s="8" t="s">
        <v>22</v>
      </c>
      <c r="N22" s="8" t="s">
        <v>23</v>
      </c>
      <c r="O22" s="13"/>
    </row>
    <row r="23" spans="1:15" x14ac:dyDescent="0.25">
      <c r="A23" s="13"/>
      <c r="B23" s="8" t="s">
        <v>23</v>
      </c>
      <c r="C23" s="8" t="s">
        <v>52</v>
      </c>
      <c r="D23" s="8">
        <v>3</v>
      </c>
      <c r="E23" s="8" t="s">
        <v>52</v>
      </c>
      <c r="F23" s="7">
        <v>3</v>
      </c>
      <c r="J23" s="13" t="s">
        <v>53</v>
      </c>
      <c r="K23" s="8" t="s">
        <v>18</v>
      </c>
      <c r="L23" s="8">
        <v>2</v>
      </c>
      <c r="M23" s="8" t="s">
        <v>52</v>
      </c>
      <c r="N23" s="8" t="s">
        <v>52</v>
      </c>
      <c r="O23" s="8">
        <v>2</v>
      </c>
    </row>
    <row r="24" spans="1:15" x14ac:dyDescent="0.25">
      <c r="A24" s="13"/>
      <c r="B24" s="8" t="s">
        <v>22</v>
      </c>
      <c r="C24" s="8" t="s">
        <v>52</v>
      </c>
      <c r="D24" s="8" t="s">
        <v>52</v>
      </c>
      <c r="E24" s="8">
        <v>3</v>
      </c>
      <c r="F24" s="7">
        <v>3</v>
      </c>
      <c r="J24" s="13"/>
      <c r="K24" s="8" t="s">
        <v>22</v>
      </c>
      <c r="L24" s="8" t="s">
        <v>52</v>
      </c>
      <c r="M24" s="8">
        <v>3</v>
      </c>
      <c r="N24" s="8">
        <v>6</v>
      </c>
      <c r="O24" s="8">
        <v>3</v>
      </c>
    </row>
    <row r="25" spans="1:15" x14ac:dyDescent="0.25">
      <c r="J25" s="13"/>
      <c r="K25" s="8" t="s">
        <v>23</v>
      </c>
      <c r="L25" s="8" t="s">
        <v>52</v>
      </c>
      <c r="M25" s="8">
        <v>6</v>
      </c>
      <c r="N25" s="8">
        <v>3</v>
      </c>
      <c r="O25" s="8">
        <v>3</v>
      </c>
    </row>
    <row r="26" spans="1:15" x14ac:dyDescent="0.25">
      <c r="A26" s="13" t="s">
        <v>57</v>
      </c>
      <c r="B26" s="13"/>
      <c r="C26" s="16" t="s">
        <v>54</v>
      </c>
      <c r="D26" s="17"/>
      <c r="E26" s="13" t="s">
        <v>56</v>
      </c>
      <c r="J26" s="13"/>
      <c r="K26" s="9" t="s">
        <v>19</v>
      </c>
      <c r="L26" s="7">
        <v>7</v>
      </c>
      <c r="M26" s="9" t="s">
        <v>52</v>
      </c>
      <c r="N26" s="9">
        <v>5</v>
      </c>
      <c r="O26" s="8">
        <v>5</v>
      </c>
    </row>
    <row r="27" spans="1:15" x14ac:dyDescent="0.25">
      <c r="A27" s="13"/>
      <c r="B27" s="13"/>
      <c r="C27" s="8" t="s">
        <v>17</v>
      </c>
      <c r="D27" s="8" t="s">
        <v>19</v>
      </c>
      <c r="E27" s="13"/>
      <c r="J27" s="13"/>
      <c r="K27" s="9" t="s">
        <v>20</v>
      </c>
      <c r="L27" s="8" t="s">
        <v>52</v>
      </c>
      <c r="M27" s="8" t="s">
        <v>52</v>
      </c>
      <c r="N27" s="8">
        <v>10</v>
      </c>
      <c r="O27" s="8">
        <v>10</v>
      </c>
    </row>
    <row r="28" spans="1:15" x14ac:dyDescent="0.25">
      <c r="A28" s="14" t="s">
        <v>53</v>
      </c>
      <c r="B28" s="8" t="s">
        <v>17</v>
      </c>
      <c r="C28" s="8">
        <v>2</v>
      </c>
      <c r="D28" s="8" t="s">
        <v>52</v>
      </c>
      <c r="E28" s="7">
        <v>2</v>
      </c>
      <c r="J28" s="13"/>
      <c r="K28" s="9" t="s">
        <v>21</v>
      </c>
      <c r="L28" s="8" t="s">
        <v>52</v>
      </c>
      <c r="M28" s="8">
        <v>5</v>
      </c>
      <c r="N28" s="8">
        <v>4</v>
      </c>
      <c r="O28" s="9">
        <v>4</v>
      </c>
    </row>
    <row r="29" spans="1:15" x14ac:dyDescent="0.25">
      <c r="A29" s="15"/>
      <c r="B29" s="8" t="s">
        <v>19</v>
      </c>
      <c r="C29" s="8" t="s">
        <v>52</v>
      </c>
      <c r="D29" s="8">
        <v>5</v>
      </c>
      <c r="E29" s="7">
        <v>5</v>
      </c>
    </row>
    <row r="31" spans="1:15" x14ac:dyDescent="0.25">
      <c r="A31" s="13" t="s">
        <v>59</v>
      </c>
      <c r="B31" s="13"/>
      <c r="C31" s="13" t="s">
        <v>54</v>
      </c>
      <c r="D31" s="13"/>
      <c r="E31" s="13"/>
      <c r="F31" s="13" t="s">
        <v>56</v>
      </c>
    </row>
    <row r="32" spans="1:15" x14ac:dyDescent="0.25">
      <c r="A32" s="13"/>
      <c r="B32" s="13"/>
      <c r="C32" s="8" t="s">
        <v>17</v>
      </c>
      <c r="D32" s="8" t="s">
        <v>21</v>
      </c>
      <c r="E32" s="8" t="s">
        <v>23</v>
      </c>
      <c r="F32" s="13"/>
    </row>
    <row r="33" spans="1:8" x14ac:dyDescent="0.25">
      <c r="A33" s="13" t="s">
        <v>53</v>
      </c>
      <c r="B33" s="8" t="s">
        <v>17</v>
      </c>
      <c r="C33" s="8">
        <v>3</v>
      </c>
      <c r="D33" s="8" t="s">
        <v>52</v>
      </c>
      <c r="E33" s="8" t="s">
        <v>52</v>
      </c>
      <c r="F33" s="7">
        <v>3</v>
      </c>
    </row>
    <row r="34" spans="1:8" x14ac:dyDescent="0.25">
      <c r="A34" s="13"/>
      <c r="B34" s="8" t="s">
        <v>21</v>
      </c>
      <c r="C34" s="8" t="s">
        <v>52</v>
      </c>
      <c r="D34" s="8">
        <v>2</v>
      </c>
      <c r="E34" s="8" t="s">
        <v>52</v>
      </c>
      <c r="F34" s="7">
        <v>2</v>
      </c>
    </row>
    <row r="35" spans="1:8" x14ac:dyDescent="0.25">
      <c r="A35" s="13"/>
      <c r="B35" s="8" t="s">
        <v>23</v>
      </c>
      <c r="C35" s="8" t="s">
        <v>52</v>
      </c>
      <c r="D35" s="8" t="s">
        <v>52</v>
      </c>
      <c r="E35" s="8">
        <v>3</v>
      </c>
      <c r="F35" s="7">
        <v>3</v>
      </c>
    </row>
    <row r="37" spans="1:8" x14ac:dyDescent="0.25">
      <c r="A37" s="13" t="s">
        <v>58</v>
      </c>
      <c r="B37" s="13"/>
      <c r="C37" s="13" t="s">
        <v>54</v>
      </c>
      <c r="D37" s="13"/>
      <c r="E37" s="13"/>
      <c r="F37" s="13"/>
      <c r="G37" s="13"/>
      <c r="H37" s="13" t="s">
        <v>56</v>
      </c>
    </row>
    <row r="38" spans="1:8" x14ac:dyDescent="0.25">
      <c r="A38" s="13"/>
      <c r="B38" s="13"/>
      <c r="C38" s="8" t="s">
        <v>17</v>
      </c>
      <c r="D38" s="8" t="s">
        <v>19</v>
      </c>
      <c r="E38" s="8" t="s">
        <v>20</v>
      </c>
      <c r="F38" s="9" t="s">
        <v>21</v>
      </c>
      <c r="G38" s="9" t="s">
        <v>22</v>
      </c>
      <c r="H38" s="13"/>
    </row>
    <row r="39" spans="1:8" x14ac:dyDescent="0.25">
      <c r="A39" s="13" t="s">
        <v>53</v>
      </c>
      <c r="B39" s="8" t="s">
        <v>17</v>
      </c>
      <c r="C39" s="8">
        <v>3</v>
      </c>
      <c r="D39" s="8" t="s">
        <v>52</v>
      </c>
      <c r="E39" s="8" t="s">
        <v>52</v>
      </c>
      <c r="F39" s="8" t="s">
        <v>52</v>
      </c>
      <c r="G39" s="8" t="s">
        <v>52</v>
      </c>
      <c r="H39" s="8">
        <v>3</v>
      </c>
    </row>
    <row r="40" spans="1:8" x14ac:dyDescent="0.25">
      <c r="A40" s="13"/>
      <c r="B40" s="8" t="s">
        <v>19</v>
      </c>
      <c r="C40" s="8" t="s">
        <v>52</v>
      </c>
      <c r="D40" s="8">
        <v>2</v>
      </c>
      <c r="E40" s="8" t="s">
        <v>52</v>
      </c>
      <c r="F40" s="8" t="s">
        <v>52</v>
      </c>
      <c r="G40" s="8" t="s">
        <v>52</v>
      </c>
      <c r="H40" s="8">
        <v>2</v>
      </c>
    </row>
    <row r="41" spans="1:8" x14ac:dyDescent="0.25">
      <c r="A41" s="13"/>
      <c r="B41" s="8" t="s">
        <v>20</v>
      </c>
      <c r="C41" s="8" t="s">
        <v>52</v>
      </c>
      <c r="D41" s="8" t="s">
        <v>52</v>
      </c>
      <c r="E41" s="8">
        <v>7</v>
      </c>
      <c r="F41" s="8" t="s">
        <v>52</v>
      </c>
      <c r="G41" s="8" t="s">
        <v>52</v>
      </c>
      <c r="H41" s="8">
        <v>7</v>
      </c>
    </row>
    <row r="42" spans="1:8" x14ac:dyDescent="0.25">
      <c r="A42" s="13"/>
      <c r="B42" s="9" t="s">
        <v>21</v>
      </c>
      <c r="C42" s="8" t="s">
        <v>52</v>
      </c>
      <c r="D42" s="8" t="s">
        <v>52</v>
      </c>
      <c r="E42" s="8" t="s">
        <v>52</v>
      </c>
      <c r="F42" s="8">
        <v>1</v>
      </c>
      <c r="G42" s="8" t="s">
        <v>52</v>
      </c>
      <c r="H42" s="8">
        <v>1</v>
      </c>
    </row>
    <row r="43" spans="1:8" x14ac:dyDescent="0.25">
      <c r="A43" s="13"/>
      <c r="B43" s="9" t="s">
        <v>22</v>
      </c>
      <c r="C43" s="8" t="s">
        <v>52</v>
      </c>
      <c r="D43" s="8" t="s">
        <v>52</v>
      </c>
      <c r="E43" s="8" t="s">
        <v>52</v>
      </c>
      <c r="F43" s="8" t="s">
        <v>52</v>
      </c>
      <c r="G43" s="8">
        <v>3</v>
      </c>
      <c r="H43" s="8">
        <v>3</v>
      </c>
    </row>
  </sheetData>
  <mergeCells count="20">
    <mergeCell ref="A37:B38"/>
    <mergeCell ref="A28:A29"/>
    <mergeCell ref="C37:G37"/>
    <mergeCell ref="A39:A43"/>
    <mergeCell ref="J21:K22"/>
    <mergeCell ref="J23:J28"/>
    <mergeCell ref="A26:B27"/>
    <mergeCell ref="E26:E27"/>
    <mergeCell ref="A31:B32"/>
    <mergeCell ref="C31:E31"/>
    <mergeCell ref="F31:F32"/>
    <mergeCell ref="A33:A35"/>
    <mergeCell ref="C26:D26"/>
    <mergeCell ref="H37:H38"/>
    <mergeCell ref="O21:O22"/>
    <mergeCell ref="L21:N21"/>
    <mergeCell ref="C20:E20"/>
    <mergeCell ref="A22:A24"/>
    <mergeCell ref="A20:B21"/>
    <mergeCell ref="F20:F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 fragmentation</vt:lpstr>
      <vt:lpstr>Design the subnets</vt:lpstr>
      <vt:lpstr>Dijkstra’s 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dcterms:created xsi:type="dcterms:W3CDTF">2015-06-05T18:17:20Z</dcterms:created>
  <dcterms:modified xsi:type="dcterms:W3CDTF">2021-08-15T10:48:13Z</dcterms:modified>
</cp:coreProperties>
</file>