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liam\Desktop\"/>
    </mc:Choice>
  </mc:AlternateContent>
  <xr:revisionPtr revIDLastSave="0" documentId="13_ncr:1_{4ABA8E40-7A60-4A9C-B89F-AF66962509A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P fragmentation" sheetId="1" r:id="rId1"/>
    <sheet name="Design the subne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E3" i="1"/>
  <c r="J8" i="1"/>
  <c r="A3" i="1"/>
  <c r="A4" i="1"/>
  <c r="A2" i="1"/>
  <c r="A9" i="1"/>
  <c r="A10" i="1"/>
  <c r="A11" i="1"/>
  <c r="A12" i="1"/>
  <c r="A8" i="1"/>
  <c r="B9" i="1"/>
  <c r="C9" i="1"/>
  <c r="C10" i="1"/>
  <c r="C11" i="1"/>
  <c r="C8" i="1"/>
  <c r="E11" i="1"/>
  <c r="E10" i="1"/>
  <c r="E9" i="1"/>
  <c r="B10" i="1"/>
  <c r="B11" i="1" s="1"/>
  <c r="B12" i="1" s="1"/>
  <c r="E8" i="1"/>
  <c r="B8" i="1"/>
  <c r="D3" i="1"/>
  <c r="D4" i="1"/>
  <c r="D2" i="1"/>
  <c r="E4" i="1"/>
  <c r="E2" i="1"/>
  <c r="J2" i="1"/>
  <c r="C3" i="1"/>
  <c r="C4" i="1"/>
  <c r="C2" i="1"/>
  <c r="B4" i="1"/>
  <c r="B3" i="1"/>
  <c r="B2" i="1"/>
  <c r="D10" i="1" l="1"/>
  <c r="D11" i="1"/>
  <c r="D8" i="1"/>
  <c r="D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tc={49026E16-8EFD-4EF1-A16F-02AA6FF9EA1E}</author>
  </authors>
  <commentList>
    <comment ref="D4" authorId="0" shapeId="0" xr:uid="{49026E16-8EFD-4EF1-A16F-02AA6FF9EA1E}">
      <text>
        <t>[Threaded comment]
Your version of Excel allows you to read this threaded comment; however, any edits to it will get removed if the file is opened in a newer version of Excel. Learn more: https://go.microsoft.com/fwlink/?linkid=870924
Comment:
    if this is 0, then it is the end of the fragments</t>
      </text>
    </comment>
  </commentList>
</comments>
</file>

<file path=xl/sharedStrings.xml><?xml version="1.0" encoding="utf-8"?>
<sst xmlns="http://schemas.openxmlformats.org/spreadsheetml/2006/main" count="27" uniqueCount="17">
  <si>
    <t>ID</t>
  </si>
  <si>
    <t>MF Flag</t>
  </si>
  <si>
    <t>Offset</t>
  </si>
  <si>
    <t>MTU</t>
  </si>
  <si>
    <t>Size</t>
  </si>
  <si>
    <t>x</t>
  </si>
  <si>
    <t>Data = size - IP header</t>
  </si>
  <si>
    <t>Remaining</t>
  </si>
  <si>
    <t>Length</t>
  </si>
  <si>
    <t>201.70.64.0</t>
  </si>
  <si>
    <t>subnets needed</t>
  </si>
  <si>
    <t>next 2^</t>
  </si>
  <si>
    <t>total number of 1s in the subnet mask</t>
  </si>
  <si>
    <t>power</t>
  </si>
  <si>
    <r>
      <t xml:space="preserve">11111111 11111111 11111111 </t>
    </r>
    <r>
      <rPr>
        <sz val="11"/>
        <color rgb="FFFF0000"/>
        <rFont val="Calibri"/>
        <family val="2"/>
        <scheme val="minor"/>
      </rPr>
      <t>111</t>
    </r>
    <r>
      <rPr>
        <sz val="11"/>
        <color rgb="FF00B050"/>
        <rFont val="Calibri"/>
        <family val="2"/>
        <scheme val="minor"/>
      </rPr>
      <t>00000</t>
    </r>
  </si>
  <si>
    <t>the red part represents the subnets and the green part represents the number of addresses in each subnet</t>
  </si>
  <si>
    <t>http://fixmycode.github.io/IPFCalc/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</si>
</sst>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8</xdr:col>
      <xdr:colOff>418427</xdr:colOff>
      <xdr:row>33</xdr:row>
      <xdr:rowOff>151952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2C1801-F0D2-4BF0-866E-A28B881C2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00"/>
          <a:ext cx="5380952" cy="358095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Li Chen" id="{C28E875B-D17C-434C-A82E-65238EDEFF99}" userId="Liam Li Che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" dT="2021-08-13T06:57:45.53" personId="{C28E875B-D17C-434C-A82E-65238EDEFF99}" id="{49026E16-8EFD-4EF1-A16F-02AA6FF9EA1E}">
    <text>if this is 0, then it is the end of the fragments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N16" sqref="N16"/>
    </sheetView>
  </sheetViews>
  <sheetFormatPr defaultRowHeight="15" x14ac:dyDescent="0.25"/>
  <cols>
    <col min="2" max="2" width="10.42578125" bestFit="1" customWidth="1"/>
  </cols>
  <sheetData>
    <row r="1" spans="1:10" x14ac:dyDescent="0.25">
      <c r="A1" t="s">
        <v>8</v>
      </c>
      <c r="B1" t="s">
        <v>7</v>
      </c>
      <c r="C1" s="2" t="s">
        <v>0</v>
      </c>
      <c r="D1" t="s">
        <v>1</v>
      </c>
      <c r="E1" t="s">
        <v>2</v>
      </c>
      <c r="G1" t="s">
        <v>3</v>
      </c>
      <c r="H1" t="s">
        <v>4</v>
      </c>
      <c r="I1" s="2" t="s">
        <v>0</v>
      </c>
      <c r="J1" t="s">
        <v>6</v>
      </c>
    </row>
    <row r="2" spans="1:10" x14ac:dyDescent="0.25">
      <c r="A2">
        <f>IF(B2&lt;&gt;0,$G$2,0)</f>
        <v>1500</v>
      </c>
      <c r="B2">
        <f>H2</f>
        <v>4000</v>
      </c>
      <c r="C2" s="2" t="str">
        <f>$I$2</f>
        <v>x</v>
      </c>
      <c r="D2" s="4" t="str">
        <f>IF(B3&gt;0,"1","0")</f>
        <v>1</v>
      </c>
      <c r="E2" s="1">
        <f>0</f>
        <v>0</v>
      </c>
      <c r="G2" s="1">
        <v>1500</v>
      </c>
      <c r="H2" s="1">
        <v>4000</v>
      </c>
      <c r="I2" s="3" t="s">
        <v>5</v>
      </c>
      <c r="J2">
        <f>H2-20</f>
        <v>3980</v>
      </c>
    </row>
    <row r="3" spans="1:10" x14ac:dyDescent="0.25">
      <c r="A3">
        <f t="shared" ref="A3:A4" si="0">IF(B3&lt;&gt;0,$G$2,0)</f>
        <v>1500</v>
      </c>
      <c r="B3">
        <f>B2-G2</f>
        <v>2500</v>
      </c>
      <c r="C3" s="2" t="str">
        <f t="shared" ref="C3:C4" si="1">$I$2</f>
        <v>x</v>
      </c>
      <c r="D3" s="4" t="str">
        <f t="shared" ref="D3:D4" si="2">IF(B4&gt;0,"1","0")</f>
        <v>1</v>
      </c>
      <c r="E3" s="1">
        <f>(G2-20)/8</f>
        <v>185</v>
      </c>
    </row>
    <row r="4" spans="1:10" x14ac:dyDescent="0.25">
      <c r="A4">
        <f t="shared" si="0"/>
        <v>1500</v>
      </c>
      <c r="B4">
        <f>B3-G2</f>
        <v>1000</v>
      </c>
      <c r="C4" s="2" t="str">
        <f t="shared" si="1"/>
        <v>x</v>
      </c>
      <c r="D4" s="4" t="str">
        <f t="shared" si="2"/>
        <v>0</v>
      </c>
      <c r="E4" s="1">
        <f>2*E3</f>
        <v>370</v>
      </c>
    </row>
    <row r="7" spans="1:10" x14ac:dyDescent="0.25">
      <c r="A7" t="s">
        <v>8</v>
      </c>
      <c r="B7" t="s">
        <v>7</v>
      </c>
      <c r="C7" s="2" t="s">
        <v>0</v>
      </c>
      <c r="D7" t="s">
        <v>1</v>
      </c>
      <c r="E7" t="s">
        <v>2</v>
      </c>
      <c r="G7" t="s">
        <v>3</v>
      </c>
      <c r="H7" t="s">
        <v>4</v>
      </c>
      <c r="I7" s="2" t="s">
        <v>0</v>
      </c>
      <c r="J7" t="s">
        <v>6</v>
      </c>
    </row>
    <row r="8" spans="1:10" x14ac:dyDescent="0.25">
      <c r="A8">
        <f>IF(B8&lt;&gt;0,$G$8,0)</f>
        <v>1500</v>
      </c>
      <c r="B8">
        <f>H8</f>
        <v>5540</v>
      </c>
      <c r="C8" s="2">
        <f>$I$8</f>
        <v>2222</v>
      </c>
      <c r="D8" s="4" t="str">
        <f>IF(B9&gt;0,"1","0")</f>
        <v>1</v>
      </c>
      <c r="E8" s="1">
        <f>0</f>
        <v>0</v>
      </c>
      <c r="G8" s="1">
        <v>1500</v>
      </c>
      <c r="H8" s="1">
        <v>5540</v>
      </c>
      <c r="I8" s="3">
        <v>2222</v>
      </c>
      <c r="J8">
        <f>H8-20</f>
        <v>5520</v>
      </c>
    </row>
    <row r="9" spans="1:10" x14ac:dyDescent="0.25">
      <c r="A9">
        <f t="shared" ref="A9:A12" si="3">IF(B9&lt;&gt;0,$G$8,0)</f>
        <v>1500</v>
      </c>
      <c r="B9">
        <f>IF(B8-$G$8&gt;0,B8-$G$8,0)</f>
        <v>4040</v>
      </c>
      <c r="C9" s="2">
        <f t="shared" ref="C9:C11" si="4">$I$8</f>
        <v>2222</v>
      </c>
      <c r="D9" s="4" t="str">
        <f t="shared" ref="D9:D11" si="5">IF(B10&gt;0,"1","0")</f>
        <v>1</v>
      </c>
      <c r="E9" s="1">
        <f>($G$8-20)/8</f>
        <v>185</v>
      </c>
    </row>
    <row r="10" spans="1:10" x14ac:dyDescent="0.25">
      <c r="A10">
        <f t="shared" si="3"/>
        <v>1500</v>
      </c>
      <c r="B10">
        <f t="shared" ref="B10:B12" si="6">IF(B9-$G$8&gt;0,B9-$G$8,0)</f>
        <v>2540</v>
      </c>
      <c r="C10" s="2">
        <f t="shared" si="4"/>
        <v>2222</v>
      </c>
      <c r="D10" s="4" t="str">
        <f t="shared" si="5"/>
        <v>1</v>
      </c>
      <c r="E10" s="1">
        <f>2*($G$8-20)/8</f>
        <v>370</v>
      </c>
    </row>
    <row r="11" spans="1:10" x14ac:dyDescent="0.25">
      <c r="A11">
        <f t="shared" si="3"/>
        <v>1500</v>
      </c>
      <c r="B11">
        <f t="shared" si="6"/>
        <v>1040</v>
      </c>
      <c r="C11" s="2">
        <f t="shared" si="4"/>
        <v>2222</v>
      </c>
      <c r="D11" s="4" t="str">
        <f t="shared" si="5"/>
        <v>0</v>
      </c>
      <c r="E11" s="1">
        <f>3*($G$8-20)/8</f>
        <v>555</v>
      </c>
      <c r="J11" t="s">
        <v>16</v>
      </c>
    </row>
    <row r="12" spans="1:10" x14ac:dyDescent="0.25">
      <c r="A12">
        <f t="shared" si="3"/>
        <v>0</v>
      </c>
      <c r="B12">
        <f t="shared" si="6"/>
        <v>0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5EDF3-7AE2-43E7-9EE8-4D08F08E70B2}">
  <dimension ref="A1:E6"/>
  <sheetViews>
    <sheetView workbookViewId="0">
      <selection activeCell="N25" sqref="N25"/>
    </sheetView>
  </sheetViews>
  <sheetFormatPr defaultRowHeight="15" x14ac:dyDescent="0.25"/>
  <cols>
    <col min="1" max="1" width="19.140625" customWidth="1"/>
    <col min="2" max="2" width="18" customWidth="1"/>
  </cols>
  <sheetData>
    <row r="1" spans="1:5" x14ac:dyDescent="0.25">
      <c r="A1" t="s">
        <v>9</v>
      </c>
      <c r="B1" t="s">
        <v>10</v>
      </c>
      <c r="C1" t="s">
        <v>11</v>
      </c>
      <c r="E1" t="s">
        <v>13</v>
      </c>
    </row>
    <row r="2" spans="1:5" x14ac:dyDescent="0.25">
      <c r="B2">
        <v>6</v>
      </c>
      <c r="C2" s="1">
        <v>8</v>
      </c>
      <c r="E2">
        <v>3</v>
      </c>
    </row>
    <row r="3" spans="1:5" x14ac:dyDescent="0.25">
      <c r="A3" t="s">
        <v>12</v>
      </c>
    </row>
    <row r="4" spans="1:5" x14ac:dyDescent="0.25">
      <c r="B4">
        <f>24+E2</f>
        <v>27</v>
      </c>
    </row>
    <row r="5" spans="1:5" x14ac:dyDescent="0.25">
      <c r="A5" t="s">
        <v>14</v>
      </c>
    </row>
    <row r="6" spans="1:5" x14ac:dyDescent="0.25">
      <c r="A6" t="s">
        <v>15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IP fragmentation</vt:lpstr>
      <vt:lpstr>Design the subnets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</dc:creator>
  <cp:lastModifiedBy>liam</cp:lastModifiedBy>
  <dcterms:created xsi:type="dcterms:W3CDTF">2015-06-05T18:17:20Z</dcterms:created>
  <dcterms:modified xsi:type="dcterms:W3CDTF">2021-08-13T07:00:06Z</dcterms:modified>
</cp:coreProperties>
</file>