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am\Desktop\FINS2624\"/>
    </mc:Choice>
  </mc:AlternateContent>
  <xr:revisionPtr revIDLastSave="0" documentId="13_ncr:1_{185231FE-9D7A-4877-8F6B-62D6EC83A618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YTM" sheetId="1" r:id="rId1"/>
    <sheet name="Hard" sheetId="3" r:id="rId2"/>
    <sheet name="Hard Exercise" sheetId="2" r:id="rId3"/>
    <sheet name="Intermedi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B30" i="4"/>
  <c r="B32" i="4"/>
  <c r="B33" i="4"/>
  <c r="B17" i="4"/>
  <c r="B18" i="4"/>
  <c r="B19" i="4"/>
  <c r="B20" i="4"/>
  <c r="B21" i="4"/>
  <c r="B22" i="4"/>
  <c r="B16" i="4"/>
  <c r="B8" i="4"/>
  <c r="B7" i="4"/>
  <c r="B5" i="4" s="1"/>
  <c r="B5" i="1"/>
  <c r="F4" i="3"/>
  <c r="D19" i="3"/>
  <c r="D18" i="3"/>
  <c r="D5" i="3"/>
  <c r="D4" i="3"/>
  <c r="B25" i="3"/>
  <c r="B24" i="3"/>
  <c r="B23" i="3"/>
  <c r="B22" i="3"/>
  <c r="B21" i="3"/>
  <c r="B20" i="3"/>
  <c r="B19" i="3"/>
  <c r="B5" i="3"/>
  <c r="B6" i="3"/>
  <c r="B7" i="3"/>
  <c r="B8" i="3"/>
  <c r="B9" i="3"/>
  <c r="B10" i="3"/>
  <c r="B11" i="3"/>
  <c r="B8" i="1"/>
  <c r="B7" i="1"/>
  <c r="B34" i="4" l="1"/>
  <c r="F16" i="4"/>
  <c r="F18" i="3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tc={BE3AD7C8-1DF4-448B-8435-41D44580376C}</author>
    <author>tc={F9167EAF-A4C9-4BAB-9F96-12E38D4081BC}</author>
  </authors>
  <commentList>
    <comment ref="A5" authorId="0" shapeId="0" xr:uid="{BE3AD7C8-1DF4-448B-8435-41D44580376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 at year 1</t>
      </text>
    </comment>
    <comment ref="A19" authorId="1" shapeId="0" xr:uid="{F9167EAF-A4C9-4BAB-9F96-12E38D4081B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 at year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tc={D3C2DD54-D408-436A-BCA0-783E81DDEEF7}</author>
  </authors>
  <commentList>
    <comment ref="A16" authorId="0" shapeId="0" xr:uid="{D3C2DD54-D408-436A-BCA0-783E81DDEEF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 at year 1</t>
      </text>
    </comment>
  </commentList>
</comments>
</file>

<file path=xl/sharedStrings.xml><?xml version="1.0" encoding="utf-8"?>
<sst xmlns="http://schemas.openxmlformats.org/spreadsheetml/2006/main" count="44" uniqueCount="15">
  <si>
    <t>FV</t>
  </si>
  <si>
    <t>PV</t>
  </si>
  <si>
    <t>Coupon Rate</t>
  </si>
  <si>
    <t>N Coupon per year</t>
  </si>
  <si>
    <t>Years to Maturity</t>
  </si>
  <si>
    <t>Coupon</t>
  </si>
  <si>
    <t>Number of Periods</t>
  </si>
  <si>
    <t>YTM</t>
  </si>
  <si>
    <t xml:space="preserve">Bond price and YTM(market interest rate) has inversed relationship, when YTM goes up, bond price goes down. So both bonds will decrease in value. </t>
  </si>
  <si>
    <t>Because G mature in 26 years, it will decrease more because it is from 1.09^26 to 1.1^26</t>
  </si>
  <si>
    <t>coupon rate</t>
  </si>
  <si>
    <t>Cash Flow</t>
  </si>
  <si>
    <t>ror</t>
  </si>
  <si>
    <t>The bond price doesn't change because YTM doesn't change, so the rate of return will be same as YTM</t>
  </si>
  <si>
    <t>New 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</si>
</sst>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2" borderId="0" xfId="0" applyFill="1"/>
    <xf numFmtId="10" fontId="0" fillId="2" borderId="0" xfId="1" applyNumberFormat="1" applyFont="1" applyFill="1"/>
    <xf numFmtId="9" fontId="0" fillId="2" borderId="0" xfId="0" applyNumberFormat="1" applyFill="1"/>
    <xf numFmtId="9" fontId="0" fillId="0" borderId="0" xfId="0" applyNumberFormat="1" applyFill="1"/>
    <xf numFmtId="10" fontId="0" fillId="0" borderId="0" xfId="1" applyNumberFormat="1" applyFont="1"/>
    <xf numFmtId="8" fontId="0" fillId="0" borderId="0" xfId="0" applyNumberFormat="1"/>
    <xf numFmtId="9" fontId="0" fillId="2" borderId="0" xfId="1" applyFont="1" applyFill="1"/>
    <xf numFmtId="0" fontId="0" fillId="0" borderId="0" xfId="0" applyFill="1"/>
    <xf numFmtId="8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312686</xdr:colOff>
      <xdr:row>11</xdr:row>
      <xdr:rowOff>75929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135114-B18A-AE89-13E4-BFB4AA422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14286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21</xdr:col>
      <xdr:colOff>265067</xdr:colOff>
      <xdr:row>25</xdr:row>
      <xdr:rowOff>190238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6E3B93-7748-CA33-AEA1-063B721D8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13066667" cy="2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21</xdr:col>
      <xdr:colOff>93638</xdr:colOff>
      <xdr:row>39</xdr:row>
      <xdr:rowOff>161667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4E8E7A-BD68-F9EA-2610-75160C472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12895238" cy="2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21</xdr:col>
      <xdr:colOff>493638</xdr:colOff>
      <xdr:row>53</xdr:row>
      <xdr:rowOff>152095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87489E-2C1F-29DD-FF00-F0AB6614F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10500"/>
          <a:ext cx="13295238" cy="24380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Li Chen" id="{7CEC9B33-A8E4-4012-B480-C52C2386974E}" userId="S::z3278107@ad.unsw.edu.au::1f9d434e-204b-4e28-8277-6d8daccb4a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6-08T00:17:01.61" personId="{7CEC9B33-A8E4-4012-B480-C52C2386974E}" id="{BE3AD7C8-1DF4-448B-8435-41D44580376C}">
    <text>sell at year 1</text>
  </threadedComment>
  <threadedComment ref="A19" dT="2022-06-08T00:17:01.61" personId="{7CEC9B33-A8E4-4012-B480-C52C2386974E}" id="{F9167EAF-A4C9-4BAB-9F96-12E38D4081BC}">
    <text>sell at year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6" dT="2022-06-08T00:17:01.61" personId="{7CEC9B33-A8E4-4012-B480-C52C2386974E}" id="{D3C2DD54-D408-436A-BCA0-783E81DDEEF7}">
    <text>sell at year 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E40" sqref="E40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0</v>
      </c>
      <c r="B1">
        <v>1000</v>
      </c>
    </row>
    <row r="2" spans="1:2" x14ac:dyDescent="0.25">
      <c r="A2" t="s">
        <v>2</v>
      </c>
      <c r="B2" s="1">
        <v>0.08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4</v>
      </c>
    </row>
    <row r="5" spans="1:2" x14ac:dyDescent="0.25">
      <c r="A5" t="s">
        <v>1</v>
      </c>
      <c r="B5">
        <f>1000-36</f>
        <v>964</v>
      </c>
    </row>
    <row r="7" spans="1:2" x14ac:dyDescent="0.25">
      <c r="A7" t="s">
        <v>5</v>
      </c>
      <c r="B7">
        <f>B2*B1/B3</f>
        <v>40</v>
      </c>
    </row>
    <row r="8" spans="1:2" x14ac:dyDescent="0.25">
      <c r="A8" t="s">
        <v>6</v>
      </c>
      <c r="B8">
        <f>B3*B4</f>
        <v>8</v>
      </c>
    </row>
    <row r="9" spans="1:2" x14ac:dyDescent="0.25">
      <c r="A9" s="2" t="s">
        <v>7</v>
      </c>
      <c r="B9" s="3">
        <f>RATE(B8,B7,-B5,B1)*B3</f>
        <v>9.0936793900213919E-2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F860-B43C-4A66-A715-92501D4DD996}">
  <dimension ref="A1:G25"/>
  <sheetViews>
    <sheetView workbookViewId="0">
      <selection activeCell="D28" sqref="D28"/>
    </sheetView>
  </sheetViews>
  <sheetFormatPr defaultRowHeight="15" x14ac:dyDescent="0.25"/>
  <cols>
    <col min="2" max="2" width="11.5703125" bestFit="1" customWidth="1"/>
    <col min="4" max="4" width="9.85546875" bestFit="1" customWidth="1"/>
    <col min="7" max="7" width="9.85546875" bestFit="1" customWidth="1"/>
  </cols>
  <sheetData>
    <row r="1" spans="1:7" x14ac:dyDescent="0.25">
      <c r="B1" t="s">
        <v>10</v>
      </c>
      <c r="C1" s="4">
        <v>0.1</v>
      </c>
    </row>
    <row r="2" spans="1:7" x14ac:dyDescent="0.25">
      <c r="B2" t="s">
        <v>7</v>
      </c>
      <c r="C2" s="4">
        <v>0.08</v>
      </c>
    </row>
    <row r="3" spans="1:7" x14ac:dyDescent="0.25">
      <c r="B3" t="s">
        <v>11</v>
      </c>
      <c r="D3" s="5" t="s">
        <v>1</v>
      </c>
      <c r="F3" t="s">
        <v>12</v>
      </c>
    </row>
    <row r="4" spans="1:7" x14ac:dyDescent="0.25">
      <c r="A4">
        <v>0</v>
      </c>
      <c r="B4">
        <v>0</v>
      </c>
      <c r="D4" s="7">
        <f>-PV(C2,6,B5,C11)</f>
        <v>1092.4575932792238</v>
      </c>
      <c r="F4" s="1">
        <f>(D5-D4+B5)/D4</f>
        <v>7.9999999999999988E-2</v>
      </c>
    </row>
    <row r="5" spans="1:7" x14ac:dyDescent="0.25">
      <c r="A5">
        <v>1</v>
      </c>
      <c r="B5">
        <f t="shared" ref="B5:B11" si="0">$C$1*$C$11</f>
        <v>100</v>
      </c>
      <c r="D5" s="7">
        <f>-PV(C2,5,B5,C11)</f>
        <v>1079.8542007415617</v>
      </c>
    </row>
    <row r="6" spans="1:7" x14ac:dyDescent="0.25">
      <c r="A6">
        <v>2</v>
      </c>
      <c r="B6">
        <f t="shared" si="0"/>
        <v>100</v>
      </c>
    </row>
    <row r="7" spans="1:7" x14ac:dyDescent="0.25">
      <c r="A7">
        <v>3</v>
      </c>
      <c r="B7">
        <f t="shared" si="0"/>
        <v>100</v>
      </c>
      <c r="G7" s="7"/>
    </row>
    <row r="8" spans="1:7" x14ac:dyDescent="0.25">
      <c r="A8">
        <v>4</v>
      </c>
      <c r="B8">
        <f t="shared" si="0"/>
        <v>100</v>
      </c>
    </row>
    <row r="9" spans="1:7" x14ac:dyDescent="0.25">
      <c r="A9">
        <v>5</v>
      </c>
      <c r="B9">
        <f t="shared" si="0"/>
        <v>100</v>
      </c>
    </row>
    <row r="10" spans="1:7" x14ac:dyDescent="0.25">
      <c r="A10">
        <v>6</v>
      </c>
      <c r="B10">
        <f t="shared" si="0"/>
        <v>100</v>
      </c>
    </row>
    <row r="11" spans="1:7" x14ac:dyDescent="0.25">
      <c r="A11">
        <v>7</v>
      </c>
      <c r="B11">
        <f t="shared" si="0"/>
        <v>100</v>
      </c>
      <c r="C11" s="2">
        <v>1000</v>
      </c>
    </row>
    <row r="14" spans="1:7" x14ac:dyDescent="0.25">
      <c r="B14" t="s">
        <v>10</v>
      </c>
      <c r="C14" s="4">
        <v>0.1</v>
      </c>
    </row>
    <row r="15" spans="1:7" x14ac:dyDescent="0.25">
      <c r="B15" t="s">
        <v>7</v>
      </c>
      <c r="C15" s="4">
        <v>0.08</v>
      </c>
    </row>
    <row r="16" spans="1:7" x14ac:dyDescent="0.25">
      <c r="B16" t="s">
        <v>14</v>
      </c>
      <c r="C16" s="4">
        <v>7.0000000000000007E-2</v>
      </c>
    </row>
    <row r="17" spans="1:6" x14ac:dyDescent="0.25">
      <c r="B17" t="s">
        <v>11</v>
      </c>
      <c r="D17" s="5" t="s">
        <v>1</v>
      </c>
      <c r="F17" t="s">
        <v>12</v>
      </c>
    </row>
    <row r="18" spans="1:6" x14ac:dyDescent="0.25">
      <c r="A18">
        <v>0</v>
      </c>
      <c r="B18">
        <v>0</v>
      </c>
      <c r="D18" s="7">
        <f>-PV(C15,6,B19,C25)</f>
        <v>1092.4575932792238</v>
      </c>
      <c r="F18" s="6">
        <f>(D19-D18+B19)/D18</f>
        <v>0.1194996772436152</v>
      </c>
    </row>
    <row r="19" spans="1:6" x14ac:dyDescent="0.25">
      <c r="A19">
        <v>1</v>
      </c>
      <c r="B19">
        <f t="shared" ref="B19:B25" si="1">$C$1*$C$11</f>
        <v>100</v>
      </c>
      <c r="D19" s="7">
        <f>-PV(C16,5,B19,C25)</f>
        <v>1123.0059230784277</v>
      </c>
    </row>
    <row r="20" spans="1:6" x14ac:dyDescent="0.25">
      <c r="A20">
        <v>2</v>
      </c>
      <c r="B20">
        <f t="shared" si="1"/>
        <v>100</v>
      </c>
    </row>
    <row r="21" spans="1:6" x14ac:dyDescent="0.25">
      <c r="A21">
        <v>3</v>
      </c>
      <c r="B21">
        <f t="shared" si="1"/>
        <v>100</v>
      </c>
    </row>
    <row r="22" spans="1:6" x14ac:dyDescent="0.25">
      <c r="A22">
        <v>4</v>
      </c>
      <c r="B22">
        <f t="shared" si="1"/>
        <v>100</v>
      </c>
    </row>
    <row r="23" spans="1:6" x14ac:dyDescent="0.25">
      <c r="A23">
        <v>5</v>
      </c>
      <c r="B23">
        <f t="shared" si="1"/>
        <v>100</v>
      </c>
    </row>
    <row r="24" spans="1:6" x14ac:dyDescent="0.25">
      <c r="A24">
        <v>6</v>
      </c>
      <c r="B24">
        <f t="shared" si="1"/>
        <v>100</v>
      </c>
    </row>
    <row r="25" spans="1:6" x14ac:dyDescent="0.25">
      <c r="A25">
        <v>7</v>
      </c>
      <c r="B25">
        <f t="shared" si="1"/>
        <v>100</v>
      </c>
      <c r="C25" s="2">
        <v>1000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AF2D-A21B-4657-8F98-256755A7A34F}">
  <dimension ref="A13:A28"/>
  <sheetViews>
    <sheetView topLeftCell="A13" workbookViewId="0">
      <selection activeCell="Z31" sqref="Z31"/>
    </sheetView>
  </sheetViews>
  <sheetFormatPr defaultRowHeight="15" x14ac:dyDescent="0.25"/>
  <sheetData>
    <row r="13" spans="1:1" x14ac:dyDescent="0.25">
      <c r="A13" t="s">
        <v>8</v>
      </c>
    </row>
    <row r="14" spans="1:1" x14ac:dyDescent="0.25">
      <c r="A14" t="s">
        <v>9</v>
      </c>
    </row>
    <row r="28" spans="1:1" x14ac:dyDescent="0.25">
      <c r="A28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94AA-0C7E-4EC4-B397-5E9FC476AD71}">
  <dimension ref="A1:F34"/>
  <sheetViews>
    <sheetView tabSelected="1" workbookViewId="0">
      <selection activeCell="D18" sqref="D18"/>
    </sheetView>
  </sheetViews>
  <sheetFormatPr defaultRowHeight="15" x14ac:dyDescent="0.25"/>
  <cols>
    <col min="1" max="1" width="18" bestFit="1" customWidth="1"/>
    <col min="2" max="2" width="11.5703125" bestFit="1" customWidth="1"/>
  </cols>
  <sheetData>
    <row r="1" spans="1:6" x14ac:dyDescent="0.25">
      <c r="A1" s="9" t="s">
        <v>0</v>
      </c>
      <c r="B1" s="2">
        <v>1000</v>
      </c>
    </row>
    <row r="2" spans="1:6" x14ac:dyDescent="0.25">
      <c r="A2" s="9" t="s">
        <v>2</v>
      </c>
      <c r="B2" s="8">
        <v>0</v>
      </c>
    </row>
    <row r="3" spans="1:6" x14ac:dyDescent="0.25">
      <c r="A3" s="9" t="s">
        <v>3</v>
      </c>
      <c r="B3" s="2">
        <v>1</v>
      </c>
    </row>
    <row r="4" spans="1:6" x14ac:dyDescent="0.25">
      <c r="A4" s="9" t="s">
        <v>4</v>
      </c>
      <c r="B4" s="2">
        <v>7</v>
      </c>
      <c r="C4" s="5"/>
    </row>
    <row r="5" spans="1:6" x14ac:dyDescent="0.25">
      <c r="A5" s="9" t="s">
        <v>1</v>
      </c>
      <c r="B5" s="10">
        <f>PV(B9,B4,B7,B1)</f>
        <v>-481.65841089080317</v>
      </c>
      <c r="C5" s="7"/>
      <c r="E5" s="6"/>
    </row>
    <row r="6" spans="1:6" x14ac:dyDescent="0.25">
      <c r="A6" s="9"/>
      <c r="C6" s="7"/>
    </row>
    <row r="7" spans="1:6" x14ac:dyDescent="0.25">
      <c r="A7" s="9" t="s">
        <v>5</v>
      </c>
      <c r="B7">
        <f>B2*B1/B3</f>
        <v>0</v>
      </c>
    </row>
    <row r="8" spans="1:6" x14ac:dyDescent="0.25">
      <c r="A8" s="9" t="s">
        <v>6</v>
      </c>
      <c r="B8" s="9">
        <f>B3*B4</f>
        <v>7</v>
      </c>
    </row>
    <row r="9" spans="1:6" x14ac:dyDescent="0.25">
      <c r="A9" s="9" t="s">
        <v>7</v>
      </c>
      <c r="B9" s="3">
        <v>0.11</v>
      </c>
    </row>
    <row r="12" spans="1:6" x14ac:dyDescent="0.25">
      <c r="B12" t="s">
        <v>10</v>
      </c>
      <c r="C12" s="4">
        <v>0.11</v>
      </c>
    </row>
    <row r="13" spans="1:6" x14ac:dyDescent="0.25">
      <c r="B13" t="s">
        <v>7</v>
      </c>
      <c r="C13" s="4">
        <v>0.1</v>
      </c>
    </row>
    <row r="14" spans="1:6" x14ac:dyDescent="0.25">
      <c r="B14" t="s">
        <v>14</v>
      </c>
      <c r="C14" s="4">
        <v>0.1</v>
      </c>
    </row>
    <row r="15" spans="1:6" x14ac:dyDescent="0.25">
      <c r="B15" t="s">
        <v>11</v>
      </c>
      <c r="D15" s="5" t="s">
        <v>1</v>
      </c>
      <c r="F15" t="s">
        <v>12</v>
      </c>
    </row>
    <row r="16" spans="1:6" x14ac:dyDescent="0.25">
      <c r="A16">
        <v>1</v>
      </c>
      <c r="B16">
        <f>$C$12*$C$23</f>
        <v>110</v>
      </c>
      <c r="D16" s="7">
        <f>-PV(C13,19,B16,C23)</f>
        <v>1083.6492009173442</v>
      </c>
      <c r="F16" s="6">
        <f>(D17-D16+B16)/D16</f>
        <v>9.9999999999999936E-2</v>
      </c>
    </row>
    <row r="17" spans="1:4" x14ac:dyDescent="0.25">
      <c r="A17">
        <v>2</v>
      </c>
      <c r="B17">
        <f t="shared" ref="B17:B22" si="0">$C$12*$C$23</f>
        <v>110</v>
      </c>
      <c r="D17" s="7">
        <f>-PV(C14,18,B16,C23)</f>
        <v>1082.0141210090785</v>
      </c>
    </row>
    <row r="18" spans="1:4" x14ac:dyDescent="0.25">
      <c r="A18">
        <v>3</v>
      </c>
      <c r="B18">
        <f t="shared" si="0"/>
        <v>110</v>
      </c>
    </row>
    <row r="19" spans="1:4" x14ac:dyDescent="0.25">
      <c r="A19">
        <v>4</v>
      </c>
      <c r="B19">
        <f t="shared" si="0"/>
        <v>110</v>
      </c>
    </row>
    <row r="20" spans="1:4" x14ac:dyDescent="0.25">
      <c r="A20">
        <v>5</v>
      </c>
      <c r="B20">
        <f t="shared" si="0"/>
        <v>110</v>
      </c>
    </row>
    <row r="21" spans="1:4" x14ac:dyDescent="0.25">
      <c r="A21">
        <v>6</v>
      </c>
      <c r="B21">
        <f t="shared" si="0"/>
        <v>110</v>
      </c>
    </row>
    <row r="22" spans="1:4" x14ac:dyDescent="0.25">
      <c r="A22">
        <v>7</v>
      </c>
      <c r="B22">
        <f t="shared" si="0"/>
        <v>110</v>
      </c>
    </row>
    <row r="23" spans="1:4" x14ac:dyDescent="0.25">
      <c r="C23" s="2">
        <v>1000</v>
      </c>
    </row>
    <row r="26" spans="1:4" x14ac:dyDescent="0.25">
      <c r="A26" t="s">
        <v>0</v>
      </c>
      <c r="B26">
        <v>1000</v>
      </c>
    </row>
    <row r="27" spans="1:4" x14ac:dyDescent="0.25">
      <c r="A27" t="s">
        <v>2</v>
      </c>
      <c r="B27" s="1">
        <v>0.08</v>
      </c>
    </row>
    <row r="28" spans="1:4" x14ac:dyDescent="0.25">
      <c r="A28" t="s">
        <v>3</v>
      </c>
      <c r="B28">
        <v>2</v>
      </c>
    </row>
    <row r="29" spans="1:4" x14ac:dyDescent="0.25">
      <c r="A29" t="s">
        <v>4</v>
      </c>
      <c r="B29">
        <v>4</v>
      </c>
    </row>
    <row r="30" spans="1:4" x14ac:dyDescent="0.25">
      <c r="A30" t="s">
        <v>1</v>
      </c>
      <c r="B30">
        <f>1000-36</f>
        <v>964</v>
      </c>
    </row>
    <row r="32" spans="1:4" x14ac:dyDescent="0.25">
      <c r="A32" t="s">
        <v>5</v>
      </c>
      <c r="B32">
        <f>B27*B26/B28</f>
        <v>40</v>
      </c>
    </row>
    <row r="33" spans="1:2" x14ac:dyDescent="0.25">
      <c r="A33" t="s">
        <v>6</v>
      </c>
      <c r="B33">
        <f>B28*B29</f>
        <v>8</v>
      </c>
    </row>
    <row r="34" spans="1:2" x14ac:dyDescent="0.25">
      <c r="A34" s="2" t="s">
        <v>7</v>
      </c>
      <c r="B34" s="3">
        <f>RATE(B33,B32,-B30,B26)*B28</f>
        <v>9.0936793900213919E-2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YTM</vt:lpstr>
      <vt:lpstr>Hard</vt:lpstr>
      <vt:lpstr>Hard Exercise</vt:lpstr>
      <vt:lpstr>Intermediate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2015-06-05T18:17:20Z</dcterms:created>
  <dcterms:modified xsi:type="dcterms:W3CDTF">2022-06-10T05:21:36Z</dcterms:modified>
</cp:coreProperties>
</file>