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Man-day" sheetId="2" r:id="rId1"/>
    <sheet name="Field Mapping" sheetId="1" r:id="rId2"/>
    <sheet name="Nature to Account Code" sheetId="3" r:id="rId3"/>
    <sheet name="Sample Case Provided by HKF" sheetId="4" r:id="rId4"/>
  </sheets>
  <calcPr calcId="144525" concurrentCalc="0"/>
</workbook>
</file>

<file path=xl/sharedStrings.xml><?xml version="1.0" encoding="utf-8"?>
<sst xmlns="http://schemas.openxmlformats.org/spreadsheetml/2006/main" count="176">
  <si>
    <t>Item No.</t>
  </si>
  <si>
    <t>Function Item</t>
  </si>
  <si>
    <t>Program Man-day</t>
  </si>
  <si>
    <t>Add "Product" field in staff profile
Add "Particular 1" field in claim form</t>
  </si>
  <si>
    <t>Nature - Account Code Mapping Function</t>
  </si>
  <si>
    <t>Expenses Claim Posting
 - Accountant will further edit the approved claim items and post the items to Flex Account</t>
  </si>
  <si>
    <t>Total:</t>
  </si>
  <si>
    <t>Assumption:</t>
  </si>
  <si>
    <t>The interface for extra scenario not included in the "sample Case" will treated  as VO items</t>
  </si>
  <si>
    <t>Field in Account</t>
  </si>
  <si>
    <t>Source</t>
  </si>
  <si>
    <t>Account Checking (Nature)</t>
  </si>
  <si>
    <t>Determined by Accountant in the posting function according to the claim type:
The claim type will be input by user in Expenses Claim system</t>
  </si>
  <si>
    <t>ledger code</t>
  </si>
  <si>
    <t>select by accountant</t>
  </si>
  <si>
    <t>batch number</t>
  </si>
  <si>
    <t>input by accountant</t>
  </si>
  <si>
    <t>voucher date</t>
  </si>
  <si>
    <t>date of month end</t>
  </si>
  <si>
    <t>Voucher Type</t>
  </si>
  <si>
    <t>voucher number</t>
  </si>
  <si>
    <t>auto gen with voucher type + account period + running number</t>
  </si>
  <si>
    <t>account period</t>
  </si>
  <si>
    <t>current period by default,  can updated by accountant</t>
  </si>
  <si>
    <t>voucher description</t>
  </si>
  <si>
    <t>Load from Flex account</t>
  </si>
  <si>
    <t>account code</t>
  </si>
  <si>
    <t>Map the account code by nature, refer to the mapping table
The mapping table can be maintained by accountant</t>
  </si>
  <si>
    <t>particular 1</t>
  </si>
  <si>
    <t>input by claim form user, can be further updated by accountant</t>
  </si>
  <si>
    <t>particular 2</t>
  </si>
  <si>
    <t>input by accountant in posting function</t>
  </si>
  <si>
    <t>currency code</t>
  </si>
  <si>
    <t>currency code of the claim amount</t>
  </si>
  <si>
    <t>original amount</t>
  </si>
  <si>
    <t>claim  amount</t>
  </si>
  <si>
    <t>exchange rate</t>
  </si>
  <si>
    <t>Loaded from Flex account</t>
  </si>
  <si>
    <t>equivalent amount</t>
  </si>
  <si>
    <t>auto calculated: original amount x exchange rate</t>
  </si>
  <si>
    <t>analysis code 1</t>
  </si>
  <si>
    <t>Blank</t>
  </si>
  <si>
    <t>analysis code 2</t>
  </si>
  <si>
    <t>Analysis code of staff who submit the claim form</t>
  </si>
  <si>
    <t>analysis code 3</t>
  </si>
  <si>
    <t>Filled by product: P/V/LA/G
There will be a field to indicate which product the staff belong to in Expenses Claim system</t>
  </si>
  <si>
    <t>analysis code 4</t>
  </si>
  <si>
    <t>analysis code 5</t>
  </si>
  <si>
    <t>document number</t>
  </si>
  <si>
    <t>Reference No. of claim item in Expenses Claim system</t>
  </si>
  <si>
    <t>document type</t>
  </si>
  <si>
    <t>"B"</t>
  </si>
  <si>
    <t>document date</t>
  </si>
  <si>
    <t>Date of claim item in Expenses Claim system</t>
  </si>
  <si>
    <t>document due date</t>
  </si>
  <si>
    <t>payment terms</t>
  </si>
  <si>
    <t>alternate doc. no.</t>
  </si>
  <si>
    <t>open item number</t>
  </si>
  <si>
    <t>applied amount</t>
  </si>
  <si>
    <t>Nature</t>
  </si>
  <si>
    <t>Account Code</t>
  </si>
  <si>
    <t>Staff welfare &amp; amenities</t>
  </si>
  <si>
    <t>732010</t>
  </si>
  <si>
    <t>Entertainment</t>
  </si>
  <si>
    <t>734012</t>
  </si>
  <si>
    <t>Courier</t>
  </si>
  <si>
    <t>7370161</t>
  </si>
  <si>
    <t>Postage &amp; Stamp</t>
  </si>
  <si>
    <t>7370160</t>
  </si>
  <si>
    <t>Local Travelling</t>
  </si>
  <si>
    <t>7370130</t>
  </si>
  <si>
    <t>Office supplies - Cleaning items</t>
  </si>
  <si>
    <t>7370181</t>
  </si>
  <si>
    <t>Mobile Fee</t>
  </si>
  <si>
    <t>7370101</t>
  </si>
  <si>
    <t>Valuation and search fee</t>
  </si>
  <si>
    <t>7370220</t>
  </si>
  <si>
    <t>Medical Expenses</t>
  </si>
  <si>
    <t>732011</t>
  </si>
  <si>
    <t>Cleaning</t>
  </si>
  <si>
    <t>7370080</t>
  </si>
  <si>
    <t>Accruals</t>
  </si>
  <si>
    <t>303010</t>
  </si>
  <si>
    <t>VOUCHER HEADER</t>
  </si>
  <si>
    <t>GENERAL</t>
  </si>
  <si>
    <t>DOCUMENT INFORMATION</t>
  </si>
  <si>
    <t xml:space="preserve">
- Link with Company Profile</t>
  </si>
  <si>
    <t xml:space="preserve">Should within the date range of Accounting period
</t>
  </si>
  <si>
    <t>- First 2 digits should match with Voucher Type Maintenance</t>
  </si>
  <si>
    <r>
      <rPr>
        <sz val="10"/>
        <rFont val="Verdana"/>
        <charset val="134"/>
      </rPr>
      <t>Input same Voucher Description for same Vouche</t>
    </r>
    <r>
      <rPr>
        <sz val="10"/>
        <rFont val="Verdana"/>
        <charset val="134"/>
      </rPr>
      <t>r Number</t>
    </r>
  </si>
  <si>
    <t>- Link with Chart of Account Maintenance</t>
  </si>
  <si>
    <t>- Link with Currency Code Maintenance</t>
  </si>
  <si>
    <t xml:space="preserve">
Voucher must be balance for same Voucher Number</t>
  </si>
  <si>
    <r>
      <rPr>
        <sz val="10"/>
        <rFont val="Verdana"/>
        <charset val="134"/>
      </rPr>
      <t>- Link with Analysis Code</t>
    </r>
    <r>
      <rPr>
        <sz val="10"/>
        <rFont val="Verdana"/>
        <charset val="134"/>
      </rPr>
      <t xml:space="preserve"> Maintenance</t>
    </r>
  </si>
  <si>
    <t>Capital letter</t>
  </si>
  <si>
    <t>- Link with Document Type Maintenance</t>
  </si>
  <si>
    <r>
      <rPr>
        <sz val="10"/>
        <rFont val="Verdana"/>
        <charset val="134"/>
      </rPr>
      <t>System will calculate according to Document date &amp; Payment Term</t>
    </r>
    <r>
      <rPr>
        <sz val="10"/>
        <rFont val="Verdana"/>
        <charset val="134"/>
      </rPr>
      <t xml:space="preserve"> if it is blanked</t>
    </r>
  </si>
  <si>
    <r>
      <rPr>
        <sz val="10"/>
        <rFont val="Verdana"/>
        <charset val="134"/>
      </rPr>
      <t xml:space="preserve">- Link with </t>
    </r>
    <r>
      <rPr>
        <sz val="10"/>
        <rFont val="Verdana"/>
        <charset val="134"/>
      </rPr>
      <t>Payment Terms maintenance</t>
    </r>
  </si>
  <si>
    <r>
      <rPr>
        <sz val="10"/>
        <rFont val="Verdana"/>
        <charset val="134"/>
      </rPr>
      <t>P</t>
    </r>
    <r>
      <rPr>
        <sz val="10"/>
        <rFont val="Verdana"/>
        <charset val="134"/>
      </rPr>
      <t>osted Document number</t>
    </r>
  </si>
  <si>
    <r>
      <rPr>
        <sz val="10"/>
        <rFont val="Verdana"/>
        <charset val="134"/>
      </rPr>
      <t>S</t>
    </r>
    <r>
      <rPr>
        <sz val="10"/>
        <rFont val="Verdana"/>
        <charset val="134"/>
      </rPr>
      <t>ettle amount</t>
    </r>
  </si>
  <si>
    <t>3</t>
  </si>
  <si>
    <t>2</t>
  </si>
  <si>
    <t>date</t>
  </si>
  <si>
    <r>
      <rPr>
        <sz val="10"/>
        <rFont val="Verdana"/>
        <charset val="134"/>
      </rPr>
      <t>p</t>
    </r>
    <r>
      <rPr>
        <sz val="10"/>
        <rFont val="Verdana"/>
        <charset val="134"/>
      </rPr>
      <t>p/eeee</t>
    </r>
  </si>
  <si>
    <r>
      <rPr>
        <sz val="10"/>
        <rFont val="Verdana"/>
        <charset val="134"/>
      </rPr>
      <t>1</t>
    </r>
    <r>
      <rPr>
        <sz val="10"/>
        <rFont val="Verdana"/>
        <charset val="134"/>
      </rPr>
      <t>0</t>
    </r>
  </si>
  <si>
    <r>
      <rPr>
        <sz val="10"/>
        <rFont val="Verdana"/>
        <charset val="134"/>
      </rPr>
      <t>6</t>
    </r>
    <r>
      <rPr>
        <sz val="10"/>
        <rFont val="Verdana"/>
        <charset val="134"/>
      </rPr>
      <t>0</t>
    </r>
  </si>
  <si>
    <r>
      <rPr>
        <sz val="10"/>
        <rFont val="Verdana"/>
        <charset val="134"/>
      </rPr>
      <t>1</t>
    </r>
    <r>
      <rPr>
        <sz val="10"/>
        <rFont val="Verdana"/>
        <charset val="134"/>
      </rPr>
      <t>4</t>
    </r>
    <r>
      <rPr>
        <sz val="10"/>
        <rFont val="Verdana"/>
        <charset val="134"/>
      </rPr>
      <t xml:space="preserve"> + 2 d.p.</t>
    </r>
  </si>
  <si>
    <t>5 + 6 d.p.</t>
  </si>
  <si>
    <t>14 + 2 d.p.</t>
  </si>
  <si>
    <t>8</t>
  </si>
  <si>
    <r>
      <rPr>
        <sz val="10"/>
        <rFont val="Verdana"/>
        <charset val="134"/>
      </rPr>
      <t>2</t>
    </r>
    <r>
      <rPr>
        <sz val="10"/>
        <rFont val="Verdana"/>
        <charset val="134"/>
      </rPr>
      <t>0</t>
    </r>
  </si>
  <si>
    <t>1</t>
  </si>
  <si>
    <t>4</t>
  </si>
  <si>
    <t>Mandatory</t>
  </si>
  <si>
    <t>Mandatory for Debtor &amp; Creditor</t>
  </si>
  <si>
    <t>Account Checking</t>
  </si>
  <si>
    <t>C20</t>
  </si>
  <si>
    <t>FA</t>
  </si>
  <si>
    <t>28/02/2018</t>
  </si>
  <si>
    <t>AP1</t>
  </si>
  <si>
    <t>11/2017</t>
  </si>
  <si>
    <t>Accounts payables Journal</t>
  </si>
  <si>
    <t>Drink with colleagues (8 ppl)</t>
  </si>
  <si>
    <t>Eric Hui, Joey, Jeff, Julian, Leo, Ray, Jess, Michelle</t>
  </si>
  <si>
    <t>HKD</t>
  </si>
  <si>
    <t>ECHCH</t>
  </si>
  <si>
    <t>P</t>
  </si>
  <si>
    <t>B</t>
  </si>
  <si>
    <t>09/02/2018</t>
  </si>
  <si>
    <t>Dinner gathering with collection dept. (5 ppl)</t>
  </si>
  <si>
    <t>Julian, Ricky, Ray, James, Bowie Tam (Finance One)</t>
  </si>
  <si>
    <t>JNNHL</t>
  </si>
  <si>
    <t>23/01/2018</t>
  </si>
  <si>
    <t>Lunch with City Gateway &amp; Top HK</t>
  </si>
  <si>
    <t>Kevin Poon Shing Lam</t>
  </si>
  <si>
    <t>KNPSL</t>
  </si>
  <si>
    <t>V</t>
  </si>
  <si>
    <t>07/02/2018</t>
  </si>
  <si>
    <t>Tea with Lokson &amp; K.B. Chau</t>
  </si>
  <si>
    <t>Grace Wong Sze</t>
  </si>
  <si>
    <t>GEWS</t>
  </si>
  <si>
    <t>LA</t>
  </si>
  <si>
    <t>06/02/2018</t>
  </si>
  <si>
    <r>
      <rPr>
        <sz val="10"/>
        <rFont val="Verdana"/>
        <charset val="134"/>
      </rPr>
      <t>2</t>
    </r>
    <r>
      <rPr>
        <sz val="10"/>
        <rFont val="細明體"/>
        <charset val="136"/>
      </rPr>
      <t>月快遞費</t>
    </r>
  </si>
  <si>
    <t>26/02/2018</t>
  </si>
  <si>
    <r>
      <rPr>
        <sz val="10"/>
        <rFont val="細明體"/>
        <charset val="136"/>
      </rPr>
      <t>掛號費</t>
    </r>
    <r>
      <rPr>
        <sz val="10"/>
        <rFont val="Verdana"/>
        <charset val="134"/>
      </rPr>
      <t>89</t>
    </r>
    <r>
      <rPr>
        <sz val="10"/>
        <rFont val="細明體"/>
        <charset val="136"/>
      </rPr>
      <t>件</t>
    </r>
    <r>
      <rPr>
        <sz val="10"/>
        <rFont val="Verdana"/>
        <charset val="134"/>
      </rPr>
      <t xml:space="preserve">, </t>
    </r>
    <r>
      <rPr>
        <sz val="10"/>
        <rFont val="細明體"/>
        <charset val="136"/>
      </rPr>
      <t>郵票</t>
    </r>
    <r>
      <rPr>
        <sz val="10"/>
        <rFont val="Verdana"/>
        <charset val="134"/>
      </rPr>
      <t xml:space="preserve"> 200pcs</t>
    </r>
  </si>
  <si>
    <t>27/02/2018</t>
  </si>
  <si>
    <r>
      <rPr>
        <sz val="10"/>
        <rFont val="細明體"/>
        <charset val="136"/>
      </rPr>
      <t>交通費</t>
    </r>
    <r>
      <rPr>
        <sz val="10"/>
        <rFont val="Verdana"/>
        <charset val="134"/>
      </rPr>
      <t xml:space="preserve"> </t>
    </r>
  </si>
  <si>
    <t>James $27</t>
  </si>
  <si>
    <t>紙巾及口罩</t>
  </si>
  <si>
    <t>15/02/2018</t>
  </si>
  <si>
    <t>電話卡</t>
  </si>
  <si>
    <t>21/02/2018</t>
  </si>
  <si>
    <t>18 Bankruptcy Search@$80&amp;5 BR Search@$27 for LA Case</t>
  </si>
  <si>
    <t>14/02/2018</t>
  </si>
  <si>
    <t xml:space="preserve">3 Bankruptcy Search &amp; 2 BR Search for P Loan Cases </t>
  </si>
  <si>
    <t>08/01/2018</t>
  </si>
  <si>
    <t xml:space="preserve">4 Bankruptcy Search &amp; 2 BR Search for Vendor Cases </t>
  </si>
  <si>
    <t>12/02/2018</t>
  </si>
  <si>
    <t>員工醫療費</t>
  </si>
  <si>
    <t>Ngai Hon Leung Julian</t>
  </si>
  <si>
    <t>13/02/2018</t>
  </si>
  <si>
    <t>Cheung Wai Nei Winnie</t>
  </si>
  <si>
    <t>WECWN</t>
  </si>
  <si>
    <t>23/02/2018</t>
  </si>
  <si>
    <t>Chan Chi Ying Cheyenne</t>
  </si>
  <si>
    <t>CECCY</t>
  </si>
  <si>
    <t>Chan Chun Ho Tony</t>
  </si>
  <si>
    <t>TYCCH</t>
  </si>
  <si>
    <t>05/02/2018</t>
  </si>
  <si>
    <t>Wong So Sum Heidi</t>
  </si>
  <si>
    <t>HIWSS</t>
  </si>
  <si>
    <t>Lo Ka Yin Katie</t>
  </si>
  <si>
    <t>KELKY</t>
  </si>
  <si>
    <r>
      <rPr>
        <sz val="10"/>
        <rFont val="Verdana"/>
        <charset val="134"/>
      </rPr>
      <t>2018</t>
    </r>
    <r>
      <rPr>
        <sz val="10"/>
        <rFont val="細明體"/>
        <charset val="136"/>
      </rPr>
      <t>年</t>
    </r>
    <r>
      <rPr>
        <sz val="10"/>
        <rFont val="Verdana"/>
        <charset val="134"/>
      </rPr>
      <t>2</t>
    </r>
    <r>
      <rPr>
        <sz val="10"/>
        <rFont val="細明體"/>
        <charset val="136"/>
      </rPr>
      <t>月清潔費</t>
    </r>
  </si>
  <si>
    <r>
      <rPr>
        <sz val="10"/>
        <rFont val="Verdana"/>
        <charset val="134"/>
      </rPr>
      <t>2018</t>
    </r>
    <r>
      <rPr>
        <sz val="10"/>
        <rFont val="細明體"/>
        <charset val="136"/>
      </rPr>
      <t>年</t>
    </r>
    <r>
      <rPr>
        <sz val="10"/>
        <rFont val="Verdana"/>
        <charset val="134"/>
      </rPr>
      <t>2</t>
    </r>
    <r>
      <rPr>
        <sz val="10"/>
        <rFont val="細明體"/>
        <charset val="136"/>
      </rPr>
      <t>月員工墊付費用</t>
    </r>
  </si>
</sst>
</file>

<file path=xl/styles.xml><?xml version="1.0" encoding="utf-8"?>
<styleSheet xmlns="http://schemas.openxmlformats.org/spreadsheetml/2006/main">
  <numFmts count="8">
    <numFmt numFmtId="176" formatCode="dd\/mm\/yyyy"/>
    <numFmt numFmtId="177" formatCode="mm/dd/yyyy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0.000000"/>
    <numFmt numFmtId="181" formatCode="dd/mm/yyyy"/>
  </numFmts>
  <fonts count="32">
    <font>
      <sz val="12"/>
      <color theme="1"/>
      <name val="Calibri"/>
      <charset val="134"/>
      <scheme val="minor"/>
    </font>
    <font>
      <b/>
      <sz val="10"/>
      <name val="Verdana"/>
      <charset val="134"/>
    </font>
    <font>
      <i/>
      <sz val="10"/>
      <name val="Verdana"/>
      <charset val="134"/>
    </font>
    <font>
      <sz val="10"/>
      <name val="Verdana"/>
      <charset val="134"/>
    </font>
    <font>
      <b/>
      <sz val="10"/>
      <color indexed="10"/>
      <name val="Verdana"/>
      <charset val="134"/>
    </font>
    <font>
      <b/>
      <sz val="12"/>
      <name val="新細明體"/>
      <charset val="136"/>
    </font>
    <font>
      <b/>
      <sz val="10"/>
      <color indexed="8"/>
      <name val="Verdana"/>
      <charset val="134"/>
    </font>
    <font>
      <sz val="10"/>
      <name val="Verdana"/>
      <charset val="136"/>
    </font>
    <font>
      <sz val="10"/>
      <name val="細明體"/>
      <charset val="136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b/>
      <u/>
      <sz val="12"/>
      <color theme="1"/>
      <name val="Calibri"/>
      <charset val="136"/>
      <scheme val="minor"/>
    </font>
    <font>
      <b/>
      <sz val="12"/>
      <color theme="1"/>
      <name val="Calibri"/>
      <charset val="136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17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3" fillId="19" borderId="2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19" borderId="18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wrapText="1"/>
    </xf>
    <xf numFmtId="49" fontId="3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left" wrapText="1"/>
    </xf>
    <xf numFmtId="0" fontId="3" fillId="0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3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left" wrapText="1"/>
    </xf>
    <xf numFmtId="177" fontId="3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177" fontId="4" fillId="2" borderId="1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77" fontId="1" fillId="2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0" fontId="3" fillId="5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40" fontId="1" fillId="3" borderId="0" xfId="2" applyNumberFormat="1" applyFont="1" applyFill="1">
      <alignment vertical="center"/>
    </xf>
    <xf numFmtId="180" fontId="1" fillId="3" borderId="0" xfId="0" applyNumberFormat="1" applyFont="1" applyFill="1" applyAlignment="1">
      <alignment horizontal="right" vertical="center"/>
    </xf>
    <xf numFmtId="40" fontId="2" fillId="3" borderId="0" xfId="2" applyNumberFormat="1" applyFont="1" applyFill="1" applyAlignment="1">
      <alignment horizontal="left" vertical="center"/>
    </xf>
    <xf numFmtId="180" fontId="2" fillId="3" borderId="0" xfId="0" applyNumberFormat="1" applyFont="1" applyFill="1" applyAlignment="1">
      <alignment horizontal="right" vertical="center"/>
    </xf>
    <xf numFmtId="49" fontId="3" fillId="3" borderId="1" xfId="0" applyNumberFormat="1" applyFont="1" applyFill="1" applyBorder="1" applyAlignment="1">
      <alignment wrapText="1"/>
    </xf>
    <xf numFmtId="40" fontId="3" fillId="3" borderId="1" xfId="2" applyNumberFormat="1" applyFont="1" applyFill="1" applyBorder="1" applyAlignment="1">
      <alignment wrapText="1"/>
    </xf>
    <xf numFmtId="180" fontId="2" fillId="3" borderId="1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left" wrapText="1"/>
    </xf>
    <xf numFmtId="49" fontId="3" fillId="3" borderId="3" xfId="0" applyNumberFormat="1" applyFont="1" applyFill="1" applyBorder="1" applyAlignment="1">
      <alignment horizontal="left" wrapText="1"/>
    </xf>
    <xf numFmtId="40" fontId="3" fillId="3" borderId="1" xfId="2" applyNumberFormat="1" applyFont="1" applyFill="1" applyBorder="1" applyAlignment="1">
      <alignment horizontal="left" wrapText="1"/>
    </xf>
    <xf numFmtId="180" fontId="3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wrapText="1"/>
    </xf>
    <xf numFmtId="40" fontId="4" fillId="3" borderId="1" xfId="2" applyNumberFormat="1" applyFont="1" applyFill="1" applyBorder="1" applyAlignment="1">
      <alignment wrapText="1"/>
    </xf>
    <xf numFmtId="180" fontId="4" fillId="3" borderId="1" xfId="0" applyNumberFormat="1" applyFont="1" applyFill="1" applyBorder="1" applyAlignment="1">
      <alignment horizontal="left" wrapText="1"/>
    </xf>
    <xf numFmtId="0" fontId="1" fillId="3" borderId="1" xfId="0" applyNumberFormat="1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40" fontId="6" fillId="3" borderId="1" xfId="2" applyNumberFormat="1" applyFont="1" applyFill="1" applyBorder="1" applyAlignment="1">
      <alignment horizontal="left" wrapText="1"/>
    </xf>
    <xf numFmtId="180" fontId="1" fillId="3" borderId="1" xfId="0" applyNumberFormat="1" applyFont="1" applyFill="1" applyBorder="1" applyAlignment="1">
      <alignment horizontal="left" wrapText="1"/>
    </xf>
    <xf numFmtId="40" fontId="1" fillId="3" borderId="1" xfId="2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40" fontId="3" fillId="0" borderId="0" xfId="2" applyNumberFormat="1" applyFont="1" applyFill="1">
      <alignment vertical="center"/>
    </xf>
    <xf numFmtId="180" fontId="3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6" borderId="0" xfId="0" applyNumberFormat="1" applyFont="1" applyFill="1" applyAlignment="1">
      <alignment vertical="center"/>
    </xf>
    <xf numFmtId="49" fontId="2" fillId="6" borderId="0" xfId="0" applyNumberFormat="1" applyFont="1" applyFill="1" applyAlignment="1">
      <alignment horizontal="left" vertical="center"/>
    </xf>
    <xf numFmtId="49" fontId="3" fillId="3" borderId="4" xfId="0" applyNumberFormat="1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wrapText="1"/>
    </xf>
    <xf numFmtId="49" fontId="3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wrapText="1"/>
    </xf>
    <xf numFmtId="49" fontId="1" fillId="6" borderId="1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181" fontId="3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 applyAlignment="1">
      <alignment horizontal="left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9" fillId="0" borderId="11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49" fontId="1" fillId="2" borderId="12" xfId="0" applyNumberFormat="1" applyFont="1" applyFill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top"/>
    </xf>
    <xf numFmtId="177" fontId="1" fillId="2" borderId="12" xfId="0" applyNumberFormat="1" applyFont="1" applyFill="1" applyBorder="1" applyAlignment="1">
      <alignment horizontal="left" vertical="top" wrapText="1"/>
    </xf>
    <xf numFmtId="0" fontId="1" fillId="2" borderId="12" xfId="0" applyNumberFormat="1" applyFont="1" applyFill="1" applyBorder="1" applyAlignment="1">
      <alignment horizontal="left" vertical="top" wrapText="1"/>
    </xf>
    <xf numFmtId="49" fontId="1" fillId="3" borderId="12" xfId="0" applyNumberFormat="1" applyFont="1" applyFill="1" applyBorder="1" applyAlignment="1">
      <alignment horizontal="left" vertical="top" wrapText="1"/>
    </xf>
    <xf numFmtId="0" fontId="1" fillId="3" borderId="12" xfId="0" applyNumberFormat="1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40" fontId="6" fillId="3" borderId="12" xfId="2" applyNumberFormat="1" applyFont="1" applyFill="1" applyBorder="1" applyAlignment="1">
      <alignment horizontal="left" vertical="top" wrapText="1"/>
    </xf>
    <xf numFmtId="180" fontId="1" fillId="3" borderId="12" xfId="0" applyNumberFormat="1" applyFont="1" applyFill="1" applyBorder="1" applyAlignment="1">
      <alignment horizontal="left" vertical="top" wrapText="1"/>
    </xf>
    <xf numFmtId="40" fontId="1" fillId="3" borderId="12" xfId="2" applyNumberFormat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49" fontId="1" fillId="6" borderId="12" xfId="0" applyNumberFormat="1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0" fontId="0" fillId="0" borderId="9" xfId="0" applyBorder="1" applyAlignment="1">
      <alignment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right" vertical="top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right" vertical="top" wrapText="1"/>
    </xf>
    <xf numFmtId="0" fontId="10" fillId="0" borderId="7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right" vertical="top"/>
    </xf>
    <xf numFmtId="0" fontId="10" fillId="0" borderId="9" xfId="0" applyFont="1" applyFill="1" applyBorder="1" applyAlignment="1">
      <alignment horizontal="left" vertical="top"/>
    </xf>
    <xf numFmtId="0" fontId="10" fillId="0" borderId="9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right" vertical="top"/>
    </xf>
    <xf numFmtId="0" fontId="12" fillId="0" borderId="0" xfId="0" applyFont="1" applyFill="1" applyAlignment="1">
      <alignment horizontal="right" vertical="top"/>
    </xf>
    <xf numFmtId="0" fontId="12" fillId="2" borderId="1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49" fontId="1" fillId="2" borderId="12" xfId="0" applyNumberFormat="1" applyFont="1" applyFill="1" applyBorder="1" applyAlignment="1" quotePrefix="1">
      <alignment horizontal="left" vertical="top" wrapText="1"/>
    </xf>
    <xf numFmtId="177" fontId="1" fillId="2" borderId="12" xfId="0" applyNumberFormat="1" applyFont="1" applyFill="1" applyBorder="1" applyAlignment="1" quotePrefix="1">
      <alignment horizontal="left" vertical="top" wrapText="1"/>
    </xf>
    <xf numFmtId="0" fontId="1" fillId="2" borderId="12" xfId="0" applyNumberFormat="1" applyFont="1" applyFill="1" applyBorder="1" applyAlignment="1" quotePrefix="1">
      <alignment horizontal="left" vertical="top" wrapText="1"/>
    </xf>
    <xf numFmtId="49" fontId="1" fillId="3" borderId="12" xfId="0" applyNumberFormat="1" applyFont="1" applyFill="1" applyBorder="1" applyAlignment="1" quotePrefix="1">
      <alignment horizontal="left" vertical="top" wrapText="1"/>
    </xf>
    <xf numFmtId="0" fontId="1" fillId="3" borderId="12" xfId="0" applyNumberFormat="1" applyFont="1" applyFill="1" applyBorder="1" applyAlignment="1" quotePrefix="1">
      <alignment horizontal="left" vertical="top" wrapText="1"/>
    </xf>
    <xf numFmtId="0" fontId="6" fillId="3" borderId="12" xfId="0" applyFont="1" applyFill="1" applyBorder="1" applyAlignment="1" quotePrefix="1">
      <alignment horizontal="left" vertical="top" wrapText="1"/>
    </xf>
    <xf numFmtId="40" fontId="6" fillId="3" borderId="12" xfId="2" applyNumberFormat="1" applyFont="1" applyFill="1" applyBorder="1" applyAlignment="1" quotePrefix="1">
      <alignment horizontal="left" vertical="top" wrapText="1"/>
    </xf>
    <xf numFmtId="180" fontId="1" fillId="3" borderId="12" xfId="0" applyNumberFormat="1" applyFont="1" applyFill="1" applyBorder="1" applyAlignment="1" quotePrefix="1">
      <alignment horizontal="left" vertical="top" wrapText="1"/>
    </xf>
    <xf numFmtId="40" fontId="1" fillId="3" borderId="12" xfId="2" applyNumberFormat="1" applyFont="1" applyFill="1" applyBorder="1" applyAlignment="1" quotePrefix="1">
      <alignment horizontal="left" vertical="top" wrapText="1"/>
    </xf>
    <xf numFmtId="0" fontId="1" fillId="3" borderId="12" xfId="0" applyFont="1" applyFill="1" applyBorder="1" applyAlignment="1" quotePrefix="1">
      <alignment horizontal="left" vertical="top" wrapText="1"/>
    </xf>
    <xf numFmtId="49" fontId="1" fillId="6" borderId="12" xfId="0" applyNumberFormat="1" applyFont="1" applyFill="1" applyBorder="1" applyAlignment="1" quotePrefix="1">
      <alignment horizontal="left" vertical="top" wrapText="1"/>
    </xf>
    <xf numFmtId="0" fontId="1" fillId="6" borderId="12" xfId="0" applyFont="1" applyFill="1" applyBorder="1" applyAlignment="1" quotePrefix="1">
      <alignment horizontal="left" vertical="top" wrapText="1"/>
    </xf>
    <xf numFmtId="0" fontId="1" fillId="6" borderId="13" xfId="0" applyFont="1" applyFill="1" applyBorder="1" applyAlignment="1" quotePrefix="1">
      <alignment horizontal="left" vertical="top" wrapText="1"/>
    </xf>
    <xf numFmtId="49" fontId="3" fillId="4" borderId="1" xfId="0" applyNumberFormat="1" applyFont="1" applyFill="1" applyBorder="1" applyAlignment="1" quotePrefix="1">
      <alignment wrapText="1"/>
    </xf>
    <xf numFmtId="49" fontId="3" fillId="2" borderId="1" xfId="0" applyNumberFormat="1" applyFont="1" applyFill="1" applyBorder="1" applyAlignment="1" quotePrefix="1">
      <alignment wrapText="1"/>
    </xf>
    <xf numFmtId="0" fontId="3" fillId="2" borderId="1" xfId="0" applyNumberFormat="1" applyFont="1" applyFill="1" applyBorder="1" applyAlignment="1" quotePrefix="1">
      <alignment wrapText="1"/>
    </xf>
    <xf numFmtId="49" fontId="3" fillId="3" borderId="1" xfId="0" applyNumberFormat="1" applyFont="1" applyFill="1" applyBorder="1" applyAlignment="1" quotePrefix="1">
      <alignment horizontal="left" wrapText="1"/>
    </xf>
    <xf numFmtId="49" fontId="3" fillId="3" borderId="1" xfId="0" applyNumberFormat="1" applyFont="1" applyFill="1" applyBorder="1" applyAlignment="1" quotePrefix="1">
      <alignment wrapText="1"/>
    </xf>
    <xf numFmtId="49" fontId="3" fillId="3" borderId="2" xfId="0" applyNumberFormat="1" applyFont="1" applyFill="1" applyBorder="1" applyAlignment="1" quotePrefix="1">
      <alignment horizontal="left" wrapText="1"/>
    </xf>
    <xf numFmtId="49" fontId="3" fillId="6" borderId="1" xfId="0" applyNumberFormat="1" applyFont="1" applyFill="1" applyBorder="1" applyAlignment="1" quotePrefix="1">
      <alignment wrapText="1"/>
    </xf>
    <xf numFmtId="49" fontId="1" fillId="2" borderId="1" xfId="0" applyNumberFormat="1" applyFont="1" applyFill="1" applyBorder="1" applyAlignment="1" quotePrefix="1">
      <alignment horizontal="left" wrapText="1"/>
    </xf>
    <xf numFmtId="177" fontId="1" fillId="2" borderId="1" xfId="0" applyNumberFormat="1" applyFont="1" applyFill="1" applyBorder="1" applyAlignment="1" quotePrefix="1">
      <alignment horizontal="left" wrapText="1"/>
    </xf>
    <xf numFmtId="0" fontId="1" fillId="2" borderId="1" xfId="0" applyNumberFormat="1" applyFont="1" applyFill="1" applyBorder="1" applyAlignment="1" quotePrefix="1">
      <alignment horizontal="left" wrapText="1"/>
    </xf>
    <xf numFmtId="49" fontId="1" fillId="3" borderId="1" xfId="0" applyNumberFormat="1" applyFont="1" applyFill="1" applyBorder="1" applyAlignment="1" quotePrefix="1">
      <alignment horizontal="left" wrapText="1"/>
    </xf>
    <xf numFmtId="0" fontId="1" fillId="3" borderId="1" xfId="0" applyNumberFormat="1" applyFont="1" applyFill="1" applyBorder="1" applyAlignment="1" quotePrefix="1">
      <alignment horizontal="left" wrapText="1"/>
    </xf>
    <xf numFmtId="0" fontId="6" fillId="3" borderId="1" xfId="0" applyFont="1" applyFill="1" applyBorder="1" applyAlignment="1" quotePrefix="1">
      <alignment horizontal="left" wrapText="1"/>
    </xf>
    <xf numFmtId="40" fontId="6" fillId="3" borderId="1" xfId="2" applyNumberFormat="1" applyFont="1" applyFill="1" applyBorder="1" applyAlignment="1" quotePrefix="1">
      <alignment horizontal="left" wrapText="1"/>
    </xf>
    <xf numFmtId="180" fontId="1" fillId="3" borderId="1" xfId="0" applyNumberFormat="1" applyFont="1" applyFill="1" applyBorder="1" applyAlignment="1" quotePrefix="1">
      <alignment horizontal="left" wrapText="1"/>
    </xf>
    <xf numFmtId="40" fontId="1" fillId="3" borderId="1" xfId="2" applyNumberFormat="1" applyFont="1" applyFill="1" applyBorder="1" applyAlignment="1" quotePrefix="1">
      <alignment horizontal="left" wrapText="1"/>
    </xf>
    <xf numFmtId="0" fontId="1" fillId="3" borderId="1" xfId="0" applyFont="1" applyFill="1" applyBorder="1" applyAlignment="1" quotePrefix="1">
      <alignment horizontal="left" wrapText="1"/>
    </xf>
    <xf numFmtId="49" fontId="1" fillId="6" borderId="1" xfId="0" applyNumberFormat="1" applyFont="1" applyFill="1" applyBorder="1" applyAlignment="1" quotePrefix="1">
      <alignment horizontal="left" wrapText="1"/>
    </xf>
    <xf numFmtId="0" fontId="1" fillId="6" borderId="1" xfId="0" applyFont="1" applyFill="1" applyBorder="1" applyAlignment="1" quotePrefix="1">
      <alignment horizontal="left" wrapText="1"/>
    </xf>
    <xf numFmtId="176" fontId="3" fillId="0" borderId="0" xfId="0" applyNumberFormat="1" applyFont="1" applyFill="1" applyAlignment="1" quotePrefix="1">
      <alignment horizontal="left" vertical="center"/>
    </xf>
    <xf numFmtId="181" fontId="3" fillId="0" borderId="0" xfId="0" applyNumberFormat="1" applyFont="1" applyFill="1" applyAlignment="1" quotePrefix="1">
      <alignment horizontal="left" vertical="center"/>
    </xf>
    <xf numFmtId="177" fontId="3" fillId="0" borderId="0" xfId="0" applyNumberFormat="1" applyFont="1" applyFill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C6" sqref="C6"/>
    </sheetView>
  </sheetViews>
  <sheetFormatPr defaultColWidth="9" defaultRowHeight="15.75" outlineLevelCol="3"/>
  <cols>
    <col min="1" max="1" width="9" style="95"/>
    <col min="2" max="2" width="68.75" style="96" customWidth="1"/>
    <col min="3" max="3" width="27.375" style="95" customWidth="1"/>
    <col min="4" max="4" width="9.375" style="97" customWidth="1"/>
    <col min="5" max="5" width="9" style="95"/>
    <col min="6" max="6" width="37.375" style="95" customWidth="1"/>
    <col min="7" max="16384" width="9" style="95"/>
  </cols>
  <sheetData>
    <row r="1" s="95" customFormat="1" ht="23" customHeight="1" spans="1:3">
      <c r="A1" s="98" t="s">
        <v>0</v>
      </c>
      <c r="B1" s="98" t="s">
        <v>1</v>
      </c>
      <c r="C1" s="99" t="s">
        <v>2</v>
      </c>
    </row>
    <row r="2" s="95" customFormat="1" ht="31.5" spans="1:3">
      <c r="A2" s="100">
        <v>1</v>
      </c>
      <c r="B2" s="101" t="s">
        <v>3</v>
      </c>
      <c r="C2" s="102">
        <v>1</v>
      </c>
    </row>
    <row r="3" s="95" customFormat="1" spans="1:3">
      <c r="A3" s="100">
        <v>2</v>
      </c>
      <c r="B3" s="100" t="s">
        <v>4</v>
      </c>
      <c r="C3" s="102">
        <v>2</v>
      </c>
    </row>
    <row r="4" s="95" customFormat="1" ht="48" spans="1:3">
      <c r="A4" s="103">
        <v>3</v>
      </c>
      <c r="B4" s="104" t="s">
        <v>5</v>
      </c>
      <c r="C4" s="105">
        <v>6</v>
      </c>
    </row>
    <row r="5" s="95" customFormat="1"/>
    <row r="6" s="95" customFormat="1" spans="2:3">
      <c r="B6" s="97" t="s">
        <v>6</v>
      </c>
      <c r="C6" s="106">
        <f>SUM(C2:C4)</f>
        <v>9</v>
      </c>
    </row>
    <row r="7" s="95" customFormat="1"/>
    <row r="8" s="95" customFormat="1" ht="15" customHeight="1"/>
    <row r="9" s="95" customFormat="1" ht="16.5" spans="2:4">
      <c r="B9" s="107" t="s">
        <v>7</v>
      </c>
      <c r="D9" s="97"/>
    </row>
    <row r="10" s="95" customFormat="1" ht="32.25" spans="2:4">
      <c r="B10" s="108" t="s">
        <v>8</v>
      </c>
      <c r="D10" s="97"/>
    </row>
    <row r="11" s="95" customFormat="1" spans="2:4">
      <c r="B11" s="96"/>
      <c r="D11" s="97"/>
    </row>
    <row r="12" s="95" customFormat="1"/>
    <row r="13" s="95" customFormat="1"/>
    <row r="14" s="95" customFormat="1"/>
    <row r="15" s="95" customFormat="1"/>
    <row r="16" s="95" customFormat="1"/>
    <row r="17" s="95" customFormat="1"/>
    <row r="18" s="95" customFormat="1" spans="2:2">
      <c r="B18" s="96"/>
    </row>
    <row r="19" s="95" customFormat="1" spans="2:4">
      <c r="B19" s="96"/>
      <c r="D19" s="97"/>
    </row>
    <row r="25" s="95" customFormat="1" spans="2:4">
      <c r="B25" s="96"/>
      <c r="D25" s="97"/>
    </row>
    <row r="26" s="95" customFormat="1" spans="2:4">
      <c r="B26" s="96"/>
      <c r="D26" s="9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2" sqref="B2:B9"/>
    </sheetView>
  </sheetViews>
  <sheetFormatPr defaultColWidth="9" defaultRowHeight="15.75" outlineLevelCol="1"/>
  <cols>
    <col min="1" max="1" width="24" customWidth="1"/>
    <col min="2" max="2" width="69" customWidth="1"/>
  </cols>
  <sheetData>
    <row r="1" ht="16.5" spans="1:2">
      <c r="A1" s="77" t="s">
        <v>9</v>
      </c>
      <c r="B1" s="78" t="s">
        <v>10</v>
      </c>
    </row>
    <row r="2" ht="31.5" spans="1:2">
      <c r="A2" s="109" t="s">
        <v>11</v>
      </c>
      <c r="B2" s="80" t="s">
        <v>12</v>
      </c>
    </row>
    <row r="3" spans="1:2">
      <c r="A3" s="109" t="s">
        <v>13</v>
      </c>
      <c r="B3" s="81" t="s">
        <v>14</v>
      </c>
    </row>
    <row r="4" spans="1:2">
      <c r="A4" s="109" t="s">
        <v>15</v>
      </c>
      <c r="B4" s="81" t="s">
        <v>16</v>
      </c>
    </row>
    <row r="5" spans="1:2">
      <c r="A5" s="110" t="s">
        <v>17</v>
      </c>
      <c r="B5" s="81" t="s">
        <v>18</v>
      </c>
    </row>
    <row r="6" spans="1:2">
      <c r="A6" s="79" t="s">
        <v>19</v>
      </c>
      <c r="B6" s="81" t="s">
        <v>14</v>
      </c>
    </row>
    <row r="7" spans="1:2">
      <c r="A7" s="109" t="s">
        <v>20</v>
      </c>
      <c r="B7" s="81" t="s">
        <v>21</v>
      </c>
    </row>
    <row r="8" spans="1:2">
      <c r="A8" s="109" t="s">
        <v>22</v>
      </c>
      <c r="B8" s="81" t="s">
        <v>23</v>
      </c>
    </row>
    <row r="9" spans="1:2">
      <c r="A9" s="111" t="s">
        <v>24</v>
      </c>
      <c r="B9" s="81" t="s">
        <v>25</v>
      </c>
    </row>
    <row r="10" ht="31.5" spans="1:2">
      <c r="A10" s="112" t="s">
        <v>26</v>
      </c>
      <c r="B10" s="80" t="s">
        <v>27</v>
      </c>
    </row>
    <row r="11" ht="21" customHeight="1" spans="1:2">
      <c r="A11" s="113" t="s">
        <v>28</v>
      </c>
      <c r="B11" s="81" t="s">
        <v>29</v>
      </c>
    </row>
    <row r="12" ht="18" customHeight="1" spans="1:2">
      <c r="A12" s="114" t="s">
        <v>30</v>
      </c>
      <c r="B12" s="81" t="s">
        <v>31</v>
      </c>
    </row>
    <row r="13" ht="20" customHeight="1" spans="1:2">
      <c r="A13" s="113" t="s">
        <v>32</v>
      </c>
      <c r="B13" s="81" t="s">
        <v>33</v>
      </c>
    </row>
    <row r="14" ht="21" customHeight="1" spans="1:2">
      <c r="A14" s="115" t="s">
        <v>34</v>
      </c>
      <c r="B14" s="81" t="s">
        <v>35</v>
      </c>
    </row>
    <row r="15" ht="22" customHeight="1" spans="1:2">
      <c r="A15" s="116" t="s">
        <v>36</v>
      </c>
      <c r="B15" s="81" t="s">
        <v>37</v>
      </c>
    </row>
    <row r="16" spans="1:2">
      <c r="A16" s="117" t="s">
        <v>38</v>
      </c>
      <c r="B16" s="81" t="s">
        <v>39</v>
      </c>
    </row>
    <row r="17" spans="1:2">
      <c r="A17" s="118" t="s">
        <v>40</v>
      </c>
      <c r="B17" s="81" t="s">
        <v>41</v>
      </c>
    </row>
    <row r="18" spans="1:2">
      <c r="A18" s="118" t="s">
        <v>42</v>
      </c>
      <c r="B18" s="81" t="s">
        <v>43</v>
      </c>
    </row>
    <row r="19" ht="47.25" spans="1:2">
      <c r="A19" s="118" t="s">
        <v>44</v>
      </c>
      <c r="B19" s="80" t="s">
        <v>45</v>
      </c>
    </row>
    <row r="20" spans="1:2">
      <c r="A20" s="118" t="s">
        <v>46</v>
      </c>
      <c r="B20" s="81" t="s">
        <v>41</v>
      </c>
    </row>
    <row r="21" spans="1:2">
      <c r="A21" s="118" t="s">
        <v>47</v>
      </c>
      <c r="B21" s="81" t="s">
        <v>41</v>
      </c>
    </row>
    <row r="22" spans="1:2">
      <c r="A22" s="119" t="s">
        <v>48</v>
      </c>
      <c r="B22" s="81" t="s">
        <v>49</v>
      </c>
    </row>
    <row r="23" spans="1:2">
      <c r="A23" s="119" t="s">
        <v>50</v>
      </c>
      <c r="B23" s="81" t="s">
        <v>51</v>
      </c>
    </row>
    <row r="24" spans="1:2">
      <c r="A24" s="120" t="s">
        <v>52</v>
      </c>
      <c r="B24" s="81" t="s">
        <v>53</v>
      </c>
    </row>
    <row r="25" spans="1:2">
      <c r="A25" s="120" t="s">
        <v>54</v>
      </c>
      <c r="B25" s="81" t="s">
        <v>41</v>
      </c>
    </row>
    <row r="26" spans="1:2">
      <c r="A26" s="119" t="s">
        <v>55</v>
      </c>
      <c r="B26" s="81" t="s">
        <v>41</v>
      </c>
    </row>
    <row r="27" spans="1:2">
      <c r="A27" s="120" t="s">
        <v>56</v>
      </c>
      <c r="B27" s="81" t="s">
        <v>41</v>
      </c>
    </row>
    <row r="28" spans="1:2">
      <c r="A28" s="120" t="s">
        <v>57</v>
      </c>
      <c r="B28" s="81" t="s">
        <v>41</v>
      </c>
    </row>
    <row r="29" ht="16.5" spans="1:2">
      <c r="A29" s="121" t="s">
        <v>58</v>
      </c>
      <c r="B29" s="94" t="s">
        <v>41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D15" sqref="D15"/>
    </sheetView>
  </sheetViews>
  <sheetFormatPr defaultColWidth="9" defaultRowHeight="15.75" outlineLevelCol="1"/>
  <cols>
    <col min="1" max="1" width="29.375" customWidth="1"/>
    <col min="2" max="2" width="26.125" customWidth="1"/>
  </cols>
  <sheetData>
    <row r="1" ht="16.5" spans="1:2">
      <c r="A1" s="71" t="s">
        <v>59</v>
      </c>
      <c r="B1" s="72" t="s">
        <v>60</v>
      </c>
    </row>
    <row r="2" spans="1:2">
      <c r="A2" s="73" t="s">
        <v>61</v>
      </c>
      <c r="B2" s="74" t="s">
        <v>62</v>
      </c>
    </row>
    <row r="3" spans="1:2">
      <c r="A3" s="73" t="s">
        <v>63</v>
      </c>
      <c r="B3" s="74" t="s">
        <v>64</v>
      </c>
    </row>
    <row r="4" spans="1:2">
      <c r="A4" s="73" t="s">
        <v>65</v>
      </c>
      <c r="B4" s="74" t="s">
        <v>66</v>
      </c>
    </row>
    <row r="5" spans="1:2">
      <c r="A5" s="73" t="s">
        <v>67</v>
      </c>
      <c r="B5" s="74" t="s">
        <v>68</v>
      </c>
    </row>
    <row r="6" spans="1:2">
      <c r="A6" s="73" t="s">
        <v>69</v>
      </c>
      <c r="B6" s="74" t="s">
        <v>70</v>
      </c>
    </row>
    <row r="7" spans="1:2">
      <c r="A7" s="73" t="s">
        <v>71</v>
      </c>
      <c r="B7" s="74" t="s">
        <v>72</v>
      </c>
    </row>
    <row r="8" spans="1:2">
      <c r="A8" s="73" t="s">
        <v>73</v>
      </c>
      <c r="B8" s="74" t="s">
        <v>74</v>
      </c>
    </row>
    <row r="9" spans="1:2">
      <c r="A9" s="73" t="s">
        <v>75</v>
      </c>
      <c r="B9" s="74" t="s">
        <v>76</v>
      </c>
    </row>
    <row r="10" spans="1:2">
      <c r="A10" s="73" t="s">
        <v>77</v>
      </c>
      <c r="B10" s="74" t="s">
        <v>78</v>
      </c>
    </row>
    <row r="11" spans="1:2">
      <c r="A11" s="73" t="s">
        <v>79</v>
      </c>
      <c r="B11" s="74" t="s">
        <v>80</v>
      </c>
    </row>
    <row r="12" ht="16.5" spans="1:2">
      <c r="A12" s="75" t="s">
        <v>81</v>
      </c>
      <c r="B12" s="76" t="s">
        <v>82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H30" sqref="H30"/>
    </sheetView>
  </sheetViews>
  <sheetFormatPr defaultColWidth="9" defaultRowHeight="12.75"/>
  <cols>
    <col min="1" max="1" width="27" style="7" customWidth="1"/>
    <col min="2" max="3" width="9" style="7"/>
    <col min="4" max="4" width="11.125" style="7" customWidth="1"/>
    <col min="5" max="6" width="9" style="7"/>
    <col min="7" max="7" width="25" style="7" customWidth="1"/>
    <col min="8" max="8" width="12.125" style="7" customWidth="1"/>
    <col min="9" max="9" width="42.625" style="7" customWidth="1"/>
    <col min="10" max="10" width="48.25" style="7" customWidth="1"/>
    <col min="11" max="11" width="9" style="7"/>
    <col min="12" max="12" width="12.5" style="7" customWidth="1"/>
    <col min="13" max="13" width="9" style="7"/>
    <col min="14" max="14" width="12.5" style="7" customWidth="1"/>
    <col min="15" max="21" width="9" style="7"/>
    <col min="22" max="22" width="18.375" style="7" customWidth="1"/>
    <col min="23" max="26" width="9" style="7"/>
    <col min="27" max="27" width="11.625" style="7" customWidth="1"/>
    <col min="28" max="16384" width="9" style="7"/>
  </cols>
  <sheetData>
    <row r="1" s="1" customFormat="1" spans="2:27">
      <c r="B1" s="8" t="s">
        <v>83</v>
      </c>
      <c r="C1" s="8"/>
      <c r="D1" s="9"/>
      <c r="E1" s="8"/>
      <c r="F1" s="8"/>
      <c r="G1" s="10"/>
      <c r="H1" s="11" t="s">
        <v>84</v>
      </c>
      <c r="I1" s="35"/>
      <c r="J1" s="35"/>
      <c r="K1" s="35"/>
      <c r="L1" s="36"/>
      <c r="M1" s="37"/>
      <c r="N1" s="36"/>
      <c r="O1" s="35"/>
      <c r="P1" s="35"/>
      <c r="Q1" s="35"/>
      <c r="R1" s="35"/>
      <c r="S1" s="35"/>
      <c r="T1" s="61" t="s">
        <v>85</v>
      </c>
      <c r="U1" s="61"/>
      <c r="V1" s="61"/>
      <c r="W1" s="61"/>
      <c r="X1" s="61"/>
      <c r="Y1" s="61"/>
      <c r="Z1" s="61"/>
      <c r="AA1" s="61"/>
    </row>
    <row r="2" s="2" customFormat="1" spans="2:27">
      <c r="B2" s="12"/>
      <c r="C2" s="12"/>
      <c r="D2" s="13"/>
      <c r="E2" s="12"/>
      <c r="F2" s="12"/>
      <c r="G2" s="14"/>
      <c r="H2" s="15"/>
      <c r="I2" s="15"/>
      <c r="J2" s="15"/>
      <c r="K2" s="15"/>
      <c r="L2" s="38"/>
      <c r="M2" s="39"/>
      <c r="N2" s="38"/>
      <c r="O2" s="15"/>
      <c r="P2" s="15"/>
      <c r="Q2" s="15"/>
      <c r="R2" s="15"/>
      <c r="S2" s="15"/>
      <c r="T2" s="62"/>
      <c r="U2" s="62"/>
      <c r="V2" s="62"/>
      <c r="W2" s="62"/>
      <c r="X2" s="62"/>
      <c r="Y2" s="62"/>
      <c r="Z2" s="62"/>
      <c r="AA2" s="62"/>
    </row>
    <row r="3" s="3" customFormat="1" ht="123" customHeight="1" spans="2:27">
      <c r="B3" s="122" t="s">
        <v>86</v>
      </c>
      <c r="C3" s="17"/>
      <c r="D3" s="18" t="s">
        <v>87</v>
      </c>
      <c r="E3" s="123" t="s">
        <v>88</v>
      </c>
      <c r="F3" s="17"/>
      <c r="G3" s="124" t="s">
        <v>89</v>
      </c>
      <c r="H3" s="125" t="s">
        <v>90</v>
      </c>
      <c r="I3" s="40"/>
      <c r="J3" s="40"/>
      <c r="K3" s="126" t="s">
        <v>91</v>
      </c>
      <c r="L3" s="41"/>
      <c r="M3" s="42"/>
      <c r="N3" s="41" t="s">
        <v>92</v>
      </c>
      <c r="O3" s="127" t="s">
        <v>93</v>
      </c>
      <c r="P3" s="44"/>
      <c r="Q3" s="44"/>
      <c r="R3" s="44"/>
      <c r="S3" s="63"/>
      <c r="T3" s="64" t="s">
        <v>94</v>
      </c>
      <c r="U3" s="128" t="s">
        <v>95</v>
      </c>
      <c r="V3" s="64"/>
      <c r="W3" s="64" t="s">
        <v>96</v>
      </c>
      <c r="X3" s="128" t="s">
        <v>97</v>
      </c>
      <c r="Y3" s="64" t="s">
        <v>94</v>
      </c>
      <c r="Z3" s="64" t="s">
        <v>98</v>
      </c>
      <c r="AA3" s="64" t="s">
        <v>99</v>
      </c>
    </row>
    <row r="4" s="4" customFormat="1" customHeight="1" spans="2:27">
      <c r="B4" s="17" t="s">
        <v>100</v>
      </c>
      <c r="C4" s="17" t="s">
        <v>101</v>
      </c>
      <c r="D4" s="18" t="s">
        <v>102</v>
      </c>
      <c r="E4" s="17">
        <v>10</v>
      </c>
      <c r="F4" s="17" t="s">
        <v>103</v>
      </c>
      <c r="G4" s="22">
        <v>60</v>
      </c>
      <c r="H4" s="21" t="s">
        <v>104</v>
      </c>
      <c r="I4" s="21" t="s">
        <v>105</v>
      </c>
      <c r="J4" s="21" t="s">
        <v>105</v>
      </c>
      <c r="K4" s="21" t="s">
        <v>100</v>
      </c>
      <c r="L4" s="45" t="s">
        <v>106</v>
      </c>
      <c r="M4" s="46" t="s">
        <v>107</v>
      </c>
      <c r="N4" s="45" t="s">
        <v>108</v>
      </c>
      <c r="O4" s="21" t="s">
        <v>109</v>
      </c>
      <c r="P4" s="21" t="s">
        <v>109</v>
      </c>
      <c r="Q4" s="21" t="s">
        <v>109</v>
      </c>
      <c r="R4" s="21" t="s">
        <v>109</v>
      </c>
      <c r="S4" s="21" t="s">
        <v>109</v>
      </c>
      <c r="T4" s="65" t="s">
        <v>110</v>
      </c>
      <c r="U4" s="65" t="s">
        <v>111</v>
      </c>
      <c r="V4" s="65"/>
      <c r="W4" s="65"/>
      <c r="X4" s="65" t="s">
        <v>112</v>
      </c>
      <c r="Y4" s="65" t="s">
        <v>110</v>
      </c>
      <c r="Z4" s="65" t="s">
        <v>110</v>
      </c>
      <c r="AA4" s="65" t="s">
        <v>108</v>
      </c>
    </row>
    <row r="5" s="5" customFormat="1" ht="25.5" customHeight="1" spans="2:27">
      <c r="B5" s="23" t="s">
        <v>113</v>
      </c>
      <c r="C5" s="23" t="s">
        <v>113</v>
      </c>
      <c r="D5" s="24" t="s">
        <v>113</v>
      </c>
      <c r="E5" s="25" t="s">
        <v>113</v>
      </c>
      <c r="F5" s="23" t="s">
        <v>113</v>
      </c>
      <c r="G5" s="26"/>
      <c r="H5" s="27" t="s">
        <v>113</v>
      </c>
      <c r="I5" s="47"/>
      <c r="J5" s="47"/>
      <c r="K5" s="47" t="s">
        <v>113</v>
      </c>
      <c r="L5" s="48" t="s">
        <v>113</v>
      </c>
      <c r="M5" s="49" t="s">
        <v>113</v>
      </c>
      <c r="N5" s="48" t="s">
        <v>113</v>
      </c>
      <c r="O5" s="47"/>
      <c r="P5" s="47"/>
      <c r="Q5" s="47"/>
      <c r="R5" s="47"/>
      <c r="S5" s="47"/>
      <c r="T5" s="66" t="s">
        <v>114</v>
      </c>
      <c r="U5" s="66" t="s">
        <v>114</v>
      </c>
      <c r="V5" s="66" t="s">
        <v>114</v>
      </c>
      <c r="W5" s="66" t="s">
        <v>114</v>
      </c>
      <c r="X5" s="66"/>
      <c r="Y5" s="66"/>
      <c r="Z5" s="66"/>
      <c r="AA5" s="66"/>
    </row>
    <row r="6" s="6" customFormat="1" ht="42.75" customHeight="1" spans="1:27">
      <c r="A6" s="129" t="s">
        <v>115</v>
      </c>
      <c r="B6" s="129" t="s">
        <v>13</v>
      </c>
      <c r="C6" s="129" t="s">
        <v>15</v>
      </c>
      <c r="D6" s="130" t="s">
        <v>17</v>
      </c>
      <c r="E6" s="129" t="s">
        <v>20</v>
      </c>
      <c r="F6" s="129" t="s">
        <v>22</v>
      </c>
      <c r="G6" s="131" t="s">
        <v>24</v>
      </c>
      <c r="H6" s="132" t="s">
        <v>26</v>
      </c>
      <c r="I6" s="133" t="s">
        <v>28</v>
      </c>
      <c r="J6" s="134" t="s">
        <v>30</v>
      </c>
      <c r="K6" s="133" t="s">
        <v>32</v>
      </c>
      <c r="L6" s="135" t="s">
        <v>34</v>
      </c>
      <c r="M6" s="136" t="s">
        <v>36</v>
      </c>
      <c r="N6" s="137" t="s">
        <v>38</v>
      </c>
      <c r="O6" s="138" t="s">
        <v>40</v>
      </c>
      <c r="P6" s="138" t="s">
        <v>42</v>
      </c>
      <c r="Q6" s="138" t="s">
        <v>44</v>
      </c>
      <c r="R6" s="138" t="s">
        <v>46</v>
      </c>
      <c r="S6" s="138" t="s">
        <v>47</v>
      </c>
      <c r="T6" s="139" t="s">
        <v>48</v>
      </c>
      <c r="U6" s="139" t="s">
        <v>50</v>
      </c>
      <c r="V6" s="140" t="s">
        <v>52</v>
      </c>
      <c r="W6" s="140" t="s">
        <v>54</v>
      </c>
      <c r="X6" s="139" t="s">
        <v>55</v>
      </c>
      <c r="Y6" s="140" t="s">
        <v>56</v>
      </c>
      <c r="Z6" s="140" t="s">
        <v>57</v>
      </c>
      <c r="AA6" s="140" t="s">
        <v>58</v>
      </c>
    </row>
    <row r="7" s="7" customFormat="1" ht="14.25" customHeight="1" spans="1:30">
      <c r="A7" s="32" t="s">
        <v>61</v>
      </c>
      <c r="B7" s="33" t="s">
        <v>116</v>
      </c>
      <c r="C7" s="33" t="s">
        <v>117</v>
      </c>
      <c r="D7" s="141" t="s">
        <v>118</v>
      </c>
      <c r="E7" s="33" t="s">
        <v>119</v>
      </c>
      <c r="F7" s="33" t="s">
        <v>120</v>
      </c>
      <c r="G7" s="7" t="s">
        <v>121</v>
      </c>
      <c r="H7" s="33" t="s">
        <v>62</v>
      </c>
      <c r="I7" s="7" t="s">
        <v>122</v>
      </c>
      <c r="J7" s="33" t="s">
        <v>123</v>
      </c>
      <c r="K7" s="56" t="s">
        <v>124</v>
      </c>
      <c r="L7" s="57">
        <v>2030</v>
      </c>
      <c r="M7" s="58">
        <v>1</v>
      </c>
      <c r="N7" s="57">
        <f t="shared" ref="N7:N25" si="0">L7</f>
        <v>2030</v>
      </c>
      <c r="P7" s="7" t="s">
        <v>125</v>
      </c>
      <c r="Q7" s="7" t="s">
        <v>126</v>
      </c>
      <c r="R7" s="7"/>
      <c r="S7" s="7"/>
      <c r="T7" s="33"/>
      <c r="U7" s="33" t="s">
        <v>127</v>
      </c>
      <c r="V7" s="142" t="s">
        <v>128</v>
      </c>
      <c r="W7" s="7"/>
      <c r="X7" s="33"/>
      <c r="Y7" s="7"/>
      <c r="Z7" s="7"/>
      <c r="AA7" s="7"/>
      <c r="AB7" s="7">
        <f t="shared" ref="AB7:AB25" si="1">LEN(I7)</f>
        <v>29</v>
      </c>
      <c r="AC7" s="7">
        <f t="shared" ref="AC7:AC25" si="2">LEN(J7)</f>
        <v>54</v>
      </c>
      <c r="AD7" s="7">
        <f t="shared" ref="AD7:AD25" si="3">LEN(T7)</f>
        <v>0</v>
      </c>
    </row>
    <row r="8" s="7" customFormat="1" ht="14.25" customHeight="1" spans="1:30">
      <c r="A8" s="32" t="s">
        <v>61</v>
      </c>
      <c r="B8" s="33" t="s">
        <v>116</v>
      </c>
      <c r="C8" s="33" t="s">
        <v>117</v>
      </c>
      <c r="D8" s="141" t="s">
        <v>118</v>
      </c>
      <c r="E8" s="33" t="s">
        <v>119</v>
      </c>
      <c r="F8" s="33" t="s">
        <v>120</v>
      </c>
      <c r="G8" s="7" t="s">
        <v>121</v>
      </c>
      <c r="H8" s="33" t="s">
        <v>62</v>
      </c>
      <c r="I8" s="7" t="s">
        <v>129</v>
      </c>
      <c r="J8" s="33" t="s">
        <v>130</v>
      </c>
      <c r="K8" s="56" t="s">
        <v>124</v>
      </c>
      <c r="L8" s="57">
        <v>2214</v>
      </c>
      <c r="M8" s="58">
        <v>1</v>
      </c>
      <c r="N8" s="57">
        <f t="shared" si="0"/>
        <v>2214</v>
      </c>
      <c r="P8" s="7" t="s">
        <v>131</v>
      </c>
      <c r="Q8" s="7" t="s">
        <v>126</v>
      </c>
      <c r="R8" s="7"/>
      <c r="S8" s="7"/>
      <c r="T8" s="33"/>
      <c r="U8" s="33" t="s">
        <v>127</v>
      </c>
      <c r="V8" s="142" t="s">
        <v>132</v>
      </c>
      <c r="W8" s="7"/>
      <c r="X8" s="33"/>
      <c r="Y8" s="7"/>
      <c r="Z8" s="7"/>
      <c r="AA8" s="7"/>
      <c r="AB8" s="7">
        <f t="shared" si="1"/>
        <v>46</v>
      </c>
      <c r="AC8" s="7">
        <f t="shared" si="2"/>
        <v>50</v>
      </c>
      <c r="AD8" s="7">
        <f t="shared" si="3"/>
        <v>0</v>
      </c>
    </row>
    <row r="9" s="7" customFormat="1" ht="14.25" customHeight="1" spans="1:30">
      <c r="A9" s="32" t="s">
        <v>63</v>
      </c>
      <c r="B9" s="33" t="s">
        <v>116</v>
      </c>
      <c r="C9" s="33" t="s">
        <v>117</v>
      </c>
      <c r="D9" s="141" t="s">
        <v>118</v>
      </c>
      <c r="E9" s="33" t="s">
        <v>119</v>
      </c>
      <c r="F9" s="33" t="s">
        <v>120</v>
      </c>
      <c r="G9" s="7" t="s">
        <v>121</v>
      </c>
      <c r="H9" s="33" t="s">
        <v>64</v>
      </c>
      <c r="I9" s="7" t="s">
        <v>133</v>
      </c>
      <c r="J9" s="33" t="s">
        <v>134</v>
      </c>
      <c r="K9" s="56" t="s">
        <v>124</v>
      </c>
      <c r="L9" s="57">
        <v>970</v>
      </c>
      <c r="M9" s="58">
        <v>1</v>
      </c>
      <c r="N9" s="57">
        <f t="shared" si="0"/>
        <v>970</v>
      </c>
      <c r="P9" s="7" t="s">
        <v>135</v>
      </c>
      <c r="Q9" s="7" t="s">
        <v>136</v>
      </c>
      <c r="R9" s="7"/>
      <c r="S9" s="7"/>
      <c r="T9" s="33"/>
      <c r="U9" s="33" t="s">
        <v>127</v>
      </c>
      <c r="V9" s="142" t="s">
        <v>137</v>
      </c>
      <c r="W9" s="7"/>
      <c r="X9" s="33"/>
      <c r="Y9" s="7"/>
      <c r="Z9" s="7"/>
      <c r="AA9" s="7"/>
      <c r="AB9" s="7">
        <f t="shared" si="1"/>
        <v>32</v>
      </c>
      <c r="AC9" s="7">
        <f t="shared" si="2"/>
        <v>20</v>
      </c>
      <c r="AD9" s="7">
        <f t="shared" si="3"/>
        <v>0</v>
      </c>
    </row>
    <row r="10" s="7" customFormat="1" ht="14.25" customHeight="1" spans="1:30">
      <c r="A10" s="32" t="s">
        <v>63</v>
      </c>
      <c r="B10" s="33" t="s">
        <v>116</v>
      </c>
      <c r="C10" s="33" t="s">
        <v>117</v>
      </c>
      <c r="D10" s="141" t="s">
        <v>118</v>
      </c>
      <c r="E10" s="33" t="s">
        <v>119</v>
      </c>
      <c r="F10" s="33" t="s">
        <v>120</v>
      </c>
      <c r="G10" s="7" t="s">
        <v>121</v>
      </c>
      <c r="H10" s="33" t="s">
        <v>64</v>
      </c>
      <c r="I10" s="7" t="s">
        <v>138</v>
      </c>
      <c r="J10" s="33" t="s">
        <v>139</v>
      </c>
      <c r="K10" s="56" t="s">
        <v>124</v>
      </c>
      <c r="L10" s="57">
        <v>280.5</v>
      </c>
      <c r="M10" s="58">
        <v>1</v>
      </c>
      <c r="N10" s="57">
        <f t="shared" si="0"/>
        <v>280.5</v>
      </c>
      <c r="P10" s="7" t="s">
        <v>140</v>
      </c>
      <c r="Q10" s="7" t="s">
        <v>141</v>
      </c>
      <c r="R10" s="7"/>
      <c r="S10" s="7"/>
      <c r="T10" s="33"/>
      <c r="U10" s="33" t="s">
        <v>127</v>
      </c>
      <c r="V10" s="142" t="s">
        <v>142</v>
      </c>
      <c r="W10" s="7"/>
      <c r="X10" s="33"/>
      <c r="Y10" s="7"/>
      <c r="Z10" s="7"/>
      <c r="AA10" s="7"/>
      <c r="AB10" s="7">
        <f t="shared" si="1"/>
        <v>27</v>
      </c>
      <c r="AC10" s="7">
        <f t="shared" si="2"/>
        <v>14</v>
      </c>
      <c r="AD10" s="7">
        <f t="shared" si="3"/>
        <v>0</v>
      </c>
    </row>
    <row r="11" s="7" customFormat="1" ht="14.25" spans="1:30">
      <c r="A11" s="32" t="s">
        <v>65</v>
      </c>
      <c r="B11" s="33" t="s">
        <v>116</v>
      </c>
      <c r="C11" s="33" t="s">
        <v>117</v>
      </c>
      <c r="D11" s="141" t="s">
        <v>118</v>
      </c>
      <c r="E11" s="33" t="s">
        <v>119</v>
      </c>
      <c r="F11" s="33" t="s">
        <v>120</v>
      </c>
      <c r="G11" s="7" t="s">
        <v>121</v>
      </c>
      <c r="H11" s="33" t="s">
        <v>66</v>
      </c>
      <c r="I11" s="7" t="s">
        <v>143</v>
      </c>
      <c r="K11" s="56" t="s">
        <v>124</v>
      </c>
      <c r="L11" s="57">
        <f>480+39</f>
        <v>519</v>
      </c>
      <c r="M11" s="58">
        <v>1</v>
      </c>
      <c r="N11" s="57">
        <f t="shared" si="0"/>
        <v>519</v>
      </c>
      <c r="Q11" s="7" t="s">
        <v>126</v>
      </c>
      <c r="T11" s="33"/>
      <c r="U11" s="33" t="s">
        <v>127</v>
      </c>
      <c r="V11" s="142" t="s">
        <v>144</v>
      </c>
      <c r="X11" s="33"/>
      <c r="AB11" s="7">
        <f t="shared" si="1"/>
        <v>5</v>
      </c>
      <c r="AC11" s="7">
        <f t="shared" si="2"/>
        <v>0</v>
      </c>
      <c r="AD11" s="7">
        <f t="shared" si="3"/>
        <v>0</v>
      </c>
    </row>
    <row r="12" s="7" customFormat="1" ht="14.25" spans="1:30">
      <c r="A12" s="32" t="s">
        <v>67</v>
      </c>
      <c r="B12" s="33" t="s">
        <v>116</v>
      </c>
      <c r="C12" s="33" t="s">
        <v>117</v>
      </c>
      <c r="D12" s="141" t="s">
        <v>118</v>
      </c>
      <c r="E12" s="33" t="s">
        <v>119</v>
      </c>
      <c r="F12" s="33" t="s">
        <v>120</v>
      </c>
      <c r="G12" s="7" t="s">
        <v>121</v>
      </c>
      <c r="H12" s="33" t="s">
        <v>68</v>
      </c>
      <c r="I12" s="59" t="s">
        <v>145</v>
      </c>
      <c r="K12" s="56" t="s">
        <v>124</v>
      </c>
      <c r="L12" s="57">
        <f>700+200+1079.5</f>
        <v>1979.5</v>
      </c>
      <c r="M12" s="58">
        <v>1</v>
      </c>
      <c r="N12" s="57">
        <f t="shared" si="0"/>
        <v>1979.5</v>
      </c>
      <c r="Q12" s="7" t="s">
        <v>126</v>
      </c>
      <c r="T12" s="33"/>
      <c r="U12" s="33" t="s">
        <v>127</v>
      </c>
      <c r="V12" s="142" t="s">
        <v>146</v>
      </c>
      <c r="X12" s="33"/>
      <c r="AB12" s="7">
        <f t="shared" si="1"/>
        <v>17</v>
      </c>
      <c r="AC12" s="7">
        <f t="shared" si="2"/>
        <v>0</v>
      </c>
      <c r="AD12" s="7">
        <f t="shared" si="3"/>
        <v>0</v>
      </c>
    </row>
    <row r="13" s="7" customFormat="1" ht="14.25" spans="1:30">
      <c r="A13" s="32" t="s">
        <v>69</v>
      </c>
      <c r="B13" s="33" t="s">
        <v>116</v>
      </c>
      <c r="C13" s="33" t="s">
        <v>117</v>
      </c>
      <c r="D13" s="141" t="s">
        <v>118</v>
      </c>
      <c r="E13" s="33" t="s">
        <v>119</v>
      </c>
      <c r="F13" s="33" t="s">
        <v>120</v>
      </c>
      <c r="G13" s="7" t="s">
        <v>121</v>
      </c>
      <c r="H13" s="33" t="s">
        <v>70</v>
      </c>
      <c r="I13" s="59" t="s">
        <v>147</v>
      </c>
      <c r="J13" s="7" t="s">
        <v>148</v>
      </c>
      <c r="K13" s="56" t="s">
        <v>124</v>
      </c>
      <c r="L13" s="57">
        <f>27+27</f>
        <v>54</v>
      </c>
      <c r="M13" s="58">
        <v>1</v>
      </c>
      <c r="N13" s="57">
        <f t="shared" si="0"/>
        <v>54</v>
      </c>
      <c r="Q13" s="7" t="s">
        <v>126</v>
      </c>
      <c r="R13" s="7"/>
      <c r="S13" s="7"/>
      <c r="T13" s="33"/>
      <c r="U13" s="33" t="s">
        <v>127</v>
      </c>
      <c r="V13" s="142" t="s">
        <v>146</v>
      </c>
      <c r="W13" s="7"/>
      <c r="X13" s="33"/>
      <c r="Y13" s="7"/>
      <c r="Z13" s="7"/>
      <c r="AA13" s="7"/>
      <c r="AB13" s="7">
        <f t="shared" si="1"/>
        <v>4</v>
      </c>
      <c r="AC13" s="7">
        <f t="shared" si="2"/>
        <v>9</v>
      </c>
      <c r="AD13" s="7">
        <f t="shared" si="3"/>
        <v>0</v>
      </c>
    </row>
    <row r="14" s="7" customFormat="1" ht="14.25" spans="1:30">
      <c r="A14" s="32" t="s">
        <v>71</v>
      </c>
      <c r="B14" s="33" t="s">
        <v>116</v>
      </c>
      <c r="C14" s="33" t="s">
        <v>117</v>
      </c>
      <c r="D14" s="141" t="s">
        <v>118</v>
      </c>
      <c r="E14" s="33" t="s">
        <v>119</v>
      </c>
      <c r="F14" s="33" t="s">
        <v>120</v>
      </c>
      <c r="G14" s="7" t="s">
        <v>121</v>
      </c>
      <c r="H14" s="33" t="s">
        <v>72</v>
      </c>
      <c r="I14" s="60" t="s">
        <v>149</v>
      </c>
      <c r="K14" s="56" t="s">
        <v>124</v>
      </c>
      <c r="L14" s="57">
        <v>282.6</v>
      </c>
      <c r="M14" s="58">
        <v>1</v>
      </c>
      <c r="N14" s="57">
        <f t="shared" si="0"/>
        <v>282.6</v>
      </c>
      <c r="T14" s="33"/>
      <c r="U14" s="33" t="s">
        <v>127</v>
      </c>
      <c r="V14" s="143" t="s">
        <v>150</v>
      </c>
      <c r="X14" s="33"/>
      <c r="AB14" s="7">
        <f t="shared" si="1"/>
        <v>5</v>
      </c>
      <c r="AC14" s="7">
        <f t="shared" si="2"/>
        <v>0</v>
      </c>
      <c r="AD14" s="7">
        <f t="shared" si="3"/>
        <v>0</v>
      </c>
    </row>
    <row r="15" s="7" customFormat="1" ht="14.25" spans="1:30">
      <c r="A15" s="32" t="s">
        <v>73</v>
      </c>
      <c r="B15" s="33" t="s">
        <v>116</v>
      </c>
      <c r="C15" s="33" t="s">
        <v>117</v>
      </c>
      <c r="D15" s="141" t="s">
        <v>118</v>
      </c>
      <c r="E15" s="33" t="s">
        <v>119</v>
      </c>
      <c r="F15" s="33" t="s">
        <v>120</v>
      </c>
      <c r="G15" s="7" t="s">
        <v>121</v>
      </c>
      <c r="H15" s="33" t="s">
        <v>74</v>
      </c>
      <c r="I15" s="60" t="s">
        <v>151</v>
      </c>
      <c r="K15" s="56" t="s">
        <v>124</v>
      </c>
      <c r="L15" s="57">
        <v>192</v>
      </c>
      <c r="M15" s="58">
        <v>1</v>
      </c>
      <c r="N15" s="57">
        <f t="shared" si="0"/>
        <v>192</v>
      </c>
      <c r="T15" s="33"/>
      <c r="U15" s="33" t="s">
        <v>127</v>
      </c>
      <c r="V15" s="142" t="s">
        <v>152</v>
      </c>
      <c r="X15" s="33"/>
      <c r="AB15" s="7">
        <f t="shared" si="1"/>
        <v>3</v>
      </c>
      <c r="AC15" s="7">
        <f t="shared" si="2"/>
        <v>0</v>
      </c>
      <c r="AD15" s="7">
        <f t="shared" si="3"/>
        <v>0</v>
      </c>
    </row>
    <row r="16" s="7" customFormat="1" spans="1:30">
      <c r="A16" s="32" t="s">
        <v>75</v>
      </c>
      <c r="B16" s="33" t="s">
        <v>116</v>
      </c>
      <c r="C16" s="33" t="s">
        <v>117</v>
      </c>
      <c r="D16" s="141" t="s">
        <v>118</v>
      </c>
      <c r="E16" s="33" t="s">
        <v>119</v>
      </c>
      <c r="F16" s="33" t="s">
        <v>120</v>
      </c>
      <c r="G16" s="7" t="s">
        <v>121</v>
      </c>
      <c r="H16" s="33" t="s">
        <v>76</v>
      </c>
      <c r="I16" s="33" t="s">
        <v>153</v>
      </c>
      <c r="J16" s="33"/>
      <c r="K16" s="56" t="s">
        <v>124</v>
      </c>
      <c r="L16" s="57">
        <v>1575</v>
      </c>
      <c r="M16" s="58">
        <v>1</v>
      </c>
      <c r="N16" s="57">
        <f t="shared" si="0"/>
        <v>1575</v>
      </c>
      <c r="Q16" s="7" t="s">
        <v>141</v>
      </c>
      <c r="T16" s="33"/>
      <c r="U16" s="33" t="s">
        <v>127</v>
      </c>
      <c r="V16" s="142" t="s">
        <v>154</v>
      </c>
      <c r="X16" s="33"/>
      <c r="AB16" s="7">
        <f t="shared" si="1"/>
        <v>52</v>
      </c>
      <c r="AC16" s="7">
        <f t="shared" si="2"/>
        <v>0</v>
      </c>
      <c r="AD16" s="7">
        <f t="shared" si="3"/>
        <v>0</v>
      </c>
    </row>
    <row r="17" s="7" customFormat="1" spans="1:30">
      <c r="A17" s="32" t="s">
        <v>75</v>
      </c>
      <c r="B17" s="33" t="s">
        <v>116</v>
      </c>
      <c r="C17" s="33" t="s">
        <v>117</v>
      </c>
      <c r="D17" s="141" t="s">
        <v>118</v>
      </c>
      <c r="E17" s="33" t="s">
        <v>119</v>
      </c>
      <c r="F17" s="33" t="s">
        <v>120</v>
      </c>
      <c r="G17" s="7" t="s">
        <v>121</v>
      </c>
      <c r="H17" s="33" t="s">
        <v>76</v>
      </c>
      <c r="I17" s="33" t="s">
        <v>155</v>
      </c>
      <c r="J17" s="33"/>
      <c r="K17" s="56" t="s">
        <v>124</v>
      </c>
      <c r="L17" s="57">
        <v>294</v>
      </c>
      <c r="M17" s="58">
        <v>1</v>
      </c>
      <c r="N17" s="57">
        <f t="shared" si="0"/>
        <v>294</v>
      </c>
      <c r="Q17" s="7" t="s">
        <v>126</v>
      </c>
      <c r="T17" s="33"/>
      <c r="U17" s="33" t="s">
        <v>127</v>
      </c>
      <c r="V17" s="142" t="s">
        <v>156</v>
      </c>
      <c r="X17" s="33"/>
      <c r="AB17" s="7">
        <f t="shared" si="1"/>
        <v>51</v>
      </c>
      <c r="AC17" s="7">
        <f t="shared" si="2"/>
        <v>0</v>
      </c>
      <c r="AD17" s="7">
        <f t="shared" si="3"/>
        <v>0</v>
      </c>
    </row>
    <row r="18" s="7" customFormat="1" spans="1:30">
      <c r="A18" s="32" t="s">
        <v>75</v>
      </c>
      <c r="B18" s="33" t="s">
        <v>116</v>
      </c>
      <c r="C18" s="33" t="s">
        <v>117</v>
      </c>
      <c r="D18" s="141" t="s">
        <v>118</v>
      </c>
      <c r="E18" s="33" t="s">
        <v>119</v>
      </c>
      <c r="F18" s="33" t="s">
        <v>120</v>
      </c>
      <c r="G18" s="7" t="s">
        <v>121</v>
      </c>
      <c r="H18" s="33" t="s">
        <v>76</v>
      </c>
      <c r="I18" s="33" t="s">
        <v>157</v>
      </c>
      <c r="J18" s="33"/>
      <c r="K18" s="56" t="s">
        <v>124</v>
      </c>
      <c r="L18" s="57">
        <v>374</v>
      </c>
      <c r="M18" s="58">
        <v>1</v>
      </c>
      <c r="N18" s="57">
        <f t="shared" si="0"/>
        <v>374</v>
      </c>
      <c r="Q18" s="7" t="s">
        <v>136</v>
      </c>
      <c r="T18" s="33"/>
      <c r="U18" s="33" t="s">
        <v>127</v>
      </c>
      <c r="V18" s="142" t="s">
        <v>158</v>
      </c>
      <c r="X18" s="33"/>
      <c r="AB18" s="7">
        <f t="shared" si="1"/>
        <v>51</v>
      </c>
      <c r="AC18" s="7">
        <f t="shared" si="2"/>
        <v>0</v>
      </c>
      <c r="AD18" s="7">
        <f t="shared" si="3"/>
        <v>0</v>
      </c>
    </row>
    <row r="19" s="7" customFormat="1" ht="14.25" spans="1:30">
      <c r="A19" s="32" t="s">
        <v>77</v>
      </c>
      <c r="B19" s="33" t="s">
        <v>116</v>
      </c>
      <c r="C19" s="33" t="s">
        <v>117</v>
      </c>
      <c r="D19" s="141" t="s">
        <v>118</v>
      </c>
      <c r="E19" s="33" t="s">
        <v>119</v>
      </c>
      <c r="F19" s="33" t="s">
        <v>120</v>
      </c>
      <c r="G19" s="7" t="s">
        <v>121</v>
      </c>
      <c r="H19" s="33" t="s">
        <v>78</v>
      </c>
      <c r="I19" s="60" t="s">
        <v>159</v>
      </c>
      <c r="J19" s="7" t="s">
        <v>160</v>
      </c>
      <c r="K19" s="56" t="s">
        <v>124</v>
      </c>
      <c r="L19" s="57">
        <v>350</v>
      </c>
      <c r="M19" s="58">
        <v>1</v>
      </c>
      <c r="N19" s="57">
        <f t="shared" si="0"/>
        <v>350</v>
      </c>
      <c r="P19" s="7" t="s">
        <v>131</v>
      </c>
      <c r="Q19" s="7" t="s">
        <v>126</v>
      </c>
      <c r="R19" s="7"/>
      <c r="S19" s="7"/>
      <c r="T19" s="33"/>
      <c r="U19" s="33" t="s">
        <v>127</v>
      </c>
      <c r="V19" s="142" t="s">
        <v>161</v>
      </c>
      <c r="W19" s="7"/>
      <c r="X19" s="33"/>
      <c r="Y19" s="7"/>
      <c r="Z19" s="7"/>
      <c r="AA19" s="7"/>
      <c r="AB19" s="7">
        <f t="shared" si="1"/>
        <v>5</v>
      </c>
      <c r="AC19" s="7">
        <f t="shared" si="2"/>
        <v>21</v>
      </c>
      <c r="AD19" s="7">
        <f t="shared" si="3"/>
        <v>0</v>
      </c>
    </row>
    <row r="20" s="7" customFormat="1" ht="14.25" spans="1:30">
      <c r="A20" s="32" t="s">
        <v>77</v>
      </c>
      <c r="B20" s="33" t="s">
        <v>116</v>
      </c>
      <c r="C20" s="33" t="s">
        <v>117</v>
      </c>
      <c r="D20" s="141" t="s">
        <v>118</v>
      </c>
      <c r="E20" s="33" t="s">
        <v>119</v>
      </c>
      <c r="F20" s="33" t="s">
        <v>120</v>
      </c>
      <c r="G20" s="7" t="s">
        <v>121</v>
      </c>
      <c r="H20" s="33" t="s">
        <v>78</v>
      </c>
      <c r="I20" s="60" t="s">
        <v>159</v>
      </c>
      <c r="J20" s="7" t="s">
        <v>162</v>
      </c>
      <c r="K20" s="56" t="s">
        <v>124</v>
      </c>
      <c r="L20" s="57">
        <v>350</v>
      </c>
      <c r="M20" s="58">
        <v>1</v>
      </c>
      <c r="N20" s="57">
        <f t="shared" si="0"/>
        <v>350</v>
      </c>
      <c r="P20" s="7" t="s">
        <v>163</v>
      </c>
      <c r="Q20" s="7" t="s">
        <v>126</v>
      </c>
      <c r="R20" s="7"/>
      <c r="S20" s="7"/>
      <c r="T20" s="33"/>
      <c r="U20" s="33" t="s">
        <v>127</v>
      </c>
      <c r="V20" s="142" t="s">
        <v>164</v>
      </c>
      <c r="W20" s="7"/>
      <c r="X20" s="33"/>
      <c r="Y20" s="7"/>
      <c r="Z20" s="7"/>
      <c r="AA20" s="7"/>
      <c r="AB20" s="7">
        <f t="shared" si="1"/>
        <v>5</v>
      </c>
      <c r="AC20" s="7">
        <f t="shared" si="2"/>
        <v>21</v>
      </c>
      <c r="AD20" s="7">
        <f t="shared" si="3"/>
        <v>0</v>
      </c>
    </row>
    <row r="21" s="7" customFormat="1" ht="14.25" spans="1:30">
      <c r="A21" s="32" t="s">
        <v>77</v>
      </c>
      <c r="B21" s="33" t="s">
        <v>116</v>
      </c>
      <c r="C21" s="33" t="s">
        <v>117</v>
      </c>
      <c r="D21" s="141" t="s">
        <v>118</v>
      </c>
      <c r="E21" s="33" t="s">
        <v>119</v>
      </c>
      <c r="F21" s="33" t="s">
        <v>120</v>
      </c>
      <c r="G21" s="7" t="s">
        <v>121</v>
      </c>
      <c r="H21" s="33" t="s">
        <v>78</v>
      </c>
      <c r="I21" s="60" t="s">
        <v>159</v>
      </c>
      <c r="J21" s="7" t="s">
        <v>165</v>
      </c>
      <c r="K21" s="56" t="s">
        <v>124</v>
      </c>
      <c r="L21" s="57">
        <v>190</v>
      </c>
      <c r="M21" s="58">
        <v>1</v>
      </c>
      <c r="N21" s="57">
        <f t="shared" si="0"/>
        <v>190</v>
      </c>
      <c r="P21" s="7" t="s">
        <v>166</v>
      </c>
      <c r="Q21" s="7" t="s">
        <v>126</v>
      </c>
      <c r="R21" s="7"/>
      <c r="S21" s="7"/>
      <c r="T21" s="33"/>
      <c r="U21" s="33" t="s">
        <v>127</v>
      </c>
      <c r="V21" s="142" t="s">
        <v>118</v>
      </c>
      <c r="W21" s="7"/>
      <c r="X21" s="33"/>
      <c r="Y21" s="7"/>
      <c r="Z21" s="7"/>
      <c r="AA21" s="7"/>
      <c r="AB21" s="7">
        <f t="shared" si="1"/>
        <v>5</v>
      </c>
      <c r="AC21" s="7">
        <f t="shared" si="2"/>
        <v>22</v>
      </c>
      <c r="AD21" s="7">
        <f t="shared" si="3"/>
        <v>0</v>
      </c>
    </row>
    <row r="22" s="7" customFormat="1" ht="14.25" spans="1:30">
      <c r="A22" s="32" t="s">
        <v>77</v>
      </c>
      <c r="B22" s="33" t="s">
        <v>116</v>
      </c>
      <c r="C22" s="33" t="s">
        <v>117</v>
      </c>
      <c r="D22" s="141" t="s">
        <v>118</v>
      </c>
      <c r="E22" s="33" t="s">
        <v>119</v>
      </c>
      <c r="F22" s="33" t="s">
        <v>120</v>
      </c>
      <c r="G22" s="7" t="s">
        <v>121</v>
      </c>
      <c r="H22" s="33" t="s">
        <v>78</v>
      </c>
      <c r="I22" s="60" t="s">
        <v>159</v>
      </c>
      <c r="J22" s="7" t="s">
        <v>167</v>
      </c>
      <c r="K22" s="56" t="s">
        <v>124</v>
      </c>
      <c r="L22" s="57">
        <v>200</v>
      </c>
      <c r="M22" s="58">
        <v>1</v>
      </c>
      <c r="N22" s="57">
        <f t="shared" si="0"/>
        <v>200</v>
      </c>
      <c r="P22" s="7" t="s">
        <v>168</v>
      </c>
      <c r="Q22" s="7" t="s">
        <v>126</v>
      </c>
      <c r="R22" s="7"/>
      <c r="S22" s="7"/>
      <c r="T22" s="33"/>
      <c r="U22" s="33" t="s">
        <v>127</v>
      </c>
      <c r="V22" s="142" t="s">
        <v>169</v>
      </c>
      <c r="W22" s="7"/>
      <c r="X22" s="33"/>
      <c r="Y22" s="7"/>
      <c r="Z22" s="7"/>
      <c r="AA22" s="7"/>
      <c r="AB22" s="7">
        <f t="shared" si="1"/>
        <v>5</v>
      </c>
      <c r="AC22" s="7">
        <f t="shared" si="2"/>
        <v>17</v>
      </c>
      <c r="AD22" s="7">
        <f t="shared" si="3"/>
        <v>0</v>
      </c>
    </row>
    <row r="23" s="7" customFormat="1" ht="14.25" spans="1:30">
      <c r="A23" s="32" t="s">
        <v>77</v>
      </c>
      <c r="B23" s="33" t="s">
        <v>116</v>
      </c>
      <c r="C23" s="33" t="s">
        <v>117</v>
      </c>
      <c r="D23" s="141" t="s">
        <v>118</v>
      </c>
      <c r="E23" s="33" t="s">
        <v>119</v>
      </c>
      <c r="F23" s="33" t="s">
        <v>120</v>
      </c>
      <c r="G23" s="7" t="s">
        <v>121</v>
      </c>
      <c r="H23" s="33" t="s">
        <v>78</v>
      </c>
      <c r="I23" s="60" t="s">
        <v>159</v>
      </c>
      <c r="J23" s="7" t="s">
        <v>170</v>
      </c>
      <c r="K23" s="56" t="s">
        <v>124</v>
      </c>
      <c r="L23" s="57">
        <v>280</v>
      </c>
      <c r="M23" s="58">
        <v>1</v>
      </c>
      <c r="N23" s="57">
        <f t="shared" si="0"/>
        <v>280</v>
      </c>
      <c r="P23" s="7" t="s">
        <v>171</v>
      </c>
      <c r="Q23" s="7" t="s">
        <v>126</v>
      </c>
      <c r="R23" s="7"/>
      <c r="S23" s="7"/>
      <c r="T23" s="33"/>
      <c r="U23" s="33" t="s">
        <v>127</v>
      </c>
      <c r="V23" s="142" t="s">
        <v>161</v>
      </c>
      <c r="W23" s="7"/>
      <c r="X23" s="33"/>
      <c r="Y23" s="7"/>
      <c r="Z23" s="7"/>
      <c r="AA23" s="7"/>
      <c r="AB23" s="7">
        <f t="shared" si="1"/>
        <v>5</v>
      </c>
      <c r="AC23" s="7">
        <f t="shared" si="2"/>
        <v>17</v>
      </c>
      <c r="AD23" s="7">
        <f t="shared" si="3"/>
        <v>0</v>
      </c>
    </row>
    <row r="24" s="7" customFormat="1" ht="14.25" spans="1:30">
      <c r="A24" s="32" t="s">
        <v>77</v>
      </c>
      <c r="B24" s="33" t="s">
        <v>116</v>
      </c>
      <c r="C24" s="33" t="s">
        <v>117</v>
      </c>
      <c r="D24" s="141" t="s">
        <v>118</v>
      </c>
      <c r="E24" s="33" t="s">
        <v>119</v>
      </c>
      <c r="F24" s="33" t="s">
        <v>120</v>
      </c>
      <c r="G24" s="7" t="s">
        <v>121</v>
      </c>
      <c r="H24" s="33" t="s">
        <v>78</v>
      </c>
      <c r="I24" s="60" t="s">
        <v>159</v>
      </c>
      <c r="J24" s="7" t="s">
        <v>172</v>
      </c>
      <c r="K24" s="56" t="s">
        <v>124</v>
      </c>
      <c r="L24" s="57">
        <v>190</v>
      </c>
      <c r="M24" s="58">
        <v>1</v>
      </c>
      <c r="N24" s="57">
        <f t="shared" si="0"/>
        <v>190</v>
      </c>
      <c r="P24" s="7" t="s">
        <v>173</v>
      </c>
      <c r="Q24" s="7" t="s">
        <v>126</v>
      </c>
      <c r="R24" s="7"/>
      <c r="S24" s="7"/>
      <c r="T24" s="33"/>
      <c r="U24" s="33" t="s">
        <v>127</v>
      </c>
      <c r="V24" s="142" t="s">
        <v>161</v>
      </c>
      <c r="W24" s="7"/>
      <c r="X24" s="33"/>
      <c r="Y24" s="7"/>
      <c r="Z24" s="7"/>
      <c r="AA24" s="7"/>
      <c r="AB24" s="7">
        <f t="shared" si="1"/>
        <v>5</v>
      </c>
      <c r="AC24" s="7">
        <f t="shared" si="2"/>
        <v>15</v>
      </c>
      <c r="AD24" s="7">
        <f t="shared" si="3"/>
        <v>0</v>
      </c>
    </row>
    <row r="25" s="7" customFormat="1" ht="14.25" spans="1:30">
      <c r="A25" s="32" t="s">
        <v>79</v>
      </c>
      <c r="B25" s="33" t="s">
        <v>116</v>
      </c>
      <c r="C25" s="33" t="s">
        <v>117</v>
      </c>
      <c r="D25" s="141" t="s">
        <v>118</v>
      </c>
      <c r="E25" s="33" t="s">
        <v>119</v>
      </c>
      <c r="F25" s="33" t="s">
        <v>120</v>
      </c>
      <c r="G25" s="7" t="s">
        <v>121</v>
      </c>
      <c r="H25" s="33" t="s">
        <v>80</v>
      </c>
      <c r="I25" s="7" t="s">
        <v>174</v>
      </c>
      <c r="K25" s="56" t="s">
        <v>124</v>
      </c>
      <c r="L25" s="57">
        <v>900</v>
      </c>
      <c r="M25" s="58">
        <v>1</v>
      </c>
      <c r="N25" s="57">
        <f t="shared" si="0"/>
        <v>900</v>
      </c>
      <c r="T25" s="33"/>
      <c r="U25" s="33" t="s">
        <v>127</v>
      </c>
      <c r="V25" s="141" t="s">
        <v>118</v>
      </c>
      <c r="W25" s="7"/>
      <c r="X25" s="33"/>
      <c r="Y25" s="7"/>
      <c r="Z25" s="7"/>
      <c r="AA25" s="7"/>
      <c r="AB25" s="7">
        <f t="shared" si="1"/>
        <v>10</v>
      </c>
      <c r="AC25" s="7">
        <f t="shared" si="2"/>
        <v>0</v>
      </c>
      <c r="AD25" s="7">
        <f t="shared" si="3"/>
        <v>0</v>
      </c>
    </row>
    <row r="26" s="7" customFormat="1" ht="14.25" spans="1:24">
      <c r="A26" s="32" t="s">
        <v>81</v>
      </c>
      <c r="B26" s="33" t="s">
        <v>116</v>
      </c>
      <c r="C26" s="33" t="s">
        <v>117</v>
      </c>
      <c r="D26" s="141" t="s">
        <v>118</v>
      </c>
      <c r="E26" s="33" t="s">
        <v>119</v>
      </c>
      <c r="F26" s="33" t="s">
        <v>120</v>
      </c>
      <c r="G26" s="7" t="s">
        <v>121</v>
      </c>
      <c r="H26" s="33" t="s">
        <v>82</v>
      </c>
      <c r="I26" s="7" t="s">
        <v>175</v>
      </c>
      <c r="K26" s="56" t="s">
        <v>124</v>
      </c>
      <c r="L26" s="57">
        <f>-SUM(L7:L25)</f>
        <v>-13224.6</v>
      </c>
      <c r="M26" s="58">
        <v>1</v>
      </c>
      <c r="N26" s="57">
        <f>-SUM(N7:N25)</f>
        <v>-13224.6</v>
      </c>
      <c r="T26" s="33"/>
      <c r="U26" s="33"/>
      <c r="V26" s="141" t="s">
        <v>118</v>
      </c>
      <c r="W26" s="7"/>
      <c r="X26" s="33"/>
    </row>
    <row r="27" s="7" customFormat="1" spans="9:10">
      <c r="I27" s="33"/>
      <c r="J27" s="33"/>
    </row>
  </sheetData>
  <mergeCells count="1">
    <mergeCell ref="O3:S3"/>
  </mergeCells>
  <conditionalFormatting sqref="AB7:AD7">
    <cfRule type="expression" dxfId="0" priority="27">
      <formula>"&gt;60"</formula>
    </cfRule>
    <cfRule type="cellIs" dxfId="1" priority="26" operator="greaterThan">
      <formula>60</formula>
    </cfRule>
  </conditionalFormatting>
  <conditionalFormatting sqref="AD7">
    <cfRule type="cellIs" dxfId="2" priority="25" stopIfTrue="1" operator="greaterThan">
      <formula>20</formula>
    </cfRule>
  </conditionalFormatting>
  <conditionalFormatting sqref="AB8:AD8">
    <cfRule type="expression" dxfId="0" priority="21">
      <formula>"&gt;60"</formula>
    </cfRule>
    <cfRule type="cellIs" dxfId="1" priority="20" operator="greaterThan">
      <formula>60</formula>
    </cfRule>
  </conditionalFormatting>
  <conditionalFormatting sqref="AD8">
    <cfRule type="cellIs" dxfId="2" priority="19" stopIfTrue="1" operator="greaterThan">
      <formula>20</formula>
    </cfRule>
  </conditionalFormatting>
  <conditionalFormatting sqref="AB9:AD9">
    <cfRule type="expression" dxfId="0" priority="9">
      <formula>"&gt;60"</formula>
    </cfRule>
    <cfRule type="cellIs" dxfId="1" priority="8" operator="greaterThan">
      <formula>60</formula>
    </cfRule>
  </conditionalFormatting>
  <conditionalFormatting sqref="AD9">
    <cfRule type="cellIs" dxfId="2" priority="7" stopIfTrue="1" operator="greaterThan">
      <formula>20</formula>
    </cfRule>
  </conditionalFormatting>
  <conditionalFormatting sqref="AB10:AD10">
    <cfRule type="expression" dxfId="0" priority="6">
      <formula>"&gt;60"</formula>
    </cfRule>
    <cfRule type="cellIs" dxfId="1" priority="5" operator="greaterThan">
      <formula>60</formula>
    </cfRule>
  </conditionalFormatting>
  <conditionalFormatting sqref="AD10">
    <cfRule type="cellIs" dxfId="2" priority="4" stopIfTrue="1" operator="greaterThan">
      <formula>20</formula>
    </cfRule>
  </conditionalFormatting>
  <conditionalFormatting sqref="AD15">
    <cfRule type="expression" dxfId="0" priority="24">
      <formula>"&gt;60"</formula>
    </cfRule>
    <cfRule type="cellIs" dxfId="1" priority="23" operator="greaterThan">
      <formula>60</formula>
    </cfRule>
    <cfRule type="cellIs" dxfId="2" priority="22" stopIfTrue="1" operator="greaterThan">
      <formula>20</formula>
    </cfRule>
  </conditionalFormatting>
  <conditionalFormatting sqref="AD16">
    <cfRule type="expression" dxfId="0" priority="42">
      <formula>"&gt;60"</formula>
    </cfRule>
    <cfRule type="cellIs" dxfId="1" priority="41" operator="greaterThan">
      <formula>60</formula>
    </cfRule>
    <cfRule type="cellIs" dxfId="2" priority="40" stopIfTrue="1" operator="greaterThan">
      <formula>20</formula>
    </cfRule>
  </conditionalFormatting>
  <conditionalFormatting sqref="AD17">
    <cfRule type="expression" dxfId="0" priority="30">
      <formula>"&gt;60"</formula>
    </cfRule>
    <cfRule type="cellIs" dxfId="1" priority="29" operator="greaterThan">
      <formula>60</formula>
    </cfRule>
    <cfRule type="cellIs" dxfId="2" priority="28" stopIfTrue="1" operator="greaterThan">
      <formula>20</formula>
    </cfRule>
  </conditionalFormatting>
  <conditionalFormatting sqref="AD18">
    <cfRule type="expression" dxfId="0" priority="3">
      <formula>"&gt;60"</formula>
    </cfRule>
    <cfRule type="cellIs" dxfId="1" priority="2" operator="greaterThan">
      <formula>60</formula>
    </cfRule>
    <cfRule type="cellIs" dxfId="2" priority="1" stopIfTrue="1" operator="greaterThan">
      <formula>20</formula>
    </cfRule>
  </conditionalFormatting>
  <conditionalFormatting sqref="AB20:AD20">
    <cfRule type="expression" dxfId="0" priority="36">
      <formula>"&gt;60"</formula>
    </cfRule>
    <cfRule type="cellIs" dxfId="1" priority="35" operator="greaterThan">
      <formula>60</formula>
    </cfRule>
  </conditionalFormatting>
  <conditionalFormatting sqref="AD20">
    <cfRule type="cellIs" dxfId="2" priority="34" stopIfTrue="1" operator="greaterThan">
      <formula>20</formula>
    </cfRule>
  </conditionalFormatting>
  <conditionalFormatting sqref="AB22:AD22">
    <cfRule type="expression" dxfId="0" priority="12">
      <formula>"&gt;60"</formula>
    </cfRule>
    <cfRule type="cellIs" dxfId="1" priority="11" operator="greaterThan">
      <formula>60</formula>
    </cfRule>
  </conditionalFormatting>
  <conditionalFormatting sqref="AD22">
    <cfRule type="cellIs" dxfId="2" priority="10" stopIfTrue="1" operator="greaterThan">
      <formula>20</formula>
    </cfRule>
  </conditionalFormatting>
  <conditionalFormatting sqref="AB23:AD23">
    <cfRule type="expression" dxfId="0" priority="18">
      <formula>"&gt;60"</formula>
    </cfRule>
    <cfRule type="cellIs" dxfId="1" priority="17" operator="greaterThan">
      <formula>60</formula>
    </cfRule>
  </conditionalFormatting>
  <conditionalFormatting sqref="AD23">
    <cfRule type="cellIs" dxfId="2" priority="16" stopIfTrue="1" operator="greaterThan">
      <formula>20</formula>
    </cfRule>
  </conditionalFormatting>
  <conditionalFormatting sqref="AB24:AD24">
    <cfRule type="expression" dxfId="0" priority="15">
      <formula>"&gt;60"</formula>
    </cfRule>
    <cfRule type="cellIs" dxfId="1" priority="14" operator="greaterThan">
      <formula>60</formula>
    </cfRule>
  </conditionalFormatting>
  <conditionalFormatting sqref="AD24">
    <cfRule type="cellIs" dxfId="2" priority="13" stopIfTrue="1" operator="greaterThan">
      <formula>20</formula>
    </cfRule>
  </conditionalFormatting>
  <conditionalFormatting sqref="AB25:AD25">
    <cfRule type="expression" dxfId="0" priority="39">
      <formula>"&gt;60"</formula>
    </cfRule>
    <cfRule type="cellIs" dxfId="1" priority="38" operator="greaterThan">
      <formula>60</formula>
    </cfRule>
  </conditionalFormatting>
  <conditionalFormatting sqref="AD25">
    <cfRule type="cellIs" dxfId="2" priority="37" stopIfTrue="1" operator="greaterThan">
      <formula>20</formula>
    </cfRule>
  </conditionalFormatting>
  <conditionalFormatting sqref="AD21:AD22">
    <cfRule type="cellIs" dxfId="2" priority="31" stopIfTrue="1" operator="greaterThan">
      <formula>20</formula>
    </cfRule>
  </conditionalFormatting>
  <conditionalFormatting sqref="AB1:AC6">
    <cfRule type="expression" dxfId="0" priority="44">
      <formula>"&gt;60"</formula>
    </cfRule>
    <cfRule type="cellIs" dxfId="1" priority="43" operator="greaterThan">
      <formula>60</formula>
    </cfRule>
  </conditionalFormatting>
  <conditionalFormatting sqref="AB19:AD19 AB15:AC18 AB11:AD14">
    <cfRule type="expression" dxfId="0" priority="47">
      <formula>"&gt;60"</formula>
    </cfRule>
    <cfRule type="cellIs" dxfId="1" priority="46" operator="greaterThan">
      <formula>60</formula>
    </cfRule>
  </conditionalFormatting>
  <conditionalFormatting sqref="AD19 AD11:AD14">
    <cfRule type="cellIs" dxfId="2" priority="45" stopIfTrue="1" operator="greaterThan">
      <formula>20</formula>
    </cfRule>
  </conditionalFormatting>
  <conditionalFormatting sqref="AB21:AD22">
    <cfRule type="expression" dxfId="0" priority="33">
      <formula>"&gt;60"</formula>
    </cfRule>
    <cfRule type="cellIs" dxfId="1" priority="32" operator="greaterThan">
      <formula>60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Man-day</vt:lpstr>
      <vt:lpstr>Field Mapping</vt:lpstr>
      <vt:lpstr>Nature to Account Code</vt:lpstr>
      <vt:lpstr>Sample Case Provided by HKF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Ning</cp:lastModifiedBy>
  <dcterms:created xsi:type="dcterms:W3CDTF">2018-03-23T04:18:59Z</dcterms:created>
  <dcterms:modified xsi:type="dcterms:W3CDTF">2018-03-23T06:31:19Z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