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Rough_and_Sources" sheetId="2" state="visible" r:id="rId3"/>
    <sheet name="Genera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<sst xmlns="http://schemas.openxmlformats.org/spreadsheetml/2006/main" count="192" uniqueCount="100">
  <si>
    <t xml:space="preserve">Formation Properties</t>
  </si>
  <si>
    <t xml:space="preserve">Formation Name</t>
  </si>
  <si>
    <t xml:space="preserve">Injection Layer?</t>
  </si>
  <si>
    <t xml:space="preserve">Upper Boundary Depth (m)</t>
  </si>
  <si>
    <t xml:space="preserve">Lower Boundary Depth (m)</t>
  </si>
  <si>
    <t xml:space="preserve">Density (kg/m3)</t>
  </si>
  <si>
    <t xml:space="preserve">Porosity (%)</t>
  </si>
  <si>
    <t xml:space="preserve">Biot Willis Coefficient</t>
  </si>
  <si>
    <t xml:space="preserve">Reference Temperature (C)</t>
  </si>
  <si>
    <t xml:space="preserve">Permeability (mD)</t>
  </si>
  <si>
    <t xml:space="preserve">Young’s Modulus (Gpa)</t>
  </si>
  <si>
    <t xml:space="preserve">Poisson’s Ratio</t>
  </si>
  <si>
    <t xml:space="preserve">Salinity (mg/L)</t>
  </si>
  <si>
    <t xml:space="preserve">Formation Age</t>
  </si>
  <si>
    <t xml:space="preserve">Group</t>
  </si>
  <si>
    <t xml:space="preserve">Montney</t>
  </si>
  <si>
    <t xml:space="preserve">N</t>
  </si>
  <si>
    <t xml:space="preserve">N/A</t>
  </si>
  <si>
    <t xml:space="preserve">Lower Triassic</t>
  </si>
  <si>
    <t xml:space="preserve">Diaber</t>
  </si>
  <si>
    <t xml:space="preserve">Debolt</t>
  </si>
  <si>
    <t xml:space="preserve">Y</t>
  </si>
  <si>
    <t xml:space="preserve">Carboniferous </t>
  </si>
  <si>
    <t xml:space="preserve">Rundle</t>
  </si>
  <si>
    <t xml:space="preserve">Banff</t>
  </si>
  <si>
    <t xml:space="preserve">Devonian</t>
  </si>
  <si>
    <t xml:space="preserve">Fluid Properties</t>
  </si>
  <si>
    <t xml:space="preserve">Fluid Density (kg/m3)</t>
  </si>
  <si>
    <t xml:space="preserve">Fluid Viscosity (mPa.s)</t>
  </si>
  <si>
    <t xml:space="preserve">Injection Rate (m3/mon)</t>
  </si>
  <si>
    <t xml:space="preserve">Injection Time (months (days))</t>
  </si>
  <si>
    <t xml:space="preserve">17 months (517 days)</t>
  </si>
  <si>
    <t xml:space="preserve">NOTE: please follow link to disposal dashboard for more detailed injection data: 
https://app.powerbi.com/view?r=eyJrIjoiNjUyZjA3YzAtNjMwNy00MTcyLThmZjItMWI4NWJmNjJlYWRkIiwidCI6IjhhNTIwYzY4LWZiOTgtNDExYi04OTVhLTRkZGEyODk2Yjc0MiIsImMiOjZ9</t>
  </si>
  <si>
    <t xml:space="preserve">- Montney, Debolt: average from well logs
- Shunda: Estimated average from AER Report 90 (2016) p.10
- Banff: average from WA 26065 well log, seconded by ERCB (2008)</t>
  </si>
  <si>
    <t xml:space="preserve">well log averages and facies types – sandstone and dolomite (Montney), limestone (Debolt). Shunda Formation:
- Miller and Stewart (1990) list Shunda and Pekisko porosities from 2-10% and 0-8%, respectively.
- WA 4080 file (04080_WL_1977DEC21_LOG_ANALYSIS.PDF) lists the average porosity of the Shunda formation to be 2.8
- Banff: well log from WA 26065</t>
  </si>
  <si>
    <t xml:space="preserve">No data available, used values from Wang (2022)</t>
  </si>
  <si>
    <t xml:space="preserve">Well logs, plus 2.5 degreesC/100m as per geothermal gradient for the Banff Formation</t>
  </si>
  <si>
    <t xml:space="preserve">- could be estimated using the depositional environment and the Kozeny-Carman equation, which is: k=C((phi^3)/((1-phi)^2)
- Montney dep. environment: in the unconventional basin, offshore marine. Mainly siltstone, very fine sands, dolomitic interbeds (Feng et al., 2021) 
- Debolt dep. Environment: supra to intertidal limestone with mixed siliciclastics
- Banff dep. Environment is deep basin - dark shales
- ERCB Report (2008) lists the average permeability of the Banff Formation in mD to be 0.013 
- Debolt: Table 3A from EMPR (2009) lists an average of “3” - this is likely a classification based on high/med/low? 
- Well data from BCER lists Debolt permeability  to be 6.1 (29846_PST_2014AUG15, lists k as 9.1, 3.0, 7.1, avg = 6.1)
- average Mont. permeability from 5 wells listed in Vaisblat et al. (2021) to be 2.9 mD
- Shunda: WA 4080 file (04080_WL_1977DEC21_LOG_ANALYSIS.PDF) lists the average porosity of the Shunda formation to be 0.0</t>
  </si>
  <si>
    <t xml:space="preserve">- Montney and Debolt: estimated from Canadian Discovery Ltd., (2015) Fig 3.5 and Vishkai et al. (2017)
- Banff formation: average for limestone units is 55.1 - 82.7, for shale is 6.9 - 68.9. Based on lithology logs from WA 26065, a value of 55 was estimated for mixed limestone and shale (Molina, 2017)
- Can be calculated from Vs and Vp, Poisson’s Ratio. Getting Vs and Vp from sonic logs is not easy for the layperson</t>
  </si>
  <si>
    <t xml:space="preserve">- Debolt and Montney: estimated from Canadian Discovery Ltd., (2015) Fig 3.6
-- Banff formation: average for limestone units is 0.3-0.35, for shale is 0.28-0.43. Based on lithology logs from WA 26065, a value of 0.35 was estimated for mixed limestone and shale (Molina, 2017)
- -Can be calculated from Vs and Vp, density, porosity. Getting Vs and Vp from sonic logs is not easy for the layperson</t>
  </si>
  <si>
    <t xml:space="preserve">estimated from Canadian Discovery Ltd., (2015) Fig 3.6</t>
  </si>
  <si>
    <t xml:space="preserve">Permeability (D)</t>
  </si>
  <si>
    <t xml:space="preserve">Base Fish Scales</t>
  </si>
  <si>
    <t xml:space="preserve">Spirit River</t>
  </si>
  <si>
    <t xml:space="preserve">Gething</t>
  </si>
  <si>
    <t xml:space="preserve">Fernie</t>
  </si>
  <si>
    <t xml:space="preserve">Nordegg</t>
  </si>
  <si>
    <t xml:space="preserve">Baldonnel</t>
  </si>
  <si>
    <t xml:space="preserve">Charlie Lake</t>
  </si>
  <si>
    <t xml:space="preserve">Halfway</t>
  </si>
  <si>
    <t xml:space="preserve">Doig</t>
  </si>
  <si>
    <t xml:space="preserve">Shunda</t>
  </si>
  <si>
    <t xml:space="preserve">Injection Rate (m3/d)</t>
  </si>
  <si>
    <t xml:space="preserve">Injection Time</t>
  </si>
  <si>
    <t xml:space="preserve">1.000 (water)</t>
  </si>
  <si>
    <t xml:space="preserve">17 months, 517 days</t>
  </si>
  <si>
    <t xml:space="preserve">viscosity of water at 80 degrees</t>
  </si>
  <si>
    <t xml:space="preserve">Calculated from disposal well dashboard</t>
  </si>
  <si>
    <t xml:space="preserve">(NTS Map Sheet 094A-12K in the Debolt area of Canadian Discovery Ltd. (2015) Fig. 2.9</t>
  </si>
  <si>
    <t xml:space="preserve">Theoretical Lower Mont. Pressure at Debolt Top: 32000 kPa/m</t>
  </si>
  <si>
    <t xml:space="preserve">Canadian Discovery Ltd. (2015) Fig. 2.22</t>
  </si>
  <si>
    <t xml:space="preserve">Theoretical Debolt Pressure at Debolt Top: 18000 kPa/m</t>
  </si>
  <si>
    <t xml:space="preserve">Canadian Discovery Ltd. (2015) Fig. 2.23</t>
  </si>
  <si>
    <t xml:space="preserve">Montney-Debolt Vertical Stress Gradient: 25.0</t>
  </si>
  <si>
    <t xml:space="preserve">Canadian Discovery Ltd. (2015) Fig. 3.14</t>
  </si>
  <si>
    <t xml:space="preserve">Debolt Vertical Stress Gradient (kPa/m): 24.9</t>
  </si>
  <si>
    <t xml:space="preserve">Canadian Discovery Ltd. (2015) Fig. 3.15</t>
  </si>
  <si>
    <t xml:space="preserve">ShMin: 20.9</t>
  </si>
  <si>
    <t xml:space="preserve">Canadian Discovery Ltd. (2015) Fig. 3.16</t>
  </si>
  <si>
    <t xml:space="preserve">ShMax Direction: 55+-5 degrees</t>
  </si>
  <si>
    <t xml:space="preserve">Canadian Discovery Ltd. (2015) Fig. 3.20</t>
  </si>
  <si>
    <t xml:space="preserve">SOURCES:</t>
  </si>
  <si>
    <t xml:space="preserve">https://cdn.geosciencebc.com/project_data/GBC_Report2015-14/GBCReport2015-14_report.pdf</t>
  </si>
  <si>
    <t xml:space="preserve">https://cdn.geosciencebc.com/project_data/GBC_Report2015-03/GBCReport2015-03_report.pdf</t>
  </si>
  <si>
    <t xml:space="preserve">Mahani et al. (2021). Well-log based Velocity and Density Models for the Montney Unconventional Play in Northeast British Columbia, Canada, Applicable to Induced Seismicity Monitoring and Research</t>
  </si>
  <si>
    <t xml:space="preserve">https://static.ags.aer.ca/files/document/REP/REP_90.pdf</t>
  </si>
  <si>
    <t xml:space="preserve">https://app.powerbi.com/view?r=eyJrIjoiNjUyZjA3YzAtNjMwNy00MTcyLThmZjItMWI4NWJmNjJlYWRkIiwidCI6IjhhNTIwYzY4LWZiOTgtNDExYi04OTVhLTRkZGEyODk2Yjc0MiIsImMiOjZ9</t>
  </si>
  <si>
    <t xml:space="preserve">http://dx.doi.org/10.1016/j.ijrmms.2017.04.001 </t>
  </si>
  <si>
    <t xml:space="preserve">https://doi.org/10.1016/j.marpetgeo.2021.105157</t>
  </si>
  <si>
    <t xml:space="preserve">estimated from Petrel Robertson (2014) Appendix 5, Map 5</t>
  </si>
  <si>
    <t xml:space="preserve">estimated from Canadian Discovery Ltd., (2015) Fig 3.5</t>
  </si>
  <si>
    <t xml:space="preserve">estimated from Canadian Discovery Ltd., (2015) Fig 3.14</t>
  </si>
  <si>
    <t xml:space="preserve">Density (g/cm3)</t>
  </si>
  <si>
    <t xml:space="preserve">Reference Temperature</t>
  </si>
  <si>
    <t xml:space="preserve">Permeability (%)</t>
  </si>
  <si>
    <t xml:space="preserve">Vertical Stress (Mpa)</t>
  </si>
  <si>
    <t xml:space="preserve">Vertical Stress Gradient (kPa/m)</t>
  </si>
  <si>
    <t xml:space="preserve">Schooler</t>
  </si>
  <si>
    <t xml:space="preserve">Upper Triassic</t>
  </si>
  <si>
    <t xml:space="preserve">Middle to Upper Triassic</t>
  </si>
  <si>
    <t xml:space="preserve">Middle Triassic</t>
  </si>
  <si>
    <t xml:space="preserve">Doig Phosphate</t>
  </si>
  <si>
    <t xml:space="preserve">Upper Montney</t>
  </si>
  <si>
    <t xml:space="preserve">Lower Montney</t>
  </si>
  <si>
    <t xml:space="preserve">2.625 (Mahani et al., 2020)</t>
  </si>
  <si>
    <t xml:space="preserve">Belloy</t>
  </si>
  <si>
    <t xml:space="preserve">Ishbel</t>
  </si>
  <si>
    <t xml:space="preserve">Permian</t>
  </si>
  <si>
    <t xml:space="preserve">Well Name: 200/b-002-F 094-A-13/00</t>
  </si>
  <si>
    <t xml:space="preserve">Closest to 105931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</si>
</sst>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p.powerbi.com/view?r=eyJrIjoiNjUyZjA3YzAtNjMwNy00MTcyLThmZjItMWI4NWJmNjJlYWRkIiwidCI6IjhhNTIwYzY4LWZiOTgtNDExYi04OTVhLTRkZGEyODk2Yjc0MiIsImMiOjZ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5" activeCellId="0" sqref="H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26.54"/>
    <col collapsed="false" customWidth="true" hidden="false" outlineLevel="0" max="3" min="3" style="0" width="30.36"/>
    <col collapsed="false" customWidth="true" hidden="false" outlineLevel="0" max="4" min="4" style="0" width="34.53"/>
    <col collapsed="false" customWidth="true" hidden="false" outlineLevel="0" max="5" min="5" style="0" width="17.88"/>
    <col collapsed="false" customWidth="true" hidden="false" outlineLevel="0" max="6" min="6" style="0" width="14.89"/>
    <col collapsed="false" customWidth="true" hidden="false" outlineLevel="0" max="7" min="7" style="0" width="24.98"/>
    <col collapsed="false" customWidth="true" hidden="false" outlineLevel="0" max="8" min="8" style="0" width="30.02"/>
    <col collapsed="false" customWidth="true" hidden="false" outlineLevel="0" max="9" min="9" style="0" width="20.98"/>
    <col collapsed="false" customWidth="true" hidden="false" outlineLevel="0" max="10" min="10" style="0" width="26.89"/>
    <col collapsed="false" customWidth="true" hidden="false" outlineLevel="0" max="11" min="11" style="0" width="18.56"/>
    <col collapsed="false" customWidth="true" hidden="false" outlineLevel="0" max="13" min="12" style="0" width="17.52"/>
    <col collapsed="false" customWidth="true" hidden="false" outlineLevel="0" max="14" min="14" style="0" width="8.48"/>
  </cols>
  <sheetData>
    <row r="1" s="4" customFormat="true" ht="26.1" hidden="false" customHeight="true" outlineLevel="0" collapsed="false">
      <c r="A1" s="1" t="s">
        <v>0</v>
      </c>
      <c r="B1" s="2"/>
      <c r="C1" s="3"/>
      <c r="D1" s="3"/>
      <c r="E1" s="2"/>
      <c r="F1" s="2"/>
      <c r="G1" s="2"/>
      <c r="I1" s="2"/>
      <c r="J1" s="2"/>
      <c r="K1" s="2"/>
      <c r="L1" s="2"/>
      <c r="AMD1" s="0"/>
      <c r="AME1" s="0"/>
      <c r="AMF1" s="0"/>
      <c r="AMG1" s="0"/>
      <c r="AMH1" s="0"/>
      <c r="AMI1" s="0"/>
      <c r="AMJ1" s="0"/>
    </row>
    <row r="2" s="7" customFormat="true" ht="15" hidden="false" customHeight="false" outlineLevel="0" collapsed="false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AMD2" s="8"/>
      <c r="AME2" s="8"/>
      <c r="AMF2" s="9"/>
      <c r="AMG2" s="9"/>
      <c r="AMH2" s="9"/>
      <c r="AMI2" s="0"/>
      <c r="AMJ2" s="0"/>
    </row>
    <row r="3" customFormat="false" ht="12.8" hidden="false" customHeight="false" outlineLevel="0" collapsed="false">
      <c r="A3" s="10" t="s">
        <v>15</v>
      </c>
      <c r="B3" s="10" t="s">
        <v>16</v>
      </c>
      <c r="C3" s="11" t="n">
        <v>1756.77</v>
      </c>
      <c r="D3" s="11" t="n">
        <v>2072.72</v>
      </c>
      <c r="E3" s="10" t="n">
        <v>2.662</v>
      </c>
      <c r="F3" s="10" t="n">
        <v>11.13</v>
      </c>
      <c r="G3" s="10" t="n">
        <v>0.7</v>
      </c>
      <c r="H3" s="12" t="n">
        <v>65</v>
      </c>
      <c r="I3" s="13" t="n">
        <v>2.9</v>
      </c>
      <c r="J3" s="10" t="n">
        <v>45</v>
      </c>
      <c r="K3" s="10" t="n">
        <v>0.23</v>
      </c>
      <c r="L3" s="14" t="s">
        <v>17</v>
      </c>
      <c r="M3" s="14" t="s">
        <v>18</v>
      </c>
      <c r="N3" s="14" t="s">
        <v>19</v>
      </c>
    </row>
    <row r="4" customFormat="false" ht="12.8" hidden="false" customHeight="false" outlineLevel="0" collapsed="false">
      <c r="A4" s="10" t="s">
        <v>20</v>
      </c>
      <c r="B4" s="10" t="s">
        <v>21</v>
      </c>
      <c r="C4" s="11" t="n">
        <v>2072.4</v>
      </c>
      <c r="D4" s="11" t="n">
        <v>2101</v>
      </c>
      <c r="E4" s="10" t="n">
        <v>2.552</v>
      </c>
      <c r="F4" s="15" t="n">
        <v>8</v>
      </c>
      <c r="G4" s="10" t="n">
        <v>0.7</v>
      </c>
      <c r="H4" s="10" t="n">
        <v>71.5</v>
      </c>
      <c r="I4" s="13" t="n">
        <v>6.1</v>
      </c>
      <c r="J4" s="10" t="n">
        <v>75</v>
      </c>
      <c r="K4" s="10" t="n">
        <v>0.31</v>
      </c>
      <c r="L4" s="14" t="n">
        <v>105000</v>
      </c>
      <c r="M4" s="14" t="s">
        <v>22</v>
      </c>
      <c r="N4" s="14" t="s">
        <v>23</v>
      </c>
    </row>
    <row r="5" customFormat="false" ht="12.8" hidden="false" customHeight="false" outlineLevel="0" collapsed="false">
      <c r="A5" s="10" t="s">
        <v>24</v>
      </c>
      <c r="B5" s="10" t="s">
        <v>16</v>
      </c>
      <c r="C5" s="11" t="n">
        <v>2101</v>
      </c>
      <c r="D5" s="11" t="n">
        <v>2400</v>
      </c>
      <c r="E5" s="10" t="n">
        <v>2.571</v>
      </c>
      <c r="F5" s="10" t="n">
        <v>4.78</v>
      </c>
      <c r="G5" s="10" t="n">
        <v>0.7</v>
      </c>
      <c r="H5" s="12" t="n">
        <v>79</v>
      </c>
      <c r="I5" s="13" t="n">
        <v>0.013</v>
      </c>
      <c r="J5" s="10" t="n">
        <v>55</v>
      </c>
      <c r="K5" s="10" t="n">
        <v>0.35</v>
      </c>
      <c r="L5" s="14" t="s">
        <v>17</v>
      </c>
      <c r="M5" s="14" t="s">
        <v>25</v>
      </c>
      <c r="N5" s="14" t="s">
        <v>17</v>
      </c>
    </row>
    <row r="6" customFormat="false" ht="12.8" hidden="false" customHeight="false" outlineLevel="0" collapsed="false">
      <c r="E6" s="16"/>
      <c r="F6" s="16"/>
    </row>
    <row r="7" s="18" customFormat="true" ht="17.35" hidden="false" customHeight="false" outlineLevel="0" collapsed="false">
      <c r="A7" s="17" t="s">
        <v>26</v>
      </c>
      <c r="E7" s="19"/>
      <c r="F7" s="19"/>
      <c r="AMI7" s="0"/>
      <c r="AMJ7" s="0"/>
    </row>
    <row r="8" s="7" customFormat="true" ht="15" hidden="false" customHeight="false" outlineLevel="0" collapsed="false">
      <c r="A8" s="5" t="s">
        <v>27</v>
      </c>
      <c r="B8" s="5" t="s">
        <v>28</v>
      </c>
      <c r="C8" s="5" t="s">
        <v>29</v>
      </c>
      <c r="D8" s="6" t="s">
        <v>30</v>
      </c>
      <c r="E8" s="20"/>
      <c r="AMG8" s="9"/>
      <c r="AMH8" s="0"/>
      <c r="AMI8" s="0"/>
      <c r="AMJ8" s="0"/>
    </row>
    <row r="9" customFormat="false" ht="12.8" hidden="false" customHeight="false" outlineLevel="0" collapsed="false">
      <c r="A9" s="21" t="n">
        <v>1.07</v>
      </c>
      <c r="B9" s="10" t="n">
        <v>0.3668</v>
      </c>
      <c r="C9" s="10" t="n">
        <v>148.6</v>
      </c>
      <c r="D9" s="11" t="s">
        <v>31</v>
      </c>
      <c r="E9" s="16"/>
    </row>
    <row r="10" customFormat="false" ht="47.55" hidden="false" customHeight="true" outlineLevel="0" collapsed="false">
      <c r="D10" s="22" t="s">
        <v>32</v>
      </c>
    </row>
  </sheetData>
  <hyperlinks>
    <hyperlink ref="D10" r:id="rId1" display="NOTE: please follow link to disposal dashboard for more detailed injection data: &#10;https://app.powerbi.com/view?r=eyJrIjoiNjUyZjA3YzAtNjMwNy00MTcyLThmZjItMWI4NWJmNjJlYWRkIiwidCI6IjhhNTIwYzY4LWZiOTgtNDExYi04OTVhLTRkZGEyODk2Yjc0MiIsImMiOjZ9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C1" activePane="topRight" state="frozen"/>
      <selection pane="topLeft" activeCell="A1" activeCellId="0" sqref="A1"/>
      <selection pane="topRight" activeCell="F1" activeCellId="0" sqref="F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67"/>
    <col collapsed="false" customWidth="true" hidden="false" outlineLevel="0" max="2" min="2" style="0" width="26.92"/>
    <col collapsed="false" customWidth="true" hidden="false" outlineLevel="0" max="3" min="3" style="0" width="25.35"/>
    <col collapsed="false" customWidth="true" hidden="false" outlineLevel="0" max="4" min="4" style="0" width="30.55"/>
    <col collapsed="false" customWidth="true" hidden="false" outlineLevel="0" max="5" min="5" style="16" width="24.11"/>
    <col collapsed="false" customWidth="true" hidden="false" outlineLevel="0" max="6" min="6" style="16" width="17.36"/>
    <col collapsed="false" customWidth="true" hidden="false" outlineLevel="0" max="7" min="7" style="0" width="24.98"/>
    <col collapsed="false" customWidth="true" hidden="false" outlineLevel="0" max="8" min="8" style="0" width="30.02"/>
    <col collapsed="false" customWidth="true" hidden="false" outlineLevel="0" max="9" min="9" style="0" width="21.88"/>
    <col collapsed="false" customWidth="true" hidden="false" outlineLevel="0" max="12" min="10" style="0" width="41.31"/>
    <col collapsed="false" customWidth="true" hidden="false" outlineLevel="0" max="13" min="13" style="0" width="17.52"/>
    <col collapsed="false" customWidth="true" hidden="false" outlineLevel="0" max="14" min="14" style="0" width="8.48"/>
    <col collapsed="false" customWidth="true" hidden="false" outlineLevel="0" max="1024" min="1023" style="0" width="26.74"/>
  </cols>
  <sheetData>
    <row r="1" s="4" customFormat="true" ht="26.1" hidden="false" customHeight="true" outlineLevel="0" collapsed="false">
      <c r="A1" s="1" t="s">
        <v>0</v>
      </c>
      <c r="B1" s="2"/>
      <c r="C1" s="3"/>
      <c r="D1" s="3"/>
      <c r="E1" s="23" t="s">
        <v>33</v>
      </c>
      <c r="F1" s="23" t="s">
        <v>34</v>
      </c>
      <c r="G1" s="2" t="s">
        <v>35</v>
      </c>
      <c r="H1" s="23" t="s">
        <v>36</v>
      </c>
      <c r="I1" s="23" t="s">
        <v>37</v>
      </c>
      <c r="J1" s="23" t="s">
        <v>38</v>
      </c>
      <c r="K1" s="23" t="s">
        <v>39</v>
      </c>
      <c r="L1" s="2" t="s">
        <v>40</v>
      </c>
      <c r="AMD1" s="0"/>
      <c r="AME1" s="0"/>
      <c r="AMF1" s="0"/>
      <c r="AMG1" s="0"/>
      <c r="AMH1" s="0"/>
      <c r="AMI1" s="0"/>
      <c r="AMJ1" s="0"/>
    </row>
    <row r="2" s="24" customFormat="true" ht="15" hidden="false" customHeight="false" outlineLevel="0" collapsed="false">
      <c r="A2" s="24" t="s">
        <v>1</v>
      </c>
      <c r="B2" s="24" t="s">
        <v>2</v>
      </c>
      <c r="C2" s="25" t="s">
        <v>3</v>
      </c>
      <c r="D2" s="25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41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AMD2" s="26"/>
      <c r="AME2" s="26"/>
      <c r="AMF2" s="27"/>
      <c r="AMG2" s="27"/>
      <c r="AMH2" s="27"/>
      <c r="AMI2" s="0"/>
      <c r="AMJ2" s="0"/>
    </row>
    <row r="3" customFormat="false" ht="12.8" hidden="false" customHeight="false" outlineLevel="0" collapsed="false">
      <c r="A3" s="0" t="s">
        <v>42</v>
      </c>
      <c r="C3" s="16" t="n">
        <v>0</v>
      </c>
      <c r="D3" s="16" t="n">
        <v>904.71</v>
      </c>
      <c r="E3" s="0"/>
      <c r="F3" s="0"/>
    </row>
    <row r="4" customFormat="false" ht="12.8" hidden="false" customHeight="false" outlineLevel="0" collapsed="false">
      <c r="A4" s="0" t="s">
        <v>43</v>
      </c>
      <c r="C4" s="16" t="n">
        <v>904.71</v>
      </c>
      <c r="D4" s="16" t="n">
        <v>1201.13</v>
      </c>
      <c r="E4" s="0"/>
      <c r="F4" s="0"/>
    </row>
    <row r="5" customFormat="false" ht="12.8" hidden="false" customHeight="false" outlineLevel="0" collapsed="false">
      <c r="A5" s="0" t="s">
        <v>44</v>
      </c>
      <c r="C5" s="16" t="n">
        <v>1201.13</v>
      </c>
      <c r="D5" s="16" t="n">
        <v>1277.69</v>
      </c>
      <c r="E5" s="0"/>
      <c r="F5" s="0"/>
    </row>
    <row r="6" customFormat="false" ht="12.8" hidden="false" customHeight="false" outlineLevel="0" collapsed="false">
      <c r="A6" s="0" t="s">
        <v>45</v>
      </c>
      <c r="C6" s="16" t="n">
        <v>1277.69</v>
      </c>
      <c r="D6" s="16" t="n">
        <v>1335.38</v>
      </c>
      <c r="E6" s="0"/>
      <c r="F6" s="0"/>
    </row>
    <row r="7" customFormat="false" ht="12.8" hidden="false" customHeight="false" outlineLevel="0" collapsed="false">
      <c r="A7" s="0" t="s">
        <v>46</v>
      </c>
      <c r="C7" s="16" t="n">
        <v>1335.38</v>
      </c>
      <c r="D7" s="16" t="n">
        <v>1363.21</v>
      </c>
      <c r="E7" s="0"/>
      <c r="F7" s="0"/>
    </row>
    <row r="8" customFormat="false" ht="12.8" hidden="false" customHeight="false" outlineLevel="0" collapsed="false">
      <c r="A8" s="0" t="s">
        <v>47</v>
      </c>
      <c r="C8" s="16" t="n">
        <v>1363.21</v>
      </c>
      <c r="D8" s="16" t="n">
        <v>1411.24</v>
      </c>
      <c r="E8" s="0"/>
      <c r="F8" s="0"/>
    </row>
    <row r="9" customFormat="false" ht="12.8" hidden="false" customHeight="false" outlineLevel="0" collapsed="false">
      <c r="A9" s="0" t="s">
        <v>48</v>
      </c>
      <c r="C9" s="16" t="n">
        <v>1411.24</v>
      </c>
      <c r="D9" s="16" t="n">
        <v>1651.51</v>
      </c>
      <c r="E9" s="0"/>
      <c r="F9" s="0"/>
    </row>
    <row r="10" customFormat="false" ht="12.8" hidden="false" customHeight="false" outlineLevel="0" collapsed="false">
      <c r="A10" s="0" t="s">
        <v>49</v>
      </c>
      <c r="C10" s="16" t="n">
        <v>1650.51</v>
      </c>
      <c r="D10" s="16" t="n">
        <v>1688.93</v>
      </c>
      <c r="E10" s="0"/>
      <c r="F10" s="0"/>
    </row>
    <row r="11" customFormat="false" ht="12.8" hidden="false" customHeight="false" outlineLevel="0" collapsed="false">
      <c r="A11" s="0" t="s">
        <v>50</v>
      </c>
      <c r="C11" s="16" t="n">
        <v>1688.93</v>
      </c>
      <c r="D11" s="16" t="n">
        <v>1756.77</v>
      </c>
      <c r="E11" s="0" t="n">
        <v>2.584</v>
      </c>
      <c r="F11" s="0"/>
    </row>
    <row r="12" s="28" customFormat="true" ht="12.8" hidden="false" customHeight="false" outlineLevel="0" collapsed="false">
      <c r="A12" s="28" t="s">
        <v>15</v>
      </c>
      <c r="B12" s="28" t="s">
        <v>16</v>
      </c>
      <c r="C12" s="29" t="n">
        <v>1756.77</v>
      </c>
      <c r="D12" s="29" t="n">
        <v>2072.72</v>
      </c>
      <c r="E12" s="28" t="n">
        <v>2.662</v>
      </c>
      <c r="F12" s="28" t="n">
        <v>11.13</v>
      </c>
      <c r="G12" s="28" t="n">
        <v>0.7</v>
      </c>
      <c r="H12" s="30"/>
      <c r="I12" s="30" t="n">
        <f aca="false">(((F12)^3)/((1-F12)^2))*3</f>
        <v>40.3076850986534</v>
      </c>
      <c r="K12" s="28" t="n">
        <v>0.23</v>
      </c>
      <c r="L12" s="28" t="s">
        <v>17</v>
      </c>
      <c r="M12" s="28" t="s">
        <v>18</v>
      </c>
      <c r="N12" s="28" t="s">
        <v>19</v>
      </c>
      <c r="AME12" s="0"/>
      <c r="AMF12" s="0"/>
      <c r="AMG12" s="0"/>
      <c r="AMH12" s="0"/>
      <c r="AMI12" s="0"/>
      <c r="AMJ12" s="0"/>
    </row>
    <row r="13" s="28" customFormat="true" ht="12.8" hidden="false" customHeight="false" outlineLevel="0" collapsed="false">
      <c r="A13" s="28" t="s">
        <v>20</v>
      </c>
      <c r="B13" s="28" t="s">
        <v>21</v>
      </c>
      <c r="C13" s="29" t="n">
        <v>2072.4</v>
      </c>
      <c r="D13" s="29" t="n">
        <v>2101</v>
      </c>
      <c r="E13" s="28" t="n">
        <v>2.552</v>
      </c>
      <c r="F13" s="28" t="n">
        <v>7.36</v>
      </c>
      <c r="G13" s="28" t="n">
        <v>0.7</v>
      </c>
      <c r="H13" s="28" t="n">
        <v>76.6</v>
      </c>
      <c r="I13" s="30" t="n">
        <f aca="false">(((F13)^3)/((1-F13)^2))*2</f>
        <v>19.7128404730826</v>
      </c>
      <c r="J13" s="28" t="n">
        <v>75</v>
      </c>
      <c r="K13" s="28" t="n">
        <v>0.31</v>
      </c>
      <c r="L13" s="28" t="n">
        <v>105000</v>
      </c>
      <c r="M13" s="28" t="s">
        <v>22</v>
      </c>
      <c r="N13" s="28" t="s">
        <v>23</v>
      </c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51</v>
      </c>
      <c r="B14" s="0" t="s">
        <v>16</v>
      </c>
      <c r="C14" s="16" t="n">
        <v>2101</v>
      </c>
      <c r="D14" s="16"/>
      <c r="E14" s="0"/>
      <c r="F14" s="0" t="n">
        <v>2.8</v>
      </c>
      <c r="G14" s="0" t="n">
        <v>0.7</v>
      </c>
      <c r="I14" s="31"/>
      <c r="L14" s="0" t="s">
        <v>17</v>
      </c>
      <c r="M14" s="0" t="s">
        <v>22</v>
      </c>
      <c r="N14" s="0" t="s">
        <v>23</v>
      </c>
    </row>
    <row r="15" s="28" customFormat="true" ht="12.8" hidden="false" customHeight="false" outlineLevel="0" collapsed="false">
      <c r="A15" s="28" t="s">
        <v>24</v>
      </c>
      <c r="B15" s="28" t="s">
        <v>16</v>
      </c>
      <c r="C15" s="29" t="n">
        <v>2101</v>
      </c>
      <c r="D15" s="29" t="n">
        <v>2400</v>
      </c>
      <c r="E15" s="28" t="n">
        <v>2.571</v>
      </c>
      <c r="F15" s="28" t="n">
        <v>4.78</v>
      </c>
      <c r="G15" s="28" t="n">
        <v>0.7</v>
      </c>
      <c r="H15" s="30"/>
      <c r="I15" s="30" t="n">
        <v>6.1</v>
      </c>
      <c r="K15" s="28" t="n">
        <v>0.35</v>
      </c>
      <c r="L15" s="28" t="s">
        <v>17</v>
      </c>
      <c r="AME15" s="0"/>
      <c r="AMF15" s="0"/>
      <c r="AMG15" s="0"/>
      <c r="AMH15" s="0"/>
      <c r="AMI15" s="0"/>
      <c r="AMJ15" s="0"/>
    </row>
    <row r="17" s="18" customFormat="true" ht="17.35" hidden="false" customHeight="false" outlineLevel="0" collapsed="false">
      <c r="A17" s="17" t="s">
        <v>26</v>
      </c>
      <c r="E17" s="19"/>
      <c r="F17" s="19"/>
      <c r="AMI17" s="0"/>
      <c r="AMJ17" s="0"/>
    </row>
    <row r="18" s="24" customFormat="true" ht="15" hidden="false" customHeight="false" outlineLevel="0" collapsed="false">
      <c r="A18" s="24" t="s">
        <v>27</v>
      </c>
      <c r="B18" s="24" t="s">
        <v>28</v>
      </c>
      <c r="C18" s="24" t="s">
        <v>52</v>
      </c>
      <c r="D18" s="25" t="s">
        <v>53</v>
      </c>
      <c r="E18" s="25"/>
      <c r="AMG18" s="27"/>
      <c r="AMH18" s="32"/>
      <c r="AMI18" s="0"/>
      <c r="AMJ18" s="0"/>
    </row>
    <row r="19" customFormat="false" ht="12.8" hidden="false" customHeight="false" outlineLevel="0" collapsed="false">
      <c r="A19" s="28" t="s">
        <v>54</v>
      </c>
      <c r="B19" s="28" t="n">
        <v>0.3668</v>
      </c>
      <c r="C19" s="28" t="n">
        <v>148.6</v>
      </c>
      <c r="D19" s="29" t="s">
        <v>55</v>
      </c>
      <c r="F19" s="0"/>
    </row>
    <row r="20" customFormat="false" ht="12.8" hidden="false" customHeight="false" outlineLevel="0" collapsed="false">
      <c r="B20" s="0" t="s">
        <v>56</v>
      </c>
      <c r="C20" s="0" t="s">
        <v>57</v>
      </c>
      <c r="D20" s="0" t="s">
        <v>57</v>
      </c>
      <c r="F20" s="0"/>
    </row>
    <row r="21" customFormat="false" ht="12.8" hidden="false" customHeight="false" outlineLevel="0" collapsed="false">
      <c r="D21" s="16"/>
      <c r="F21" s="0"/>
    </row>
    <row r="22" customFormat="false" ht="12.8" hidden="false" customHeight="false" outlineLevel="0" collapsed="false">
      <c r="D22" s="16"/>
      <c r="F22" s="0"/>
    </row>
    <row r="23" customFormat="false" ht="12.8" hidden="false" customHeight="false" outlineLevel="0" collapsed="false">
      <c r="A23" s="33"/>
      <c r="D23" s="16"/>
      <c r="F23" s="0"/>
    </row>
    <row r="24" customFormat="false" ht="12.8" hidden="false" customHeight="false" outlineLevel="0" collapsed="false">
      <c r="A24" s="22"/>
      <c r="B24" s="2" t="s">
        <v>58</v>
      </c>
      <c r="C24" s="2"/>
    </row>
    <row r="25" customFormat="false" ht="23.85" hidden="false" customHeight="false" outlineLevel="0" collapsed="false">
      <c r="A25" s="34" t="s">
        <v>59</v>
      </c>
      <c r="B25" s="2" t="s">
        <v>60</v>
      </c>
      <c r="C25" s="2"/>
    </row>
    <row r="26" customFormat="false" ht="23.85" hidden="false" customHeight="false" outlineLevel="0" collapsed="false">
      <c r="A26" s="34" t="s">
        <v>61</v>
      </c>
      <c r="B26" s="2" t="s">
        <v>62</v>
      </c>
      <c r="C26" s="2"/>
    </row>
    <row r="27" customFormat="false" ht="23.85" hidden="false" customHeight="false" outlineLevel="0" collapsed="false">
      <c r="A27" s="34" t="s">
        <v>63</v>
      </c>
      <c r="B27" s="2" t="s">
        <v>64</v>
      </c>
      <c r="C27" s="2"/>
    </row>
    <row r="28" customFormat="false" ht="23.85" hidden="false" customHeight="false" outlineLevel="0" collapsed="false">
      <c r="A28" s="34" t="s">
        <v>65</v>
      </c>
      <c r="B28" s="2" t="s">
        <v>66</v>
      </c>
      <c r="C28" s="2"/>
    </row>
    <row r="29" customFormat="false" ht="12.8" hidden="false" customHeight="false" outlineLevel="0" collapsed="false">
      <c r="A29" s="34" t="s">
        <v>67</v>
      </c>
      <c r="B29" s="2" t="s">
        <v>68</v>
      </c>
      <c r="C29" s="2"/>
    </row>
    <row r="30" customFormat="false" ht="12.8" hidden="false" customHeight="false" outlineLevel="0" collapsed="false">
      <c r="A30" s="34" t="s">
        <v>69</v>
      </c>
      <c r="B30" s="2" t="s">
        <v>70</v>
      </c>
      <c r="C30" s="2"/>
    </row>
    <row r="31" customFormat="false" ht="12.8" hidden="false" customHeight="false" outlineLevel="0" collapsed="false">
      <c r="K31" s="2"/>
    </row>
    <row r="34" customFormat="false" ht="12.8" hidden="false" customHeight="false" outlineLevel="0" collapsed="false">
      <c r="A34" s="33" t="s">
        <v>71</v>
      </c>
      <c r="B34" s="33"/>
    </row>
    <row r="35" customFormat="false" ht="28.35" hidden="false" customHeight="false" outlineLevel="0" collapsed="false">
      <c r="A35" s="23" t="s">
        <v>72</v>
      </c>
      <c r="B35" s="23"/>
    </row>
    <row r="36" customFormat="false" ht="28.35" hidden="false" customHeight="false" outlineLevel="0" collapsed="false">
      <c r="A36" s="23" t="s">
        <v>73</v>
      </c>
      <c r="B36" s="23"/>
    </row>
    <row r="37" customFormat="false" ht="57.8" hidden="false" customHeight="false" outlineLevel="0" collapsed="false">
      <c r="A37" s="23" t="s">
        <v>74</v>
      </c>
      <c r="B37" s="23"/>
    </row>
    <row r="38" customFormat="false" ht="20.5" hidden="false" customHeight="false" outlineLevel="0" collapsed="false">
      <c r="A38" s="23" t="s">
        <v>75</v>
      </c>
    </row>
    <row r="39" customFormat="false" ht="48.5" hidden="false" customHeight="false" outlineLevel="0" collapsed="false">
      <c r="A39" s="23" t="s">
        <v>76</v>
      </c>
    </row>
    <row r="40" customFormat="false" ht="20.5" hidden="false" customHeight="false" outlineLevel="0" collapsed="false">
      <c r="A40" s="23" t="s">
        <v>77</v>
      </c>
    </row>
    <row r="41" customFormat="false" ht="20.5" hidden="false" customHeight="false" outlineLevel="0" collapsed="false">
      <c r="A41" s="23" t="s">
        <v>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16.3"/>
    <col collapsed="false" customWidth="true" hidden="false" outlineLevel="0" max="3" min="3" style="0" width="22.03"/>
    <col collapsed="false" customWidth="true" hidden="false" outlineLevel="0" max="5" min="4" style="0" width="28.28"/>
    <col collapsed="false" customWidth="true" hidden="false" outlineLevel="0" max="6" min="6" style="0" width="24.11"/>
    <col collapsed="false" customWidth="true" hidden="false" outlineLevel="0" max="7" min="7" style="0" width="17.19"/>
    <col collapsed="false" customWidth="true" hidden="false" outlineLevel="0" max="8" min="8" style="0" width="22.72"/>
    <col collapsed="false" customWidth="true" hidden="false" outlineLevel="0" max="9" min="9" style="0" width="25.33"/>
    <col collapsed="false" customWidth="true" hidden="false" outlineLevel="0" max="10" min="10" style="0" width="18.05"/>
    <col collapsed="false" customWidth="true" hidden="false" outlineLevel="0" max="11" min="11" style="0" width="24.29"/>
    <col collapsed="false" customWidth="true" hidden="false" outlineLevel="0" max="12" min="12" style="0" width="17.16"/>
    <col collapsed="false" customWidth="true" hidden="false" outlineLevel="0" max="13" min="13" style="0" width="18.92"/>
    <col collapsed="false" customWidth="true" hidden="false" outlineLevel="0" max="14" min="14" style="0" width="22.37"/>
    <col collapsed="false" customWidth="true" hidden="false" outlineLevel="0" max="15" min="15" style="0" width="33.48"/>
  </cols>
  <sheetData>
    <row r="1" s="4" customFormat="true" ht="26.1" hidden="false" customHeight="true" outlineLevel="0" collapsed="false">
      <c r="A1" s="2"/>
      <c r="G1" s="2" t="s">
        <v>79</v>
      </c>
      <c r="H1" s="0"/>
      <c r="K1" s="2" t="s">
        <v>80</v>
      </c>
      <c r="L1" s="2" t="s">
        <v>40</v>
      </c>
      <c r="M1" s="2" t="s">
        <v>40</v>
      </c>
      <c r="N1" s="2" t="s">
        <v>81</v>
      </c>
      <c r="O1" s="2" t="s">
        <v>81</v>
      </c>
      <c r="AMH1" s="0"/>
      <c r="AMI1" s="0"/>
      <c r="AMJ1" s="0"/>
    </row>
    <row r="2" s="4" customFormat="true" ht="13.8" hidden="false" customHeight="false" outlineLevel="0" collapsed="false">
      <c r="A2" s="4" t="s">
        <v>1</v>
      </c>
      <c r="B2" s="4" t="s">
        <v>14</v>
      </c>
      <c r="C2" s="4" t="s">
        <v>13</v>
      </c>
      <c r="D2" s="4" t="s">
        <v>3</v>
      </c>
      <c r="E2" s="4" t="s">
        <v>4</v>
      </c>
      <c r="F2" s="4" t="s">
        <v>82</v>
      </c>
      <c r="G2" s="4" t="s">
        <v>6</v>
      </c>
      <c r="H2" s="4" t="s">
        <v>7</v>
      </c>
      <c r="I2" s="4" t="s">
        <v>83</v>
      </c>
      <c r="J2" s="4" t="s">
        <v>84</v>
      </c>
      <c r="K2" s="4" t="s">
        <v>10</v>
      </c>
      <c r="L2" s="4" t="s">
        <v>11</v>
      </c>
      <c r="M2" s="4" t="s">
        <v>12</v>
      </c>
      <c r="N2" s="4" t="s">
        <v>85</v>
      </c>
      <c r="O2" s="4" t="s">
        <v>86</v>
      </c>
      <c r="AMH2" s="0"/>
      <c r="AMI2" s="0"/>
      <c r="AMJ2" s="0"/>
    </row>
    <row r="3" customFormat="false" ht="12.8" hidden="false" customHeight="false" outlineLevel="0" collapsed="false">
      <c r="A3" s="0" t="s">
        <v>47</v>
      </c>
      <c r="B3" s="0" t="s">
        <v>87</v>
      </c>
      <c r="C3" s="0" t="s">
        <v>88</v>
      </c>
      <c r="D3" s="0" t="n">
        <v>1390</v>
      </c>
      <c r="E3" s="0" t="n">
        <v>1375</v>
      </c>
      <c r="K3" s="0" t="n">
        <v>69</v>
      </c>
      <c r="L3" s="0" t="n">
        <v>0.25</v>
      </c>
      <c r="M3" s="0" t="s">
        <v>17</v>
      </c>
      <c r="N3" s="0" t="n">
        <v>30</v>
      </c>
      <c r="O3" s="0" t="n">
        <v>24.4</v>
      </c>
    </row>
    <row r="4" customFormat="false" ht="12.8" hidden="false" customHeight="false" outlineLevel="0" collapsed="false">
      <c r="A4" s="0" t="s">
        <v>48</v>
      </c>
      <c r="B4" s="0" t="s">
        <v>87</v>
      </c>
      <c r="C4" s="0" t="s">
        <v>89</v>
      </c>
      <c r="D4" s="0" t="n">
        <v>1680</v>
      </c>
      <c r="E4" s="0" t="n">
        <v>1390</v>
      </c>
      <c r="K4" s="0" t="n">
        <v>73</v>
      </c>
      <c r="L4" s="0" t="n">
        <v>0.27</v>
      </c>
      <c r="M4" s="0" t="s">
        <v>17</v>
      </c>
      <c r="N4" s="0" t="n">
        <v>32</v>
      </c>
      <c r="O4" s="0" t="n">
        <v>24.4</v>
      </c>
    </row>
    <row r="5" customFormat="false" ht="12.8" hidden="false" customHeight="false" outlineLevel="0" collapsed="false">
      <c r="A5" s="0" t="s">
        <v>49</v>
      </c>
      <c r="B5" s="0" t="s">
        <v>87</v>
      </c>
      <c r="C5" s="0" t="s">
        <v>90</v>
      </c>
      <c r="D5" s="0" t="n">
        <v>1710</v>
      </c>
      <c r="E5" s="0" t="n">
        <v>1680</v>
      </c>
      <c r="K5" s="0" t="n">
        <v>61</v>
      </c>
      <c r="L5" s="0" t="n">
        <v>0.16</v>
      </c>
      <c r="M5" s="0" t="s">
        <v>17</v>
      </c>
      <c r="N5" s="0" t="n">
        <v>37</v>
      </c>
      <c r="O5" s="0" t="n">
        <v>24.6</v>
      </c>
    </row>
    <row r="6" customFormat="false" ht="12.8" hidden="false" customHeight="false" outlineLevel="0" collapsed="false">
      <c r="A6" s="0" t="s">
        <v>50</v>
      </c>
      <c r="B6" s="0" t="s">
        <v>19</v>
      </c>
      <c r="C6" s="0" t="s">
        <v>90</v>
      </c>
      <c r="D6" s="0" t="n">
        <v>1790</v>
      </c>
      <c r="E6" s="0" t="n">
        <v>1710</v>
      </c>
      <c r="K6" s="0" t="n">
        <v>60</v>
      </c>
      <c r="L6" s="0" t="n">
        <v>0.22</v>
      </c>
      <c r="M6" s="0" t="s">
        <v>17</v>
      </c>
      <c r="N6" s="0" t="n">
        <v>38</v>
      </c>
      <c r="O6" s="0" t="n">
        <v>24.6</v>
      </c>
    </row>
    <row r="7" customFormat="false" ht="12.8" hidden="false" customHeight="false" outlineLevel="0" collapsed="false">
      <c r="A7" s="0" t="s">
        <v>91</v>
      </c>
      <c r="B7" s="0" t="s">
        <v>19</v>
      </c>
      <c r="C7" s="0" t="s">
        <v>90</v>
      </c>
      <c r="D7" s="0" t="n">
        <v>1815</v>
      </c>
      <c r="E7" s="0" t="n">
        <v>1790</v>
      </c>
      <c r="K7" s="0" t="n">
        <v>60</v>
      </c>
      <c r="L7" s="0" t="n">
        <v>0.22</v>
      </c>
      <c r="M7" s="0" t="s">
        <v>17</v>
      </c>
      <c r="N7" s="0" t="n">
        <v>38</v>
      </c>
      <c r="O7" s="0" t="n">
        <v>24.6</v>
      </c>
    </row>
    <row r="8" customFormat="false" ht="12.8" hidden="false" customHeight="false" outlineLevel="0" collapsed="false">
      <c r="A8" s="0" t="s">
        <v>92</v>
      </c>
      <c r="B8" s="0" t="s">
        <v>19</v>
      </c>
      <c r="C8" s="0" t="s">
        <v>18</v>
      </c>
      <c r="D8" s="0" t="n">
        <v>1845</v>
      </c>
      <c r="E8" s="0" t="n">
        <v>1815</v>
      </c>
      <c r="K8" s="0" t="n">
        <v>52</v>
      </c>
      <c r="L8" s="0" t="n">
        <v>0.23</v>
      </c>
      <c r="M8" s="0" t="s">
        <v>17</v>
      </c>
      <c r="N8" s="0" t="n">
        <v>40</v>
      </c>
      <c r="O8" s="0" t="n">
        <v>24.3</v>
      </c>
    </row>
    <row r="9" s="28" customFormat="true" ht="12.8" hidden="false" customHeight="false" outlineLevel="0" collapsed="false">
      <c r="A9" s="28" t="s">
        <v>93</v>
      </c>
      <c r="B9" s="28" t="s">
        <v>19</v>
      </c>
      <c r="C9" s="28" t="s">
        <v>18</v>
      </c>
      <c r="E9" s="28" t="n">
        <v>2051</v>
      </c>
      <c r="F9" s="28" t="s">
        <v>94</v>
      </c>
      <c r="G9" s="28" t="n">
        <v>22</v>
      </c>
      <c r="H9" s="28" t="n">
        <v>0.7</v>
      </c>
      <c r="K9" s="28" t="n">
        <v>52</v>
      </c>
      <c r="L9" s="28" t="n">
        <v>0.23</v>
      </c>
      <c r="M9" s="28" t="s">
        <v>17</v>
      </c>
      <c r="N9" s="28" t="n">
        <v>40</v>
      </c>
      <c r="O9" s="28" t="n">
        <v>24.3</v>
      </c>
      <c r="AMI9" s="0"/>
      <c r="AMJ9" s="0"/>
    </row>
    <row r="10" s="28" customFormat="true" ht="12.8" hidden="false" customHeight="false" outlineLevel="0" collapsed="false">
      <c r="A10" s="28" t="s">
        <v>95</v>
      </c>
      <c r="B10" s="28" t="s">
        <v>96</v>
      </c>
      <c r="C10" s="28" t="s">
        <v>97</v>
      </c>
      <c r="D10" s="35" t="n">
        <v>2051</v>
      </c>
      <c r="E10" s="28" t="n">
        <v>2053</v>
      </c>
      <c r="G10" s="28" t="n">
        <v>12</v>
      </c>
      <c r="H10" s="28" t="n">
        <v>0.7</v>
      </c>
      <c r="K10" s="28" t="n">
        <v>77</v>
      </c>
      <c r="L10" s="28" t="n">
        <v>0.28</v>
      </c>
      <c r="M10" s="28" t="s">
        <v>17</v>
      </c>
      <c r="N10" s="28" t="n">
        <v>42</v>
      </c>
      <c r="O10" s="28" t="n">
        <v>24.9</v>
      </c>
      <c r="AMI10" s="0"/>
      <c r="AMJ10" s="0"/>
    </row>
    <row r="11" s="28" customFormat="true" ht="12.8" hidden="false" customHeight="false" outlineLevel="0" collapsed="false">
      <c r="A11" s="28" t="s">
        <v>20</v>
      </c>
      <c r="B11" s="28" t="s">
        <v>23</v>
      </c>
      <c r="C11" s="28" t="s">
        <v>22</v>
      </c>
      <c r="D11" s="28" t="n">
        <v>2053</v>
      </c>
      <c r="E11" s="28" t="n">
        <v>2118.4</v>
      </c>
      <c r="G11" s="28" t="n">
        <v>6</v>
      </c>
      <c r="H11" s="28" t="n">
        <v>0.7</v>
      </c>
      <c r="K11" s="28" t="n">
        <v>75</v>
      </c>
      <c r="L11" s="28" t="n">
        <v>0.31</v>
      </c>
      <c r="M11" s="28" t="n">
        <v>105000</v>
      </c>
      <c r="N11" s="28" t="n">
        <v>40</v>
      </c>
      <c r="O11" s="28" t="n">
        <v>24.1</v>
      </c>
      <c r="AMI11" s="0"/>
      <c r="AMJ11" s="0"/>
    </row>
    <row r="20" customFormat="false" ht="12.8" hidden="false" customHeight="false" outlineLevel="0" collapsed="false">
      <c r="A20" s="33" t="s">
        <v>98</v>
      </c>
    </row>
    <row r="21" customFormat="false" ht="12.8" hidden="false" customHeight="false" outlineLevel="0" collapsed="false">
      <c r="A21" s="34" t="s">
        <v>99</v>
      </c>
      <c r="B21" s="2" t="s">
        <v>58</v>
      </c>
    </row>
    <row r="22" customFormat="false" ht="23.85" hidden="false" customHeight="false" outlineLevel="0" collapsed="false">
      <c r="A22" s="34" t="s">
        <v>59</v>
      </c>
      <c r="B22" s="2" t="s">
        <v>60</v>
      </c>
    </row>
    <row r="23" customFormat="false" ht="23.85" hidden="false" customHeight="false" outlineLevel="0" collapsed="false">
      <c r="A23" s="34" t="s">
        <v>61</v>
      </c>
      <c r="B23" s="2" t="s">
        <v>62</v>
      </c>
    </row>
    <row r="24" customFormat="false" ht="23.85" hidden="false" customHeight="false" outlineLevel="0" collapsed="false">
      <c r="A24" s="34" t="s">
        <v>63</v>
      </c>
      <c r="B24" s="2" t="s">
        <v>64</v>
      </c>
    </row>
    <row r="25" customFormat="false" ht="23.85" hidden="false" customHeight="false" outlineLevel="0" collapsed="false">
      <c r="A25" s="34" t="s">
        <v>65</v>
      </c>
      <c r="B25" s="2" t="s">
        <v>66</v>
      </c>
    </row>
    <row r="26" customFormat="false" ht="12.8" hidden="false" customHeight="false" outlineLevel="0" collapsed="false">
      <c r="A26" s="34" t="s">
        <v>67</v>
      </c>
      <c r="B26" s="2" t="s">
        <v>68</v>
      </c>
    </row>
    <row r="27" customFormat="false" ht="12.8" hidden="false" customHeight="false" outlineLevel="0" collapsed="false">
      <c r="A27" s="34" t="s">
        <v>69</v>
      </c>
      <c r="B27" s="2" t="s">
        <v>70</v>
      </c>
    </row>
    <row r="28" customFormat="false" ht="12.8" hidden="false" customHeight="false" outlineLevel="0" collapsed="false">
      <c r="J28" s="2"/>
    </row>
    <row r="31" customFormat="false" ht="12.8" hidden="false" customHeight="false" outlineLevel="0" collapsed="false">
      <c r="A31" s="33" t="s">
        <v>71</v>
      </c>
    </row>
    <row r="32" customFormat="false" ht="29.85" hidden="false" customHeight="false" outlineLevel="0" collapsed="false">
      <c r="A32" s="23" t="s">
        <v>72</v>
      </c>
    </row>
    <row r="33" customFormat="false" ht="29.85" hidden="false" customHeight="false" outlineLevel="0" collapsed="false">
      <c r="A33" s="23" t="s">
        <v>73</v>
      </c>
    </row>
    <row r="34" customFormat="false" ht="48.5" hidden="false" customHeight="false" outlineLevel="0" collapsed="false">
      <c r="A34" s="23" t="s">
        <v>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2024-02-08T21:47:59Z</dcterms:created>
  <dc:creator/>
  <dc:description/>
  <dc:language>en-US</dc:language>
  <cp:lastModifiedBy/>
  <dcterms:modified xsi:type="dcterms:W3CDTF">2024-02-29T14:28:59Z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