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房屋租赁对比表" sheetId="1" r:id="rId1"/>
    <sheet name="方案一" sheetId="4" r:id="rId2"/>
    <sheet name="方案二" sheetId="5" r:id="rId3"/>
    <sheet name="方案三" sheetId="6" r:id="rId4"/>
  </sheets>
  <calcPr calcId="145621"/>
</workbook>
</file>

<file path=xl/calcChain.xml><?xml version="1.0" encoding="utf-8"?>
<calcChain xmlns="http://schemas.openxmlformats.org/spreadsheetml/2006/main">
  <c r="D13" i="1" l="1"/>
  <c r="D9" i="1"/>
  <c r="D8" i="1"/>
  <c r="D7" i="1"/>
  <c r="D6" i="1"/>
  <c r="D5" i="1"/>
  <c r="D4" i="1"/>
  <c r="C13" i="1"/>
  <c r="C9" i="1"/>
  <c r="C8" i="1"/>
  <c r="C7" i="1"/>
  <c r="C6" i="1"/>
  <c r="C5" i="1"/>
  <c r="C4" i="1"/>
  <c r="B13" i="1"/>
  <c r="B9" i="1"/>
  <c r="B8" i="1"/>
  <c r="B7" i="1"/>
  <c r="B6" i="1"/>
  <c r="B5" i="1"/>
  <c r="B4" i="1"/>
  <c r="B10" i="1" s="1"/>
  <c r="B11" i="1" l="1"/>
  <c r="B12" i="1" s="1"/>
  <c r="B14" i="1"/>
  <c r="D10" i="1"/>
  <c r="D11" i="1" s="1"/>
  <c r="D12" i="1" s="1"/>
  <c r="C10" i="1"/>
  <c r="C14" i="1" s="1"/>
  <c r="C11" i="1"/>
  <c r="C12" i="1" s="1"/>
  <c r="D14" i="1" l="1"/>
</calcChain>
</file>

<file path=xl/sharedStrings.xml><?xml version="1.0" encoding="utf-8"?>
<sst xmlns="http://schemas.openxmlformats.org/spreadsheetml/2006/main" count="19" uniqueCount="19">
  <si>
    <t>方案一</t>
    <phoneticPr fontId="1" type="noConversion"/>
  </si>
  <si>
    <t>方案二</t>
    <phoneticPr fontId="1" type="noConversion"/>
  </si>
  <si>
    <t>方案三</t>
    <phoneticPr fontId="1" type="noConversion"/>
  </si>
  <si>
    <t>租金</t>
    <phoneticPr fontId="1" type="noConversion"/>
  </si>
  <si>
    <t>物业费</t>
    <phoneticPr fontId="1" type="noConversion"/>
  </si>
  <si>
    <t>生活垃圾清运费</t>
    <phoneticPr fontId="1" type="noConversion"/>
  </si>
  <si>
    <t>公用水电费</t>
    <phoneticPr fontId="1" type="noConversion"/>
  </si>
  <si>
    <t>电梯费</t>
    <phoneticPr fontId="1" type="noConversion"/>
  </si>
  <si>
    <t>履约保证金</t>
    <phoneticPr fontId="1" type="noConversion"/>
  </si>
  <si>
    <t>租赁建筑面积</t>
    <phoneticPr fontId="1" type="noConversion"/>
  </si>
  <si>
    <t>采暖费</t>
    <phoneticPr fontId="1" type="noConversion"/>
  </si>
  <si>
    <t>实际使用面积</t>
    <phoneticPr fontId="1" type="noConversion"/>
  </si>
  <si>
    <t>一年后返还金额</t>
    <phoneticPr fontId="1" type="noConversion"/>
  </si>
  <si>
    <t>一次性缴纳金额</t>
    <phoneticPr fontId="1" type="noConversion"/>
  </si>
  <si>
    <t>一年的实际租金</t>
    <phoneticPr fontId="1" type="noConversion"/>
  </si>
  <si>
    <t>一年的总费用</t>
    <phoneticPr fontId="1" type="noConversion"/>
  </si>
  <si>
    <t>点击查看图纸</t>
    <phoneticPr fontId="1" type="noConversion"/>
  </si>
  <si>
    <t>点击查看图纸</t>
    <phoneticPr fontId="1" type="noConversion"/>
  </si>
  <si>
    <t>点击查看图纸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</si>
</sst>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>
      <alignment vertical="center"/>
    </xf>
    <xf numFmtId="0" fontId="2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51</xdr:row>
      <xdr:rowOff>38100</xdr:rowOff>
    </xdr:to>
    <xdr:pic>
      <xdr:nvPicPr>
        <xdr:cNvPr id="2" name="图片 1" descr="方案一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72800" cy="878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51</xdr:row>
      <xdr:rowOff>38100</xdr:rowOff>
    </xdr:to>
    <xdr:pic>
      <xdr:nvPicPr>
        <xdr:cNvPr id="2" name="图片 1" descr="方案二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72800" cy="8782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51</xdr:row>
      <xdr:rowOff>38100</xdr:rowOff>
    </xdr:to>
    <xdr:pic>
      <xdr:nvPicPr>
        <xdr:cNvPr id="2" name="图片 1" descr="方案三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72800" cy="878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3.5" x14ac:dyDescent="0.15"/>
  <cols>
    <col min="1" max="1" width="15.125" bestFit="1" customWidth="1"/>
    <col min="2" max="5" width="13" bestFit="1" customWidth="1"/>
  </cols>
  <sheetData>
    <row r="1" spans="1:5" x14ac:dyDescent="0.15">
      <c r="B1" t="s">
        <v>0</v>
      </c>
      <c r="C1" t="s">
        <v>1</v>
      </c>
      <c r="D1" t="s">
        <v>2</v>
      </c>
    </row>
    <row r="2" spans="1:5" x14ac:dyDescent="0.15">
      <c r="A2" t="s">
        <v>9</v>
      </c>
      <c r="B2">
        <v>383</v>
      </c>
      <c r="C2">
        <v>345</v>
      </c>
      <c r="D2">
        <v>372</v>
      </c>
    </row>
    <row r="3" spans="1:5" x14ac:dyDescent="0.15">
      <c r="A3" t="s">
        <v>11</v>
      </c>
      <c r="B3">
        <v>236</v>
      </c>
      <c r="C3">
        <v>211</v>
      </c>
      <c r="D3">
        <v>229</v>
      </c>
    </row>
    <row r="4" spans="1:5" x14ac:dyDescent="0.15">
      <c r="A4" t="s">
        <v>3</v>
      </c>
      <c r="B4">
        <f>B2*45*12</f>
        <v>206820</v>
      </c>
      <c r="C4">
        <f>C2*45*12</f>
        <v>186300</v>
      </c>
      <c r="D4">
        <f>D2*45*12</f>
        <v>200880</v>
      </c>
    </row>
    <row r="5" spans="1:5" x14ac:dyDescent="0.15">
      <c r="A5" t="s">
        <v>4</v>
      </c>
      <c r="B5">
        <f>B2*4*12</f>
        <v>18384</v>
      </c>
      <c r="C5">
        <f>C2*4*12</f>
        <v>16560</v>
      </c>
      <c r="D5">
        <f>D2*4*12</f>
        <v>17856</v>
      </c>
    </row>
    <row r="6" spans="1:5" x14ac:dyDescent="0.15">
      <c r="A6" t="s">
        <v>5</v>
      </c>
      <c r="B6">
        <f>B2*0.5*12</f>
        <v>2298</v>
      </c>
      <c r="C6">
        <f>C2*0.5*12</f>
        <v>2070</v>
      </c>
      <c r="D6">
        <f>D2*0.5*12</f>
        <v>2232</v>
      </c>
    </row>
    <row r="7" spans="1:5" x14ac:dyDescent="0.15">
      <c r="A7" t="s">
        <v>6</v>
      </c>
      <c r="B7">
        <f>B2*0.8*12</f>
        <v>3676.8</v>
      </c>
      <c r="C7">
        <f>C2*0.8*12</f>
        <v>3312</v>
      </c>
      <c r="D7">
        <f>D2*0.8*12</f>
        <v>3571.2000000000003</v>
      </c>
    </row>
    <row r="8" spans="1:5" x14ac:dyDescent="0.15">
      <c r="A8" t="s">
        <v>7</v>
      </c>
      <c r="B8">
        <f>B2*0.7*12</f>
        <v>3217.2</v>
      </c>
      <c r="C8">
        <f>C2*0.7*12</f>
        <v>2897.9999999999995</v>
      </c>
      <c r="D8">
        <f>D2*0.7*12</f>
        <v>3124.7999999999997</v>
      </c>
    </row>
    <row r="9" spans="1:5" x14ac:dyDescent="0.15">
      <c r="A9" t="s">
        <v>10</v>
      </c>
      <c r="B9">
        <f>B2*33</f>
        <v>12639</v>
      </c>
      <c r="C9">
        <f>C2*33</f>
        <v>11385</v>
      </c>
      <c r="D9">
        <f>D2*33</f>
        <v>12276</v>
      </c>
    </row>
    <row r="10" spans="1:5" x14ac:dyDescent="0.15">
      <c r="A10" t="s">
        <v>15</v>
      </c>
      <c r="B10">
        <f>SUM(B4:B9)</f>
        <v>247035</v>
      </c>
      <c r="C10">
        <f>SUM(C4:C9)</f>
        <v>222525</v>
      </c>
      <c r="D10">
        <f>SUM(D4:D9)</f>
        <v>239940</v>
      </c>
    </row>
    <row r="11" spans="1:5" x14ac:dyDescent="0.15">
      <c r="A11" t="s">
        <v>8</v>
      </c>
      <c r="B11">
        <f>B10*0.1</f>
        <v>24703.5</v>
      </c>
      <c r="C11">
        <f>C10*0.1</f>
        <v>22252.5</v>
      </c>
      <c r="D11">
        <f>D10*0.1</f>
        <v>23994</v>
      </c>
    </row>
    <row r="12" spans="1:5" x14ac:dyDescent="0.15">
      <c r="A12" t="s">
        <v>13</v>
      </c>
      <c r="B12">
        <f>SUM(B10:B11)</f>
        <v>271738.5</v>
      </c>
      <c r="C12">
        <f>SUM(C10:C11)</f>
        <v>244777.5</v>
      </c>
      <c r="D12">
        <f>SUM(D10:D11)</f>
        <v>263934</v>
      </c>
    </row>
    <row r="13" spans="1:5" x14ac:dyDescent="0.15">
      <c r="A13" t="s">
        <v>12</v>
      </c>
      <c r="B13">
        <f>B2*20*12</f>
        <v>91920</v>
      </c>
      <c r="C13">
        <f>C2*20*12</f>
        <v>82800</v>
      </c>
      <c r="D13">
        <f>D2*20*12</f>
        <v>89280</v>
      </c>
    </row>
    <row r="14" spans="1:5" x14ac:dyDescent="0.15">
      <c r="A14" t="s">
        <v>14</v>
      </c>
      <c r="B14">
        <f>B10-B13</f>
        <v>155115</v>
      </c>
      <c r="C14">
        <f>C10-C13</f>
        <v>139725</v>
      </c>
      <c r="D14">
        <f>D10-D13</f>
        <v>150660</v>
      </c>
    </row>
    <row r="15" spans="1:5" x14ac:dyDescent="0.15">
      <c r="B15" s="1" t="s">
        <v>16</v>
      </c>
      <c r="C15" s="1" t="s">
        <v>17</v>
      </c>
      <c r="D15" s="1" t="s">
        <v>18</v>
      </c>
      <c r="E15" s="1"/>
    </row>
  </sheetData>
  <phoneticPr fontId="1" type="noConversion"/>
  <hyperlinks>
    <hyperlink ref="B15" location="方案一!A1" display="点击查看图纸"/>
    <hyperlink ref="C15" location="方案二!A1" display="点击查看图纸"/>
    <hyperlink ref="D15" location="方案三!A1" display="点击查看图纸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"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房屋租赁对比表</vt:lpstr>
      <vt:lpstr>方案一</vt:lpstr>
      <vt:lpstr>方案二</vt:lpstr>
      <vt:lpstr>方案三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2015-03-03T08:01:13Z</dcterms:modified>
</cp:coreProperties>
</file>