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360" yWindow="460" windowWidth="24240" windowHeight="1420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5" l="1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B25" i="5"/>
  <c r="D25" i="5"/>
  <c r="E25" i="5"/>
  <c r="F25" i="5"/>
  <c r="G25" i="5"/>
  <c r="H25" i="5"/>
  <c r="B24" i="5"/>
  <c r="D24" i="5"/>
  <c r="E24" i="5"/>
  <c r="F24" i="5"/>
  <c r="G24" i="5"/>
  <c r="H24" i="5"/>
  <c r="B23" i="5"/>
  <c r="D23" i="5"/>
  <c r="E23" i="5"/>
  <c r="F23" i="5"/>
  <c r="G23" i="5"/>
  <c r="H23" i="5"/>
  <c r="B22" i="5"/>
  <c r="G22" i="5"/>
  <c r="G26" i="5"/>
  <c r="F22" i="5"/>
  <c r="F26" i="5"/>
  <c r="E22" i="5"/>
  <c r="E26" i="5"/>
  <c r="L27" i="5"/>
  <c r="H26" i="5"/>
  <c r="M27" i="5"/>
  <c r="N27" i="5"/>
  <c r="K27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<sst xmlns="http://schemas.openxmlformats.org/spreadsheetml/2006/main" count="1345" uniqueCount="793">
  <si>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</si>
  <si>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</si>
  <si>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</si>
  <si>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</si>
  <si>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</si>
  <si>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</si>
  <si>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</si>
  <si>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</si>
  <si>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</si>
  <si>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</si>
  <si>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</si>
  <si>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</si>
  <si>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</si>
  <si>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</si>
  <si>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</si>
  <si>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</si>
  <si>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</si>
  <si>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</si>
  <si>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</si>
  <si>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</si>
  <si>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</si>
  <si>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</si>
  <si>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</si>
  <si>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</si>
  <si>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</si>
  <si>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</si>
  <si>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</si>
  <si>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</si>
  <si>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</si>
  <si>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</si>
  <si>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</si>
  <si>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</si>
  <si>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</si>
  <si>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</si>
  <si>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</si>
  <si>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</si>
  <si>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</si>
  <si>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</si>
  <si>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</si>
  <si>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</si>
  <si>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</si>
  <si>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</si>
  <si>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</si>
  <si>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</si>
  <si>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</si>
  <si>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</si>
  <si>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</si>
  <si>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</si>
  <si>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</si>
  <si>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</si>
  <si>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</si>
  <si>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</si>
  <si>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</si>
  <si>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</si>
  <si>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</si>
  <si>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</si>
  <si>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</si>
  <si>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</si>
  <si>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</si>
  <si>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</si>
  <si>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</si>
  <si>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</si>
  <si>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</si>
  <si>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</si>
  <si>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</si>
  <si>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</si>
  <si>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</si>
  <si>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</si>
  <si>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</si>
  <si>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</si>
  <si>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</si>
  <si>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</si>
  <si>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</si>
  <si>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</si>
  <si>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</si>
  <si>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</si>
  <si>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</si>
  <si>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</si>
  <si>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</si>
  <si>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</si>
  <si>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</si>
  <si>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</si>
  <si>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</si>
  <si>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</si>
  <si>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</si>
  <si>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</si>
  <si>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</si>
  <si>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</si>
  <si>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</si>
  <si>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</si>
  <si>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</si>
  <si>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</si>
  <si>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</si>
  <si>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</si>
  <si>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</si>
  <si>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</si>
  <si>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</si>
  <si>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</si>
  <si>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</si>
  <si>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</si>
  <si>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</si>
  <si>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</si>
  <si>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</si>
  <si>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</si>
  <si>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</si>
  <si>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</si>
  <si>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</si>
  <si>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</si>
  <si>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</si>
  <si>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</si>
  <si>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</si>
  <si>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</si>
  <si>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</si>
  <si>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</si>
  <si>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</si>
  <si>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</si>
  <si>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</si>
  <si>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</si>
  <si>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</si>
  <si>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</si>
  <si>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</si>
  <si>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</si>
  <si>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</si>
  <si>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</si>
  <si>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</si>
  <si>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</si>
  <si>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</si>
  <si>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</si>
  <si>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</si>
  <si>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</si>
  <si>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</si>
  <si>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</si>
  <si>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</si>
  <si>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</si>
  <si>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</si>
  <si>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</si>
  <si>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</si>
  <si>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</si>
  <si>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</si>
  <si>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</si>
  <si>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</si>
  <si>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</si>
  <si>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</si>
  <si>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</si>
  <si>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</si>
  <si>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</si>
  <si>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</si>
  <si>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</si>
  <si>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</si>
  <si>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</si>
  <si>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</si>
  <si>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</si>
  <si>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</si>
  <si>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</si>
  <si>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</si>
  <si>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</si>
  <si>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</si>
  <si>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</si>
  <si>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</si>
  <si>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</si>
  <si>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</si>
  <si>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</si>
  <si>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</si>
  <si>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</si>
  <si>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</si>
  <si>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</si>
  <si>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</si>
  <si>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</si>
  <si>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</si>
  <si>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</si>
  <si>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</si>
  <si>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</si>
  <si>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</si>
  <si>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</si>
  <si>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</si>
  <si>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</si>
  <si>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</si>
  <si>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</si>
  <si>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</si>
  <si>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</si>
  <si>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</si>
  <si>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</si>
  <si>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</si>
  <si>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</si>
  <si>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</si>
  <si>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</si>
  <si>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</si>
  <si>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</si>
  <si>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</si>
  <si>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</si>
  <si>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</si>
  <si>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</si>
  <si>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</si>
  <si>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</si>
  <si>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</si>
  <si>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</si>
  <si>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</si>
  <si>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</si>
  <si>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</si>
  <si>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</si>
  <si>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</si>
  <si>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</si>
  <si>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</si>
  <si>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</si>
  <si>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</si>
  <si>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</si>
  <si>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</si>
  <si>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</si>
  <si>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</si>
  <si>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</si>
  <si>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</si>
  <si>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</si>
  <si>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</si>
  <si>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</si>
  <si>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</si>
  <si>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</si>
  <si>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</si>
  <si>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</si>
  <si>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</si>
  <si>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</si>
  <si>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</si>
  <si>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</si>
  <si>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</si>
  <si>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</si>
  <si>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</si>
  <si>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</si>
  <si>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</si>
  <si>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</si>
  <si>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</si>
  <si>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</si>
  <si>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</si>
  <si>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</si>
  <si>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</si>
  <si>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</si>
  <si>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</si>
  <si>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</si>
  <si>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</si>
  <si>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</si>
  <si>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</si>
  <si>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</si>
  <si>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</si>
  <si>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</si>
  <si>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</si>
  <si>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</si>
  <si>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</si>
  <si>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</si>
  <si>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</si>
  <si>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</si>
  <si>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</si>
  <si>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</si>
  <si>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</si>
  <si>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</si>
  <si>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</si>
  <si>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</si>
  <si>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</si>
  <si>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</si>
  <si>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</si>
  <si>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</si>
  <si>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</si>
  <si>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</si>
  <si>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</si>
  <si>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</si>
  <si>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</si>
  <si>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</si>
  <si>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</si>
  <si>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</si>
  <si>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</si>
  <si>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</si>
  <si>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</si>
  <si>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</si>
  <si>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</si>
  <si>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</si>
  <si>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</si>
  <si>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</si>
  <si>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</si>
  <si>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</si>
  <si>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</si>
  <si>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</si>
  <si>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</si>
  <si>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</si>
  <si>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</si>
  <si>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</si>
  <si>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</si>
  <si>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</si>
  <si>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</si>
  <si>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</si>
  <si>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</si>
  <si>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</si>
  <si>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</si>
  <si>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</si>
  <si>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</si>
  <si>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</si>
  <si>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</si>
  <si>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</si>
  <si>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</si>
  <si>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</si>
  <si>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</si>
  <si>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</si>
  <si>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</si>
  <si>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</si>
  <si>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</si>
  <si>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</si>
  <si>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</si>
  <si>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</si>
  <si>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</si>
  <si>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</si>
  <si>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</si>
  <si>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</si>
  <si>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</si>
  <si>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</si>
  <si>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</si>
  <si>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</si>
  <si>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</si>
  <si>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</si>
  <si>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</si>
  <si>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</si>
  <si>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</si>
  <si>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</si>
  <si>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</si>
  <si>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</si>
  <si>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</si>
  <si>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</si>
  <si>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</si>
  <si>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</si>
  <si>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</si>
  <si>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</si>
  <si>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</si>
  <si>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</si>
  <si>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</si>
  <si>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</si>
  <si>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</si>
  <si>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</si>
  <si>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</si>
  <si>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</si>
  <si>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</si>
  <si>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</si>
  <si>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</si>
  <si>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</si>
  <si>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</si>
  <si>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</si>
  <si>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</si>
  <si>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</si>
  <si>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</si>
  <si>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</si>
  <si>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</si>
  <si>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</si>
  <si>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</si>
  <si>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</si>
  <si>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</si>
  <si>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</si>
  <si>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</si>
  <si>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</si>
  <si>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</si>
  <si>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</si>
  <si>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</si>
  <si>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</si>
  <si>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</si>
  <si>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</si>
  <si>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</si>
  <si>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</si>
  <si>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</si>
  <si>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</si>
  <si>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</si>
  <si>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</si>
  <si>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</si>
  <si>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</si>
  <si>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</si>
  <si>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</si>
  <si>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</si>
  <si>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</si>
  <si>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</si>
  <si>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</si>
  <si>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</si>
  <si>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</si>
  <si>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</si>
  <si>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</si>
  <si>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</si>
  <si>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</si>
  <si>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</si>
  <si>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</si>
  <si>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</si>
  <si>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</si>
  <si>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</si>
  <si>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</si>
  <si>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</si>
  <si>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</si>
  <si>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</si>
  <si>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</si>
  <si>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</si>
  <si>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</si>
  <si>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</si>
  <si>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</si>
  <si>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</si>
  <si>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</si>
  <si>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</si>
  <si>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</si>
  <si>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</si>
  <si>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</si>
  <si>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</si>
  <si>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</si>
  <si>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</si>
  <si>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</si>
  <si>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</si>
  <si>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</si>
  <si>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</si>
  <si>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</si>
  <si>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</si>
  <si>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</si>
  <si>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</si>
  <si>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</si>
  <si>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</si>
  <si>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</si>
  <si>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</si>
  <si>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</si>
  <si>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</si>
  <si>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</si>
  <si>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</si>
  <si>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</si>
  <si>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</si>
  <si>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</si>
  <si>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</si>
  <si>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</si>
  <si>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</si>
  <si>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</si>
  <si>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</si>
  <si>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</si>
  <si>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</si>
  <si>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</si>
  <si>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</si>
  <si>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</si>
  <si>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</si>
  <si>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</si>
  <si>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</si>
  <si>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</si>
  <si>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</si>
  <si>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</si>
  <si>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</si>
  <si>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</si>
  <si>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</si>
  <si>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</si>
  <si>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</si>
  <si>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</si>
  <si>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</si>
  <si>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</si>
  <si>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</si>
  <si>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</si>
  <si>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</si>
  <si>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</si>
  <si>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</si>
  <si>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</si>
  <si>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</si>
  <si>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</si>
  <si>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</si>
  <si>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</si>
  <si>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</si>
  <si>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</si>
  <si>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</si>
  <si>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</si>
  <si>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</si>
  <si>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</si>
  <si>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</si>
  <si>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</si>
  <si>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</si>
  <si>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</si>
  <si>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</si>
  <si>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</si>
  <si>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</si>
  <si>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</si>
  <si>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</si>
  <si>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</si>
  <si>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</si>
  <si>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</si>
  <si>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</si>
  <si>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</si>
  <si>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</si>
  <si>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</si>
  <si>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</si>
  <si>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</si>
  <si>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</si>
  <si>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</si>
  <si>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</si>
  <si>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</si>
  <si>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</si>
  <si>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</si>
  <si>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</si>
  <si>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</si>
  <si>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</si>
  <si>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</si>
  <si>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</si>
  <si>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</si>
  <si>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</si>
  <si>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</si>
  <si>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</si>
  <si>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</si>
  <si>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</si>
  <si>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</si>
  <si>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</si>
  <si>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</si>
  <si>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</si>
  <si>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</si>
  <si>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</si>
  <si>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</si>
  <si>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</si>
  <si>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</si>
  <si>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</si>
  <si>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</si>
  <si>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</si>
  <si>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</si>
  <si>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</si>
  <si>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</si>
  <si>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</si>
  <si>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</si>
  <si>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</si>
  <si>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</si>
  <si>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</si>
  <si>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</si>
  <si>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</si>
  <si>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</si>
  <si>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</si>
  <si>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</si>
  <si>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</si>
  <si>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</si>
  <si>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</si>
  <si>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</si>
  <si>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</si>
  <si>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</si>
  <si>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</si>
  <si>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</si>
  <si>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</si>
  <si>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</si>
  <si>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</si>
  <si>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</si>
  <si>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</si>
  <si>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</si>
  <si>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</si>
  <si>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</si>
  <si>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</si>
  <si>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</si>
  <si>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</si>
  <si>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</si>
  <si>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</si>
  <si>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</si>
  <si>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</si>
  <si>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</si>
  <si>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</si>
  <si>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</si>
  <si>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</si>
  <si>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</si>
  <si>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</si>
  <si>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</si>
  <si>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</si>
  <si>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</si>
  <si>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</si>
  <si>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</si>
  <si>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</si>
  <si>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</si>
  <si>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</si>
  <si>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</si>
  <si>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</si>
  <si>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</si>
  <si>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</si>
  <si>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</si>
  <si>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</si>
  <si>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</si>
  <si>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</si>
  <si>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</si>
  <si>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</si>
  <si>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</si>
  <si>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</si>
  <si>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</si>
  <si>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</si>
  <si>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</si>
  <si>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</si>
  <si>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</si>
  <si>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</si>
  <si>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</si>
  <si>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</si>
  <si>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</si>
  <si>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</si>
  <si>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</si>
  <si>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</si>
  <si>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</si>
  <si>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</si>
  <si>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</si>
  <si>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</si>
  <si>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</si>
  <si>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</si>
  <si>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</si>
  <si>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</si>
  <si>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</si>
  <si>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</si>
  <si>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</si>
  <si>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</si>
  <si>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</si>
  <si>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</si>
  <si>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</si>
  <si>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</si>
  <si>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</si>
  <si>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</si>
  <si>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</si>
  <si>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</si>
  <si>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</si>
  <si>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</si>
  <si>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</si>
  <si>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</si>
  <si>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</si>
  <si>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</si>
  <si>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</si>
  <si>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</si>
  <si>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</si>
  <si>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</si>
  <si>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</si>
  <si>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</si>
  <si>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</si>
  <si>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</si>
  <si>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</si>
  <si>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</si>
  <si>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</si>
  <si>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</si>
  <si>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</si>
  <si>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</si>
  <si>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</si>
  <si>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</si>
  <si>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</si>
  <si>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</si>
  <si>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</si>
  <si>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</si>
  <si>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</si>
  <si>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</si>
  <si>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</si>
  <si>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</si>
  <si>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</si>
  <si>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</si>
  <si>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</si>
  <si>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</si>
  <si>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</si>
  <si>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</si>
  <si>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</si>
  <si>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</si>
  <si>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</si>
  <si>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</si>
  <si>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</si>
  <si>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</si>
  <si>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</si>
  <si>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</si>
  <si>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</si>
  <si>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</si>
  <si>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</si>
  <si>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</si>
  <si>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</si>
  <si>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</si>
  <si>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</si>
  <si>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</si>
  <si>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</si>
  <si>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</si>
  <si>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</si>
  <si>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</si>
  <si>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</si>
  <si>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</si>
  <si>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</si>
  <si>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</si>
  <si>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</si>
  <si>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</si>
  <si>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</si>
  <si>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</si>
  <si>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</si>
  <si>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</si>
  <si>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</si>
  <si>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</si>
  <si>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</si>
  <si>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</si>
  <si>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</si>
  <si>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</si>
  <si>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</si>
  <si>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</si>
  <si>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</si>
  <si>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</si>
  <si>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</si>
  <si>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</si>
  <si>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</si>
  <si>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</si>
  <si>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</si>
  <si>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</si>
  <si>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</si>
  <si>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</si>
  <si>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</si>
  <si>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</si>
  <si>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</si>
  <si>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</si>
  <si>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</si>
  <si>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</si>
  <si>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</si>
  <si>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</si>
  <si>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</si>
  <si>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</si>
  <si>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</si>
  <si>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</si>
  <si>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</si>
  <si>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</si>
  <si>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</si>
  <si>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</si>
  <si>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</si>
  <si>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</si>
  <si>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</si>
  <si>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</si>
  <si>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</si>
  <si>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</si>
  <si>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</si>
  <si>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</si>
  <si>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</si>
  <si>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</si>
  <si>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</si>
  <si>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</si>
  <si>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</si>
  <si>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</si>
  <si>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</si>
  <si>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</si>
  <si>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</si>
  <si>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</si>
  <si>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</si>
  <si>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</si>
  <si>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</si>
  <si>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</si>
  <si>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</si>
  <si>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</si>
  <si>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</si>
  <si>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</si>
  <si>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</si>
  <si>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</si>
  <si>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</si>
  <si>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</si>
  <si>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</si>
  <si>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</si>
  <si>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</si>
  <si>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</si>
  <si>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</si>
  <si>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</si>
  <si>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</si>
  <si>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</si>
  <si>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</si>
  <si>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</si>
  <si>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</si>
  <si>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</si>
  <si>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</si>
  <si>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</si>
  <si>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</si>
  <si>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</si>
  <si>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</si>
  <si>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</si>
  <si>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</si>
  <si>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</si>
  <si>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</si>
  <si>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</si>
  <si>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</si>
  <si>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m93_cnn_ek_1546949659,m93_cnn_ek_1547039955,m93_cnn_ek_1547040124,m93_cnn_ek_1547041908,m93_cnn_ek_1547042762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</si>
  <si>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</si>
  <si>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</si>
  <si>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</si>
  <si>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</si>
  <si>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</si>
  <si>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</si>
  <si>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</si>
  <si>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</si>
  <si>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</si>
  <si>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</si>
  <si>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</si>
  <si>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</si>
  <si>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</si>
  <si>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</si>
  <si>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</si>
  <si>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</si>
  <si>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</si>
  <si>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</si>
  <si>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</si>
  <si>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</si>
  <si>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</si>
  <si>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</si>
  <si>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</si>
  <si>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</si>
  <si>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</si>
  <si>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</si>
  <si>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</si>
  <si>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</si>
  <si>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</si>
  <si>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</si>
  <si>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rnn=50, attention=50, dropout=0.5, batch_size=100, lr=(0.05, 0.95), input_keep=0.95, metric=precision</t>
    <phoneticPr fontId="2" type="noConversion"/>
  </si>
  <si>
    <t>m93_gru_ek_1547368928</t>
  </si>
  <si>
    <t>rnn=50, attention=50, dropout=0.5, batch_size=100, lr=(0.05, 0.95), input_keep=1., metric=precision</t>
    <phoneticPr fontId="2" type="noConversion"/>
  </si>
  <si>
    <t>rnn=50, attention=50, dropout=0.5, batch_size=100, lr=(0.05, 0.95), input_keep=0.9, metric=precision</t>
    <phoneticPr fontId="2" type="noConversion"/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</si>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</sst>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 wrapText="1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96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00" t="s">
        <v>5</v>
      </c>
      <c r="E1" s="100"/>
      <c r="F1" s="100"/>
      <c r="G1" s="100"/>
      <c r="H1" s="100" t="s">
        <v>546</v>
      </c>
      <c r="I1" s="100"/>
      <c r="J1" s="100"/>
      <c r="K1" s="100"/>
      <c r="L1" s="100" t="s">
        <v>4</v>
      </c>
      <c r="M1" s="100"/>
      <c r="N1" s="100"/>
      <c r="O1" s="100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00" t="s">
        <v>5</v>
      </c>
      <c r="E1" s="100"/>
      <c r="F1" s="100"/>
      <c r="G1" s="100"/>
      <c r="H1" s="100" t="s">
        <v>4</v>
      </c>
      <c r="I1" s="100"/>
      <c r="J1" s="100"/>
      <c r="K1" s="100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abSelected="1" topLeftCell="A69" workbookViewId="0">
      <selection activeCell="A84" sqref="A84"/>
    </sheetView>
  </sheetViews>
  <sheetFormatPr baseColWidth="10" defaultRowHeight="16" x14ac:dyDescent="0.2"/>
  <cols>
    <col min="1" max="1" width="14.6640625" style="3" bestFit="1" customWidth="1"/>
    <col min="2" max="2" width="90.332031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779</v>
      </c>
      <c r="F1" s="100" t="s">
        <v>5</v>
      </c>
      <c r="G1" s="100"/>
      <c r="H1" s="100"/>
      <c r="I1" s="100"/>
      <c r="J1" s="100" t="s">
        <v>546</v>
      </c>
      <c r="K1" s="100"/>
      <c r="L1" s="100"/>
      <c r="M1" s="100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700</v>
      </c>
      <c r="E2" s="85" t="s">
        <v>780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704</v>
      </c>
      <c r="R2" s="5">
        <v>2</v>
      </c>
      <c r="S2" s="5" t="s">
        <v>705</v>
      </c>
      <c r="T2" s="5"/>
      <c r="U2" s="5" t="s">
        <v>706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707</v>
      </c>
      <c r="U3" s="5" t="s">
        <v>708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709</v>
      </c>
      <c r="T4" s="5" t="s">
        <v>55</v>
      </c>
      <c r="U4" s="5" t="s">
        <v>710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711</v>
      </c>
      <c r="R5" s="5">
        <v>11</v>
      </c>
      <c r="S5" s="5" t="s">
        <v>712</v>
      </c>
      <c r="T5" s="5"/>
      <c r="U5" s="5" t="s">
        <v>713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714</v>
      </c>
      <c r="R6" s="5">
        <v>26</v>
      </c>
      <c r="S6" s="90">
        <v>37030</v>
      </c>
      <c r="T6" s="5" t="s">
        <v>715</v>
      </c>
      <c r="U6" s="5" t="s">
        <v>716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85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717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718</v>
      </c>
      <c r="R8" s="5">
        <v>33</v>
      </c>
      <c r="S8" s="90">
        <v>37000</v>
      </c>
      <c r="T8" s="5"/>
      <c r="U8" s="5" t="s">
        <v>719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720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721</v>
      </c>
      <c r="R10" s="5">
        <v>35</v>
      </c>
      <c r="S10" s="5" t="s">
        <v>722</v>
      </c>
      <c r="T10" s="5" t="s">
        <v>723</v>
      </c>
      <c r="U10" s="5" t="s">
        <v>724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725</v>
      </c>
      <c r="R11" s="5">
        <v>38</v>
      </c>
      <c r="S11" s="90">
        <v>37153</v>
      </c>
      <c r="T11" s="5"/>
      <c r="U11" s="5" t="s">
        <v>726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727</v>
      </c>
      <c r="R12" s="5">
        <v>64</v>
      </c>
      <c r="S12" s="90">
        <v>37153</v>
      </c>
      <c r="T12" s="5"/>
      <c r="U12" s="5" t="s">
        <v>728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729</v>
      </c>
      <c r="R13" s="5">
        <v>103</v>
      </c>
      <c r="S13" s="5" t="s">
        <v>730</v>
      </c>
      <c r="T13" s="5"/>
      <c r="U13" s="5" t="s">
        <v>731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732</v>
      </c>
      <c r="R14" s="5">
        <v>51</v>
      </c>
      <c r="S14" s="90">
        <v>37000</v>
      </c>
      <c r="T14" s="5" t="s">
        <v>733</v>
      </c>
      <c r="U14" s="5" t="s">
        <v>734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735</v>
      </c>
      <c r="R15" s="5">
        <v>7</v>
      </c>
      <c r="S15" s="5" t="s">
        <v>736</v>
      </c>
      <c r="T15" s="5"/>
      <c r="U15" s="5" t="s">
        <v>737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738</v>
      </c>
      <c r="R16" s="5">
        <v>31</v>
      </c>
      <c r="S16" s="5" t="s">
        <v>722</v>
      </c>
      <c r="T16" s="5" t="s">
        <v>739</v>
      </c>
      <c r="U16" s="5" t="s">
        <v>740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664</v>
      </c>
      <c r="C29" s="3" t="s">
        <v>663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665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787</v>
      </c>
      <c r="C32" s="3" t="s">
        <v>784</v>
      </c>
      <c r="D32" s="91">
        <v>0.72340425531914898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785</v>
      </c>
      <c r="C33" s="3" t="s">
        <v>783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788</v>
      </c>
      <c r="C34" s="3" t="s">
        <v>786</v>
      </c>
      <c r="D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B37" s="6"/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">
      <c r="A39" s="6"/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"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"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">
      <c r="F42" s="85"/>
      <c r="G42" s="85"/>
      <c r="H42" s="85"/>
      <c r="I42" s="85"/>
      <c r="J42" s="85"/>
      <c r="K42" s="85"/>
      <c r="L42" s="85"/>
      <c r="M42" s="85"/>
      <c r="O42" s="6"/>
      <c r="P42" s="6"/>
      <c r="Q42" s="6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"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">
      <c r="A44" s="6" t="s">
        <v>662</v>
      </c>
      <c r="B44" s="6" t="s">
        <v>661</v>
      </c>
      <c r="C44" s="3" t="s">
        <v>660</v>
      </c>
      <c r="D44" s="85">
        <v>0.68678459937564995</v>
      </c>
      <c r="F44" s="85"/>
      <c r="G44" s="85"/>
      <c r="H44" s="85"/>
      <c r="I44" s="85"/>
      <c r="J44" s="85"/>
      <c r="K44" s="85"/>
      <c r="L44" s="85"/>
      <c r="M44" s="85"/>
      <c r="O44" s="6"/>
      <c r="P44" s="6"/>
      <c r="Q44" s="6"/>
      <c r="S44" s="5"/>
      <c r="T44" s="5"/>
      <c r="U44" s="5"/>
      <c r="V44" s="5"/>
      <c r="W44" s="5"/>
      <c r="X44" s="5"/>
      <c r="Y44" s="8"/>
      <c r="Z44" s="5"/>
      <c r="AA44" s="5"/>
    </row>
    <row r="45" spans="1:27" x14ac:dyDescent="0.2"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A46" s="3" t="s">
        <v>668</v>
      </c>
      <c r="B46" s="3" t="s">
        <v>696</v>
      </c>
      <c r="C46" s="3" t="s">
        <v>666</v>
      </c>
      <c r="D46" s="85">
        <v>0.66915191053122003</v>
      </c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695</v>
      </c>
      <c r="C47" s="3" t="s">
        <v>667</v>
      </c>
      <c r="D47" s="85">
        <v>0.67109004739336398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694</v>
      </c>
      <c r="C48" s="3" t="s">
        <v>669</v>
      </c>
      <c r="D48" s="85">
        <v>0.71773347324239201</v>
      </c>
    </row>
    <row r="49" spans="2:17" x14ac:dyDescent="0.2">
      <c r="B49" s="3" t="s">
        <v>693</v>
      </c>
      <c r="C49" s="3" t="s">
        <v>675</v>
      </c>
      <c r="D49" s="85">
        <v>0.72607260726072598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692</v>
      </c>
      <c r="C50" s="3" t="s">
        <v>677</v>
      </c>
      <c r="D50" s="85">
        <v>0.68426197458455496</v>
      </c>
    </row>
    <row r="51" spans="2:17" x14ac:dyDescent="0.2">
      <c r="B51" s="3" t="s">
        <v>691</v>
      </c>
      <c r="C51" s="3" t="s">
        <v>678</v>
      </c>
      <c r="D51" s="85">
        <v>0.71817192600652802</v>
      </c>
      <c r="F51" s="85"/>
      <c r="G51" s="85"/>
      <c r="H51" s="85"/>
      <c r="I51" s="85"/>
      <c r="J51" s="85"/>
      <c r="K51" s="85"/>
      <c r="L51" s="85"/>
      <c r="M51" s="85"/>
      <c r="O51" s="6"/>
      <c r="P51" s="6"/>
      <c r="Q51" s="6"/>
    </row>
    <row r="52" spans="2:17" x14ac:dyDescent="0.2">
      <c r="B52" s="3" t="s">
        <v>682</v>
      </c>
      <c r="C52" s="84" t="s">
        <v>701</v>
      </c>
      <c r="D52" s="96">
        <v>0.74479737130339496</v>
      </c>
      <c r="E52" s="96"/>
      <c r="F52" s="85"/>
      <c r="G52" s="85"/>
      <c r="H52" s="85"/>
      <c r="I52" s="85"/>
      <c r="J52" s="85"/>
      <c r="K52" s="85"/>
      <c r="L52" s="85"/>
      <c r="M52" s="85"/>
      <c r="O52" s="6"/>
      <c r="P52" s="6"/>
      <c r="Q52" s="6"/>
    </row>
    <row r="53" spans="2:17" x14ac:dyDescent="0.2">
      <c r="B53" s="3" t="s">
        <v>681</v>
      </c>
      <c r="C53" s="3" t="s">
        <v>680</v>
      </c>
      <c r="D53" s="85">
        <v>0.72120559741657697</v>
      </c>
      <c r="F53" s="85"/>
      <c r="G53" s="85"/>
      <c r="H53" s="85"/>
      <c r="I53" s="85"/>
      <c r="J53" s="85"/>
      <c r="K53" s="85"/>
      <c r="L53" s="85"/>
      <c r="M53" s="85"/>
      <c r="O53" s="6"/>
      <c r="P53" s="6"/>
      <c r="Q53" s="6"/>
    </row>
    <row r="54" spans="2:17" x14ac:dyDescent="0.2">
      <c r="B54" s="3" t="s">
        <v>699</v>
      </c>
      <c r="C54" s="3" t="s">
        <v>683</v>
      </c>
      <c r="D54" s="85">
        <v>0.72198275862068895</v>
      </c>
      <c r="F54" s="85"/>
      <c r="G54" s="85"/>
      <c r="H54" s="85"/>
      <c r="I54" s="85"/>
      <c r="J54" s="85"/>
      <c r="K54" s="85"/>
      <c r="L54" s="85"/>
      <c r="M54" s="85"/>
      <c r="O54" s="6"/>
      <c r="P54" s="6"/>
      <c r="Q54" s="6"/>
    </row>
    <row r="55" spans="2:17" x14ac:dyDescent="0.2">
      <c r="B55" s="3" t="s">
        <v>699</v>
      </c>
      <c r="C55" s="3" t="s">
        <v>697</v>
      </c>
      <c r="D55" s="85">
        <v>0.72513368983957205</v>
      </c>
      <c r="F55" s="85"/>
      <c r="G55" s="85"/>
      <c r="H55" s="85"/>
      <c r="I55" s="85"/>
      <c r="J55" s="85"/>
      <c r="K55" s="85"/>
      <c r="L55" s="85"/>
      <c r="M55" s="85"/>
      <c r="O55" s="6"/>
      <c r="P55" s="6"/>
      <c r="Q55" s="6"/>
    </row>
    <row r="56" spans="2:17" x14ac:dyDescent="0.2">
      <c r="B56" s="3" t="s">
        <v>747</v>
      </c>
      <c r="C56" s="3" t="s">
        <v>702</v>
      </c>
      <c r="D56" s="96">
        <v>0.74802259887005595</v>
      </c>
      <c r="E56" s="96"/>
      <c r="F56" s="85">
        <v>0.89195461578132995</v>
      </c>
      <c r="G56" s="85">
        <v>0.90244283149925797</v>
      </c>
      <c r="H56" s="85">
        <v>0.84450774174700505</v>
      </c>
      <c r="I56" s="85">
        <v>0.87251461988304002</v>
      </c>
      <c r="J56" s="85">
        <v>0.92159709618874697</v>
      </c>
      <c r="K56" s="85">
        <v>0.70726495726495697</v>
      </c>
      <c r="L56" s="85">
        <v>0.79376498800959205</v>
      </c>
      <c r="M56" s="85">
        <v>0.74802259887005595</v>
      </c>
    </row>
    <row r="57" spans="2:17" x14ac:dyDescent="0.2">
      <c r="B57" s="3" t="s">
        <v>747</v>
      </c>
      <c r="C57" s="3" t="s">
        <v>703</v>
      </c>
      <c r="D57" s="96">
        <v>0.74776785714285698</v>
      </c>
      <c r="E57" s="96"/>
      <c r="F57" s="85">
        <v>0.888602372356885</v>
      </c>
      <c r="G57" s="85">
        <v>0.89921025881617</v>
      </c>
      <c r="H57" s="85">
        <v>0.83990651475314004</v>
      </c>
      <c r="I57" s="85">
        <v>0.86854726029983698</v>
      </c>
      <c r="J57" s="85">
        <v>0.92050816696914695</v>
      </c>
      <c r="K57" s="85">
        <v>0.69937369519832904</v>
      </c>
      <c r="L57" s="85">
        <v>0.80335731414868095</v>
      </c>
      <c r="M57" s="85">
        <v>0.74776785714285698</v>
      </c>
      <c r="O57" s="6"/>
      <c r="P57" s="6"/>
      <c r="Q57" s="6"/>
    </row>
    <row r="58" spans="2:17" x14ac:dyDescent="0.2">
      <c r="B58" s="3" t="s">
        <v>746</v>
      </c>
      <c r="C58" s="3" t="s">
        <v>743</v>
      </c>
      <c r="D58" s="85">
        <v>0.72392638036809798</v>
      </c>
      <c r="F58" s="85">
        <v>0.89438591321004901</v>
      </c>
      <c r="G58" s="85">
        <v>0.90537164272329795</v>
      </c>
      <c r="H58" s="85">
        <v>0.84691790826760105</v>
      </c>
      <c r="I58" s="85">
        <v>0.875169811320754</v>
      </c>
      <c r="J58" s="85">
        <v>0.92014519056261301</v>
      </c>
      <c r="K58" s="85">
        <v>0.74120603015075304</v>
      </c>
      <c r="L58" s="85">
        <v>0.70743405275779303</v>
      </c>
      <c r="M58" s="85">
        <v>0.72392638036809798</v>
      </c>
      <c r="O58" s="6"/>
      <c r="P58" s="6"/>
      <c r="Q58" s="6"/>
    </row>
    <row r="59" spans="2:17" x14ac:dyDescent="0.2">
      <c r="B59" s="3" t="s">
        <v>745</v>
      </c>
      <c r="C59" s="3" t="s">
        <v>744</v>
      </c>
      <c r="D59" s="85">
        <v>0.73907910271546595</v>
      </c>
      <c r="F59" s="85">
        <v>0.891478779840848</v>
      </c>
      <c r="G59" s="85">
        <v>0.90365776305588796</v>
      </c>
      <c r="H59" s="85">
        <v>0.84288719432027304</v>
      </c>
      <c r="I59" s="85">
        <v>0.87221523077446295</v>
      </c>
      <c r="J59" s="85">
        <v>0.92196007259528101</v>
      </c>
      <c r="K59" s="85">
        <v>0.72790697674418603</v>
      </c>
      <c r="L59" s="85">
        <v>0.75059952038369304</v>
      </c>
      <c r="M59" s="85">
        <v>0.73907910271546595</v>
      </c>
      <c r="O59" s="6"/>
      <c r="P59" s="6"/>
      <c r="Q59" s="6"/>
    </row>
    <row r="60" spans="2:17" x14ac:dyDescent="0.2">
      <c r="B60" s="3" t="s">
        <v>748</v>
      </c>
      <c r="C60" s="3" t="s">
        <v>749</v>
      </c>
      <c r="D60" s="96">
        <v>0.74402730375426596</v>
      </c>
      <c r="E60" s="96"/>
      <c r="F60" s="85">
        <v>0.87771883289124597</v>
      </c>
      <c r="G60" s="85">
        <v>0.89248389405869699</v>
      </c>
      <c r="H60" s="85">
        <v>0.81961609255850598</v>
      </c>
      <c r="I60" s="85">
        <v>0.85449934891371304</v>
      </c>
      <c r="J60" s="85">
        <v>0.92087114337567999</v>
      </c>
      <c r="K60" s="85">
        <v>0.70779220779220697</v>
      </c>
      <c r="L60" s="85">
        <v>0.78417266187050305</v>
      </c>
      <c r="M60" s="85">
        <v>0.74402730375426596</v>
      </c>
      <c r="O60" s="6"/>
      <c r="P60" s="6"/>
      <c r="Q60" s="6"/>
    </row>
    <row r="61" spans="2:17" x14ac:dyDescent="0.2">
      <c r="B61" s="3" t="s">
        <v>753</v>
      </c>
      <c r="C61" s="3" t="s">
        <v>751</v>
      </c>
      <c r="D61" s="96">
        <v>0.76359338061465698</v>
      </c>
      <c r="E61" s="96"/>
      <c r="F61" s="85">
        <v>0.89353864289398</v>
      </c>
      <c r="G61" s="85">
        <v>0.904296875</v>
      </c>
      <c r="H61" s="85">
        <v>0.84538416593631305</v>
      </c>
      <c r="I61" s="85">
        <v>0.87384870904423895</v>
      </c>
      <c r="J61" s="85">
        <v>0.929219600725952</v>
      </c>
      <c r="K61" s="85">
        <v>0.75291375291375295</v>
      </c>
      <c r="L61" s="85">
        <v>0.77458033573141405</v>
      </c>
      <c r="M61" s="85">
        <v>0.76359338061465698</v>
      </c>
      <c r="O61" s="6"/>
      <c r="P61" s="6"/>
      <c r="Q61" s="6"/>
    </row>
    <row r="62" spans="2:17" x14ac:dyDescent="0.2">
      <c r="B62" s="3" t="s">
        <v>753</v>
      </c>
      <c r="C62" s="3" t="s">
        <v>752</v>
      </c>
      <c r="D62" s="85">
        <v>0.74418604651162801</v>
      </c>
      <c r="F62" s="85">
        <v>0.88053488543431802</v>
      </c>
      <c r="G62" s="85">
        <v>0.89338496799178002</v>
      </c>
      <c r="H62" s="85">
        <v>0.82559158632778196</v>
      </c>
      <c r="I62" s="85">
        <v>0.85815145188840303</v>
      </c>
      <c r="J62" s="85">
        <v>0.92304900181488203</v>
      </c>
      <c r="K62" s="85">
        <v>0.72234762979683897</v>
      </c>
      <c r="L62" s="85">
        <v>0.76738609112709799</v>
      </c>
      <c r="M62" s="85">
        <v>0.74418604651162801</v>
      </c>
    </row>
    <row r="63" spans="2:17" x14ac:dyDescent="0.2">
      <c r="O63" s="6"/>
      <c r="P63" s="6"/>
      <c r="Q63" s="6"/>
    </row>
    <row r="65" spans="2:17" x14ac:dyDescent="0.2">
      <c r="B65" s="3" t="s">
        <v>759</v>
      </c>
      <c r="C65" s="3" t="s">
        <v>755</v>
      </c>
      <c r="D65" s="85">
        <v>0.73535791757049895</v>
      </c>
      <c r="F65" s="85">
        <v>0.87446949602122004</v>
      </c>
      <c r="G65" s="85">
        <v>0.89029293509477303</v>
      </c>
      <c r="H65" s="85">
        <v>0.81514593741782804</v>
      </c>
      <c r="I65" s="85">
        <v>0.85106382978723405</v>
      </c>
      <c r="J65" s="85">
        <v>0.915426497277677</v>
      </c>
      <c r="K65" s="85">
        <v>0.671287128712871</v>
      </c>
      <c r="L65" s="85">
        <v>0.81294964028776895</v>
      </c>
      <c r="M65" s="85">
        <v>0.73535791757049895</v>
      </c>
    </row>
    <row r="66" spans="2:17" x14ac:dyDescent="0.2">
      <c r="B66" s="3" t="s">
        <v>761</v>
      </c>
      <c r="C66" s="3" t="s">
        <v>756</v>
      </c>
      <c r="D66" s="85">
        <v>0.72747014115092201</v>
      </c>
      <c r="F66" s="85">
        <v>0.850464190981432</v>
      </c>
      <c r="G66" s="85">
        <v>0.875093214019388</v>
      </c>
      <c r="H66" s="85">
        <v>0.77143044964501695</v>
      </c>
      <c r="I66" s="85">
        <v>0.819998602473621</v>
      </c>
      <c r="J66" s="85">
        <v>0.911796733212341</v>
      </c>
      <c r="K66" s="85">
        <v>0.66468253968253899</v>
      </c>
      <c r="L66" s="85">
        <v>0.80335731414868095</v>
      </c>
      <c r="M66" s="85">
        <v>0.72747014115092201</v>
      </c>
      <c r="O66" s="6"/>
      <c r="P66" s="6"/>
      <c r="Q66" s="6"/>
    </row>
    <row r="67" spans="2:17" x14ac:dyDescent="0.2">
      <c r="B67" s="3" t="s">
        <v>762</v>
      </c>
      <c r="C67" s="3" t="s">
        <v>758</v>
      </c>
      <c r="D67" s="85">
        <v>0.74564459930313598</v>
      </c>
      <c r="F67" s="85">
        <v>0.87224637147277595</v>
      </c>
      <c r="G67" s="85">
        <v>0.88921001926782195</v>
      </c>
      <c r="H67" s="85">
        <v>0.80893952673093705</v>
      </c>
      <c r="I67" s="85">
        <v>0.84717760440569001</v>
      </c>
      <c r="J67" s="85">
        <v>0.92304900181488203</v>
      </c>
      <c r="K67" s="85">
        <v>0.72297297297297303</v>
      </c>
      <c r="L67" s="85">
        <v>0.76978417266187005</v>
      </c>
      <c r="M67" s="85">
        <v>0.74564459930313598</v>
      </c>
      <c r="O67" s="6"/>
      <c r="P67" s="6"/>
      <c r="Q67" s="6"/>
    </row>
    <row r="68" spans="2:17" x14ac:dyDescent="0.2">
      <c r="B68" s="3" t="s">
        <v>760</v>
      </c>
      <c r="C68" s="3" t="s">
        <v>757</v>
      </c>
      <c r="D68" s="85">
        <v>0.72815533980582503</v>
      </c>
      <c r="F68" s="85">
        <v>0.86616812790097897</v>
      </c>
      <c r="G68" s="85">
        <v>0.88563549355178794</v>
      </c>
      <c r="H68" s="85">
        <v>0.79747297692082897</v>
      </c>
      <c r="I68" s="85">
        <v>0.83924522501056797</v>
      </c>
      <c r="J68" s="85">
        <v>0.92123411978221403</v>
      </c>
      <c r="K68" s="85">
        <v>0.73710073710073698</v>
      </c>
      <c r="L68" s="85">
        <v>0.71942446043165398</v>
      </c>
      <c r="M68" s="85">
        <v>0.72815533980582503</v>
      </c>
      <c r="O68" s="6"/>
      <c r="P68" s="6"/>
      <c r="Q68" s="6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764</v>
      </c>
      <c r="C70" s="3" t="s">
        <v>763</v>
      </c>
      <c r="D70" s="85">
        <v>0.74640088593576903</v>
      </c>
      <c r="F70" s="85"/>
      <c r="G70" s="85"/>
      <c r="H70" s="85"/>
      <c r="I70" s="85"/>
      <c r="J70" s="85"/>
      <c r="K70" s="85"/>
      <c r="L70" s="85"/>
      <c r="M70" s="85"/>
      <c r="O70" s="6"/>
      <c r="P70" s="6"/>
      <c r="Q70" s="6"/>
    </row>
    <row r="71" spans="2:17" x14ac:dyDescent="0.2">
      <c r="B71" s="3" t="s">
        <v>766</v>
      </c>
      <c r="C71" s="3" t="s">
        <v>765</v>
      </c>
      <c r="D71" s="85">
        <v>0.75278396436525596</v>
      </c>
      <c r="F71" s="85"/>
      <c r="G71" s="85"/>
      <c r="H71" s="85"/>
      <c r="I71" s="85"/>
      <c r="J71" s="85"/>
      <c r="K71" s="85"/>
      <c r="L71" s="85"/>
      <c r="M71" s="85"/>
      <c r="O71" s="6"/>
      <c r="P71" s="6"/>
      <c r="Q71" s="6"/>
    </row>
    <row r="72" spans="2:17" x14ac:dyDescent="0.2">
      <c r="B72" s="3" t="s">
        <v>770</v>
      </c>
      <c r="C72" s="3" t="s">
        <v>767</v>
      </c>
      <c r="D72" s="85">
        <v>0.72025723472668801</v>
      </c>
      <c r="F72" s="85"/>
      <c r="G72" s="85"/>
      <c r="H72" s="85"/>
      <c r="I72" s="85"/>
      <c r="J72" s="85"/>
      <c r="K72" s="85"/>
      <c r="L72" s="85"/>
      <c r="M72" s="85"/>
      <c r="O72" s="6"/>
      <c r="P72" s="6"/>
      <c r="Q72" s="6"/>
    </row>
    <row r="73" spans="2:17" x14ac:dyDescent="0.2">
      <c r="B73" s="3" t="s">
        <v>769</v>
      </c>
      <c r="C73" s="3" t="s">
        <v>768</v>
      </c>
      <c r="D73" s="85">
        <v>0.75196408529741798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771</v>
      </c>
      <c r="D74" s="85">
        <v>0.74238875878220101</v>
      </c>
      <c r="F74" s="85"/>
      <c r="G74" s="85"/>
      <c r="H74" s="85"/>
      <c r="I74" s="85"/>
      <c r="J74" s="85"/>
      <c r="K74" s="85"/>
      <c r="L74" s="85"/>
      <c r="M74" s="85"/>
    </row>
    <row r="75" spans="2:17" x14ac:dyDescent="0.2">
      <c r="F75" s="85"/>
      <c r="G75" s="85"/>
      <c r="H75" s="85"/>
      <c r="I75" s="85"/>
      <c r="J75" s="85"/>
      <c r="K75" s="85"/>
      <c r="L75" s="85"/>
      <c r="M75" s="85"/>
      <c r="O75" s="6"/>
      <c r="P75" s="6"/>
      <c r="Q75" s="6"/>
    </row>
    <row r="76" spans="2:17" x14ac:dyDescent="0.2">
      <c r="B76" s="3" t="s">
        <v>778</v>
      </c>
      <c r="C76" s="3" t="s">
        <v>775</v>
      </c>
      <c r="D76" s="85">
        <v>0.73913043478260798</v>
      </c>
      <c r="E76" s="85">
        <v>0.74617067833698003</v>
      </c>
    </row>
    <row r="77" spans="2:17" x14ac:dyDescent="0.2">
      <c r="B77" s="3" t="s">
        <v>778</v>
      </c>
      <c r="C77" s="3" t="s">
        <v>774</v>
      </c>
      <c r="D77" s="85">
        <v>0.73765093304061402</v>
      </c>
      <c r="E77" s="85">
        <v>0.74672489082969395</v>
      </c>
    </row>
    <row r="78" spans="2:17" x14ac:dyDescent="0.2">
      <c r="B78" s="3" t="s">
        <v>777</v>
      </c>
      <c r="C78" s="3" t="s">
        <v>772</v>
      </c>
      <c r="D78" s="85">
        <v>0.74944071588366901</v>
      </c>
      <c r="E78" s="85">
        <v>0.75027502750274999</v>
      </c>
    </row>
    <row r="79" spans="2:17" x14ac:dyDescent="0.2">
      <c r="B79" s="3" t="s">
        <v>776</v>
      </c>
      <c r="C79" s="3" t="s">
        <v>773</v>
      </c>
      <c r="D79" s="85">
        <v>0.75084554678692195</v>
      </c>
      <c r="E79" s="85">
        <v>0.75084554678692195</v>
      </c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C80" s="3" t="s">
        <v>781</v>
      </c>
      <c r="D80" s="91">
        <v>0.74350282485875696</v>
      </c>
    </row>
    <row r="81" spans="1:17" x14ac:dyDescent="0.2">
      <c r="C81" s="3" t="s">
        <v>782</v>
      </c>
      <c r="D81" s="91">
        <v>0.74643249176728799</v>
      </c>
    </row>
    <row r="82" spans="1:17" x14ac:dyDescent="0.2">
      <c r="F82" s="85"/>
      <c r="G82" s="85"/>
      <c r="H82" s="85"/>
      <c r="I82" s="85"/>
      <c r="J82" s="85"/>
      <c r="K82" s="85"/>
      <c r="L82" s="85"/>
      <c r="M82" s="85"/>
      <c r="O82" s="6"/>
      <c r="P82" s="6"/>
      <c r="Q82" s="6"/>
    </row>
    <row r="83" spans="1:17" x14ac:dyDescent="0.2"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1:17" x14ac:dyDescent="0.2">
      <c r="B84" s="3" t="s">
        <v>790</v>
      </c>
      <c r="C84" s="3" t="s">
        <v>789</v>
      </c>
      <c r="D84" s="91">
        <v>0.73144104803493404</v>
      </c>
      <c r="E84" s="91">
        <v>0.74754098360655696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1:17" x14ac:dyDescent="0.2">
      <c r="B85" s="3" t="s">
        <v>792</v>
      </c>
      <c r="C85" s="3" t="s">
        <v>791</v>
      </c>
      <c r="D85" s="91">
        <v>0.740245261984392</v>
      </c>
      <c r="E85" s="91">
        <v>0.75609756097560898</v>
      </c>
      <c r="F85" s="85"/>
      <c r="G85" s="85"/>
      <c r="H85" s="85"/>
      <c r="I85" s="85"/>
      <c r="J85" s="85"/>
      <c r="K85" s="85"/>
      <c r="L85" s="85"/>
      <c r="M85" s="85"/>
      <c r="O85" s="6"/>
      <c r="P85" s="6"/>
      <c r="Q85" s="6"/>
    </row>
    <row r="87" spans="1:17" x14ac:dyDescent="0.2">
      <c r="F87" s="85"/>
      <c r="G87" s="85"/>
      <c r="H87" s="85"/>
      <c r="I87" s="85"/>
      <c r="J87" s="85"/>
      <c r="K87" s="85"/>
      <c r="L87" s="85"/>
      <c r="M87" s="85"/>
      <c r="O87" s="6"/>
      <c r="P87" s="6"/>
      <c r="Q87" s="6"/>
    </row>
    <row r="88" spans="1:17" x14ac:dyDescent="0.2">
      <c r="F88" s="85"/>
      <c r="G88" s="85"/>
      <c r="H88" s="85"/>
      <c r="I88" s="85"/>
      <c r="J88" s="85"/>
      <c r="K88" s="85"/>
      <c r="L88" s="85"/>
      <c r="M88" s="85"/>
      <c r="O88" s="6"/>
      <c r="P88" s="6"/>
      <c r="Q88" s="6"/>
    </row>
    <row r="89" spans="1:17" x14ac:dyDescent="0.2">
      <c r="A89" s="3" t="s">
        <v>671</v>
      </c>
      <c r="B89" s="3" t="s">
        <v>690</v>
      </c>
      <c r="C89" s="3" t="s">
        <v>670</v>
      </c>
      <c r="D89" s="85">
        <v>0.71689989235737295</v>
      </c>
    </row>
    <row r="90" spans="1:17" x14ac:dyDescent="0.2">
      <c r="B90" s="3" t="s">
        <v>689</v>
      </c>
      <c r="C90" s="3" t="s">
        <v>672</v>
      </c>
      <c r="D90" s="85">
        <v>0.72476089266737498</v>
      </c>
    </row>
    <row r="91" spans="1:17" x14ac:dyDescent="0.2">
      <c r="B91" s="3" t="s">
        <v>686</v>
      </c>
      <c r="C91" s="3" t="s">
        <v>673</v>
      </c>
      <c r="D91" s="85">
        <v>0.72167216721672101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13"/>
    </row>
    <row r="92" spans="1:17" x14ac:dyDescent="0.2">
      <c r="B92" s="3" t="s">
        <v>687</v>
      </c>
      <c r="C92" s="3" t="s">
        <v>676</v>
      </c>
      <c r="D92" s="85">
        <v>0.71063829787234001</v>
      </c>
      <c r="F92" s="97"/>
      <c r="G92" s="97"/>
      <c r="H92" s="97"/>
      <c r="I92" s="97"/>
      <c r="J92" s="97"/>
      <c r="K92" s="97"/>
      <c r="L92" s="97"/>
      <c r="M92" s="97"/>
      <c r="O92" s="6"/>
      <c r="P92" s="6"/>
      <c r="Q92" s="6"/>
    </row>
    <row r="93" spans="1:17" x14ac:dyDescent="0.2">
      <c r="B93" s="3" t="s">
        <v>688</v>
      </c>
      <c r="C93" s="3" t="s">
        <v>674</v>
      </c>
      <c r="D93" s="85">
        <v>0.70920502092050197</v>
      </c>
      <c r="F93" s="96"/>
      <c r="G93" s="96"/>
      <c r="H93" s="96"/>
      <c r="I93" s="96"/>
      <c r="J93" s="96"/>
      <c r="K93" s="96"/>
      <c r="L93" s="96"/>
      <c r="M93" s="96"/>
      <c r="O93" s="10"/>
      <c r="P93" s="6"/>
      <c r="Q93" s="6"/>
    </row>
    <row r="94" spans="1:17" x14ac:dyDescent="0.2">
      <c r="B94" s="3" t="s">
        <v>685</v>
      </c>
      <c r="C94" s="3" t="s">
        <v>684</v>
      </c>
      <c r="D94" s="85">
        <v>0.71445086705202299</v>
      </c>
      <c r="F94" s="85"/>
      <c r="G94" s="85"/>
      <c r="H94" s="85"/>
      <c r="I94" s="85"/>
      <c r="J94" s="85"/>
      <c r="K94" s="85"/>
      <c r="L94" s="85"/>
      <c r="M94" s="85"/>
      <c r="O94" s="6"/>
      <c r="P94" s="6"/>
      <c r="Q94" s="6"/>
    </row>
    <row r="95" spans="1:17" x14ac:dyDescent="0.2">
      <c r="B95" s="3" t="s">
        <v>685</v>
      </c>
      <c r="C95" s="3" t="s">
        <v>698</v>
      </c>
      <c r="D95" s="85">
        <v>0.70931537598204197</v>
      </c>
    </row>
    <row r="96" spans="1:17" x14ac:dyDescent="0.2">
      <c r="F96" s="85"/>
      <c r="G96" s="85"/>
      <c r="H96" s="85"/>
      <c r="I96" s="85"/>
      <c r="J96" s="85"/>
      <c r="K96" s="85"/>
      <c r="L96" s="85"/>
      <c r="M96" s="85"/>
      <c r="O96" s="6"/>
      <c r="P96" s="6"/>
      <c r="Q96" s="6"/>
    </row>
    <row r="97" spans="1:33" x14ac:dyDescent="0.2">
      <c r="F97" s="85"/>
      <c r="G97" s="85"/>
      <c r="H97" s="85"/>
      <c r="I97" s="85"/>
      <c r="J97" s="85"/>
      <c r="K97" s="85"/>
      <c r="L97" s="85"/>
      <c r="M97" s="85"/>
      <c r="O97" s="6"/>
      <c r="P97" s="6"/>
      <c r="Q97" s="6"/>
    </row>
    <row r="98" spans="1:33" x14ac:dyDescent="0.2">
      <c r="F98" s="85"/>
      <c r="G98" s="85"/>
      <c r="H98" s="85"/>
      <c r="I98" s="85"/>
      <c r="J98" s="85"/>
      <c r="K98" s="85"/>
      <c r="L98" s="85"/>
      <c r="M98" s="85"/>
      <c r="O98" s="6"/>
      <c r="P98" s="6"/>
      <c r="Q98" s="6"/>
    </row>
    <row r="99" spans="1:33" x14ac:dyDescent="0.2">
      <c r="A99" s="3" t="s">
        <v>741</v>
      </c>
      <c r="B99" s="3" t="s">
        <v>742</v>
      </c>
      <c r="D99" s="98">
        <v>0.75986471251409204</v>
      </c>
      <c r="E99" s="98"/>
      <c r="F99" s="85"/>
      <c r="G99" s="85"/>
      <c r="H99" s="85"/>
      <c r="I99" s="85"/>
      <c r="J99" s="85"/>
      <c r="K99" s="85"/>
      <c r="L99" s="85"/>
      <c r="M99" s="85"/>
      <c r="O99" s="6"/>
      <c r="P99" s="6"/>
      <c r="Q99" s="6"/>
    </row>
    <row r="100" spans="1:33" x14ac:dyDescent="0.2">
      <c r="B100" s="3" t="s">
        <v>750</v>
      </c>
      <c r="D100" s="85">
        <v>0.76179516685845705</v>
      </c>
      <c r="F100" s="85"/>
      <c r="G100" s="85"/>
      <c r="H100" s="85"/>
      <c r="I100" s="85"/>
      <c r="J100" s="85"/>
      <c r="K100" s="85"/>
      <c r="L100" s="85"/>
      <c r="M100" s="8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2">
      <c r="B101" s="3" t="s">
        <v>754</v>
      </c>
      <c r="D101" s="85">
        <v>0.76396807297605396</v>
      </c>
    </row>
    <row r="102" spans="1:33" x14ac:dyDescent="0.2">
      <c r="F102" s="85"/>
      <c r="G102" s="85"/>
      <c r="H102" s="85"/>
      <c r="I102" s="85"/>
      <c r="J102" s="85"/>
      <c r="K102" s="85"/>
      <c r="L102" s="85"/>
      <c r="M102" s="85"/>
      <c r="O102" s="6"/>
      <c r="P102" s="6"/>
      <c r="Q102" s="6"/>
    </row>
    <row r="103" spans="1:33" x14ac:dyDescent="0.2">
      <c r="F103" s="85"/>
      <c r="G103" s="85"/>
      <c r="H103" s="85"/>
      <c r="I103" s="85"/>
      <c r="J103" s="85"/>
      <c r="K103" s="85"/>
      <c r="L103" s="85"/>
      <c r="M103" s="85"/>
      <c r="O103" s="6"/>
      <c r="P103" s="6"/>
      <c r="Q103" s="6"/>
    </row>
    <row r="104" spans="1:33" x14ac:dyDescent="0.2">
      <c r="F104" s="85"/>
      <c r="G104" s="85"/>
      <c r="H104" s="85"/>
      <c r="I104" s="85"/>
      <c r="J104" s="85"/>
      <c r="K104" s="85"/>
      <c r="L104" s="85"/>
      <c r="M104" s="85"/>
      <c r="O104" s="6"/>
      <c r="P104" s="6"/>
      <c r="Q104" s="6"/>
    </row>
    <row r="105" spans="1:33" x14ac:dyDescent="0.2">
      <c r="F105" s="85"/>
      <c r="G105" s="85"/>
      <c r="H105" s="85"/>
      <c r="I105" s="85"/>
      <c r="J105" s="85"/>
      <c r="K105" s="85"/>
      <c r="L105" s="85"/>
      <c r="M105" s="85"/>
      <c r="O105" s="6"/>
      <c r="P105" s="6"/>
      <c r="Q105" s="6"/>
    </row>
    <row r="106" spans="1:33" x14ac:dyDescent="0.2">
      <c r="F106" s="85"/>
      <c r="G106" s="85"/>
      <c r="H106" s="85"/>
      <c r="I106" s="85"/>
      <c r="J106" s="85"/>
      <c r="K106" s="85"/>
      <c r="L106" s="85"/>
      <c r="M106" s="85"/>
      <c r="O106" s="6"/>
      <c r="P106" s="6"/>
      <c r="Q106" s="6"/>
    </row>
    <row r="107" spans="1:33" x14ac:dyDescent="0.2">
      <c r="B107"/>
      <c r="F107" s="85"/>
      <c r="G107" s="85"/>
      <c r="H107" s="85"/>
      <c r="I107" s="85"/>
      <c r="J107" s="85"/>
      <c r="K107" s="85"/>
      <c r="L107" s="85"/>
      <c r="M107" s="85"/>
      <c r="O107" s="6"/>
      <c r="P107" s="6"/>
      <c r="Q107" s="6"/>
    </row>
    <row r="109" spans="1:33" x14ac:dyDescent="0.2">
      <c r="D109" s="96"/>
      <c r="E109" s="96"/>
      <c r="F109" s="85"/>
      <c r="G109" s="85"/>
      <c r="H109" s="85"/>
      <c r="I109" s="85"/>
      <c r="J109" s="85"/>
      <c r="K109" s="85"/>
      <c r="L109" s="85"/>
      <c r="M109" s="85"/>
      <c r="O109" s="6"/>
      <c r="P109" s="6"/>
      <c r="Q109" s="13"/>
    </row>
    <row r="111" spans="1:33" x14ac:dyDescent="0.2">
      <c r="F111" s="85"/>
      <c r="G111" s="85"/>
      <c r="H111" s="85"/>
      <c r="I111" s="85"/>
      <c r="J111" s="85"/>
      <c r="K111" s="85"/>
      <c r="L111" s="85"/>
      <c r="M111" s="85"/>
      <c r="O111" s="6"/>
      <c r="P111" s="6"/>
      <c r="Q111" s="6"/>
    </row>
    <row r="113" spans="6:17" x14ac:dyDescent="0.2">
      <c r="F113" s="85"/>
      <c r="G113" s="85"/>
      <c r="H113" s="85"/>
      <c r="I113" s="85"/>
      <c r="J113" s="85"/>
      <c r="K113" s="85"/>
      <c r="L113" s="85"/>
      <c r="M113" s="85"/>
      <c r="O113" s="6"/>
      <c r="P113" s="6"/>
      <c r="Q113" s="6"/>
    </row>
    <row r="114" spans="6:17" x14ac:dyDescent="0.2">
      <c r="F114" s="85"/>
      <c r="G114" s="85"/>
      <c r="H114" s="85"/>
      <c r="I114" s="85"/>
      <c r="J114" s="85"/>
      <c r="K114" s="85"/>
      <c r="L114" s="85"/>
      <c r="M114" s="85"/>
      <c r="O114" s="6"/>
      <c r="P114" s="6"/>
      <c r="Q114" s="6"/>
    </row>
    <row r="115" spans="6:17" x14ac:dyDescent="0.2">
      <c r="F115" s="85"/>
      <c r="G115" s="85"/>
      <c r="H115" s="85"/>
      <c r="I115" s="85"/>
      <c r="J115" s="85"/>
      <c r="K115" s="85"/>
      <c r="L115" s="85"/>
      <c r="M115" s="85"/>
      <c r="O115" s="6"/>
      <c r="P115" s="6"/>
      <c r="Q115" s="6"/>
    </row>
    <row r="116" spans="6:17" x14ac:dyDescent="0.2">
      <c r="F116" s="85"/>
      <c r="G116" s="85"/>
      <c r="H116" s="85"/>
      <c r="I116" s="85"/>
      <c r="J116" s="85"/>
      <c r="K116" s="85"/>
      <c r="L116" s="85"/>
      <c r="M116" s="85"/>
      <c r="O116" s="6"/>
      <c r="P116" s="6"/>
      <c r="Q116" s="6"/>
    </row>
    <row r="117" spans="6:17" x14ac:dyDescent="0.2">
      <c r="F117" s="99"/>
      <c r="G117" s="85"/>
      <c r="H117" s="85"/>
      <c r="I117" s="85"/>
      <c r="J117" s="85"/>
      <c r="K117" s="85"/>
      <c r="L117" s="85"/>
      <c r="M117" s="85"/>
      <c r="O117" s="6"/>
      <c r="P117" s="6"/>
      <c r="Q117" s="6"/>
    </row>
    <row r="118" spans="6:17" x14ac:dyDescent="0.2"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6"/>
    </row>
    <row r="120" spans="6:17" x14ac:dyDescent="0.2">
      <c r="F120" s="99"/>
      <c r="G120" s="85"/>
      <c r="H120" s="85"/>
      <c r="I120" s="85"/>
      <c r="J120" s="85"/>
      <c r="K120" s="85"/>
      <c r="L120" s="85"/>
      <c r="M120" s="85"/>
      <c r="O120" s="6"/>
      <c r="P120" s="6"/>
      <c r="Q120" s="6"/>
    </row>
    <row r="121" spans="6:17" x14ac:dyDescent="0.2"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6"/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C2" workbookViewId="0">
      <selection activeCell="N5" sqref="N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05" t="s">
        <v>573</v>
      </c>
      <c r="G3" s="108"/>
      <c r="H3" s="108"/>
      <c r="I3" s="106"/>
      <c r="J3" s="18"/>
      <c r="P3" t="s">
        <v>621</v>
      </c>
      <c r="S3" s="101" t="s">
        <v>610</v>
      </c>
      <c r="T3" s="102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03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03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07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04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07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04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05" t="s">
        <v>585</v>
      </c>
      <c r="G13" s="108"/>
      <c r="H13" s="108"/>
      <c r="I13" s="106"/>
      <c r="J13" s="18"/>
      <c r="M13" s="18"/>
      <c r="P13" t="s">
        <v>626</v>
      </c>
      <c r="Q13" s="49"/>
      <c r="R13" s="49"/>
      <c r="S13" s="105" t="s">
        <v>609</v>
      </c>
      <c r="T13" s="106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03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03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07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04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07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04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09"/>
      <c r="G23" s="10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05" t="s">
        <v>573</v>
      </c>
      <c r="G26" s="108"/>
      <c r="H26" s="108"/>
      <c r="I26" s="106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03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07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07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04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05" t="s">
        <v>573</v>
      </c>
      <c r="G36" s="108"/>
      <c r="H36" s="108"/>
      <c r="I36" s="106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03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07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07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04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05" t="s">
        <v>573</v>
      </c>
      <c r="G48" s="108"/>
      <c r="H48" s="108"/>
      <c r="I48" s="106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03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07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07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04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05" t="s">
        <v>573</v>
      </c>
      <c r="G58" s="108"/>
      <c r="H58" s="108"/>
      <c r="I58" s="106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03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07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07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04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05" t="s">
        <v>573</v>
      </c>
      <c r="G70" s="108"/>
      <c r="H70" s="108"/>
      <c r="I70" s="106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03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07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07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04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05" t="s">
        <v>573</v>
      </c>
      <c r="G80" s="108"/>
      <c r="H80" s="108"/>
      <c r="I80" s="106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03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07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07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04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05" t="s">
        <v>573</v>
      </c>
      <c r="G90" s="108"/>
      <c r="H90" s="108"/>
      <c r="I90" s="106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03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07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07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04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05" t="s">
        <v>573</v>
      </c>
      <c r="G100" s="108"/>
      <c r="H100" s="108"/>
      <c r="I100" s="106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03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07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07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04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L25" workbookViewId="0">
      <selection activeCell="R28" sqref="R28:U31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679</v>
      </c>
      <c r="D2" s="45"/>
      <c r="E2" s="45"/>
      <c r="F2" s="45"/>
      <c r="G2" s="45"/>
      <c r="I2" s="45"/>
      <c r="J2" s="45"/>
      <c r="P2" t="s">
        <v>683</v>
      </c>
    </row>
    <row r="3" spans="2:28" x14ac:dyDescent="0.2">
      <c r="C3" s="45"/>
      <c r="D3" s="105" t="s">
        <v>573</v>
      </c>
      <c r="E3" s="108"/>
      <c r="F3" s="108"/>
      <c r="G3" s="106"/>
      <c r="H3" s="45"/>
      <c r="I3" s="45"/>
      <c r="J3" s="45"/>
      <c r="K3" s="18"/>
      <c r="P3" s="18"/>
      <c r="Q3" s="45"/>
      <c r="R3" s="105" t="s">
        <v>573</v>
      </c>
      <c r="S3" s="108"/>
      <c r="T3" s="108"/>
      <c r="U3" s="106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03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03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07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07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07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07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04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04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05" t="s">
        <v>573</v>
      </c>
      <c r="E13" s="108"/>
      <c r="F13" s="108"/>
      <c r="G13" s="106"/>
      <c r="H13" s="45"/>
      <c r="I13" s="45"/>
      <c r="J13" s="45"/>
      <c r="P13" s="18"/>
      <c r="Q13" s="45"/>
      <c r="R13" s="105" t="s">
        <v>573</v>
      </c>
      <c r="S13" s="108"/>
      <c r="T13" s="108"/>
      <c r="U13" s="106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03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03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07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07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07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07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04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04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8">
        <f>L15/K5</f>
        <v>1.7755671175858481</v>
      </c>
      <c r="D22" s="18">
        <f>D5*B22</f>
        <v>22455.597336108221</v>
      </c>
      <c r="E22" s="18">
        <f>E5*B22</f>
        <v>562.8547762747138</v>
      </c>
      <c r="F22" s="18">
        <f>F5*B22</f>
        <v>367.54239334027056</v>
      </c>
      <c r="G22" s="18">
        <f>G5*B22</f>
        <v>502.48549427679501</v>
      </c>
    </row>
    <row r="23" spans="2:28" x14ac:dyDescent="0.2">
      <c r="B23" s="18">
        <f t="shared" ref="B23:B25" si="0">L16/K6</f>
        <v>0.28432573972244041</v>
      </c>
      <c r="D23" s="18">
        <f t="shared" ref="D23:D25" si="1">D6*B23</f>
        <v>177.9879130662477</v>
      </c>
      <c r="E23" s="18">
        <f t="shared" ref="E23:E25" si="2">E6*B23</f>
        <v>898.18501178318922</v>
      </c>
      <c r="F23" s="18">
        <f t="shared" ref="F23:F25" si="3">F6*B23</f>
        <v>4.8335375752814871</v>
      </c>
      <c r="G23" s="18">
        <f t="shared" ref="G23:G25" si="4">G6*B23</f>
        <v>4.8335375752814871</v>
      </c>
      <c r="H23" s="88">
        <f>SUM(D23:G23)</f>
        <v>1085.8399999999999</v>
      </c>
    </row>
    <row r="24" spans="2:28" x14ac:dyDescent="0.2">
      <c r="B24" s="18">
        <f t="shared" si="0"/>
        <v>0.22083384177343912</v>
      </c>
      <c r="D24" s="18">
        <f t="shared" si="1"/>
        <v>100.03773032336792</v>
      </c>
      <c r="E24" s="18">
        <f t="shared" si="2"/>
        <v>5.5208460443359781</v>
      </c>
      <c r="F24" s="18">
        <f t="shared" si="3"/>
        <v>937.21882448647568</v>
      </c>
      <c r="G24" s="18">
        <f t="shared" si="4"/>
        <v>43.062599145820627</v>
      </c>
      <c r="H24" s="88">
        <f>SUM(D24:G24)</f>
        <v>1085.8400000000001</v>
      </c>
    </row>
    <row r="25" spans="2:28" x14ac:dyDescent="0.2">
      <c r="B25" s="18">
        <f t="shared" si="0"/>
        <v>0.21909604519774012</v>
      </c>
      <c r="D25" s="18">
        <f t="shared" si="1"/>
        <v>138.03050847457627</v>
      </c>
      <c r="E25" s="18">
        <f t="shared" si="2"/>
        <v>6.1346892655367231</v>
      </c>
      <c r="F25" s="18">
        <f t="shared" si="3"/>
        <v>38.560903954802264</v>
      </c>
      <c r="G25" s="18">
        <f t="shared" si="4"/>
        <v>903.11389830508472</v>
      </c>
      <c r="H25" s="86">
        <f>SUM(D25:G25)</f>
        <v>1085.8399999999999</v>
      </c>
      <c r="P25" s="3" t="s">
        <v>697</v>
      </c>
    </row>
    <row r="26" spans="2:28" x14ac:dyDescent="0.2">
      <c r="E26" s="89">
        <f>SUM(E22:E25)</f>
        <v>1472.6953233677757</v>
      </c>
      <c r="F26" s="89">
        <f>SUM(F22:F25)</f>
        <v>1348.15565935683</v>
      </c>
      <c r="G26" s="87">
        <f>SUM(G22:G25)</f>
        <v>1453.4955293029818</v>
      </c>
      <c r="H26">
        <f>SUM(D22:G25)</f>
        <v>27146.000000000015</v>
      </c>
      <c r="K26" s="45" t="s">
        <v>625</v>
      </c>
      <c r="L26" s="45" t="s">
        <v>598</v>
      </c>
      <c r="M26" s="45" t="s">
        <v>596</v>
      </c>
      <c r="N26" s="45" t="s">
        <v>619</v>
      </c>
      <c r="P26" s="18"/>
      <c r="Q26" s="45"/>
      <c r="R26" s="105" t="s">
        <v>573</v>
      </c>
      <c r="S26" s="108"/>
      <c r="T26" s="108"/>
      <c r="U26" s="106"/>
      <c r="V26" s="45"/>
      <c r="W26" s="45"/>
      <c r="X26" s="45"/>
      <c r="Y26" s="18"/>
    </row>
    <row r="27" spans="2:28" x14ac:dyDescent="0.2">
      <c r="K27" s="46">
        <f>SUM(D22,E23,F24,G25 )/H26</f>
        <v>0.92809677560903847</v>
      </c>
      <c r="L27" s="66">
        <f>(E23+F24+G25)/SUM(E26:G26)</f>
        <v>0.64068688087613679</v>
      </c>
      <c r="M27" s="46">
        <f>(E23+F24+G25)/SUM(H23:H25)</f>
        <v>0.84067564729449074</v>
      </c>
      <c r="N27" s="67">
        <f>2*L27*M27/(L27+M27)</f>
        <v>0.72718169664893262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P28" s="103" t="s">
        <v>579</v>
      </c>
      <c r="Q28" s="55" t="s">
        <v>574</v>
      </c>
      <c r="R28" s="18">
        <v>12628</v>
      </c>
      <c r="S28" s="18">
        <v>344</v>
      </c>
      <c r="T28" s="18">
        <v>200</v>
      </c>
      <c r="U28" s="18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P29" s="107"/>
      <c r="Q29" s="73" t="s">
        <v>575</v>
      </c>
      <c r="R29" s="18">
        <v>655</v>
      </c>
      <c r="S29" s="18">
        <v>3112</v>
      </c>
      <c r="T29" s="18">
        <v>29</v>
      </c>
      <c r="U29" s="18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P30" s="107"/>
      <c r="Q30" s="73" t="s">
        <v>576</v>
      </c>
      <c r="R30" s="18">
        <v>459</v>
      </c>
      <c r="S30" s="18">
        <v>22</v>
      </c>
      <c r="T30" s="18">
        <v>4264</v>
      </c>
      <c r="U30" s="18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P31" s="104"/>
      <c r="Q31" s="56" t="s">
        <v>577</v>
      </c>
      <c r="R31" s="18">
        <v>642</v>
      </c>
      <c r="S31" s="18">
        <v>14</v>
      </c>
      <c r="T31" s="18">
        <v>195</v>
      </c>
      <c r="U31" s="18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16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16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16:28" x14ac:dyDescent="0.2">
      <c r="P35" s="18"/>
      <c r="Q35" s="45"/>
      <c r="R35" s="45"/>
      <c r="S35" s="45"/>
      <c r="T35" s="45"/>
      <c r="U35" s="45"/>
      <c r="V35" s="45"/>
      <c r="W35" s="45"/>
      <c r="X35" s="45"/>
    </row>
    <row r="36" spans="16:28" x14ac:dyDescent="0.2">
      <c r="P36" s="18"/>
      <c r="Q36" s="45"/>
      <c r="R36" s="105" t="s">
        <v>573</v>
      </c>
      <c r="S36" s="108"/>
      <c r="T36" s="108"/>
      <c r="U36" s="106"/>
      <c r="V36" s="45"/>
      <c r="W36" s="45"/>
      <c r="X36" s="45"/>
    </row>
    <row r="37" spans="16:28" x14ac:dyDescent="0.2"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16:28" x14ac:dyDescent="0.2">
      <c r="P38" s="103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16:28" x14ac:dyDescent="0.2">
      <c r="P39" s="107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16:28" x14ac:dyDescent="0.2">
      <c r="P40" s="107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16:28" x14ac:dyDescent="0.2">
      <c r="P41" s="104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16:28" x14ac:dyDescent="0.2"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16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16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16:28" x14ac:dyDescent="0.2">
      <c r="P46" s="18">
        <f t="shared" ref="P46:P48" si="5">Z39/Y29</f>
        <v>0.28432573972244041</v>
      </c>
      <c r="Q46" s="18"/>
      <c r="R46" s="18">
        <f t="shared" ref="R46:R48" si="6">R29*P46</f>
        <v>186.23335951819845</v>
      </c>
      <c r="S46" s="18">
        <f t="shared" ref="S46:S48" si="7">S29*P46</f>
        <v>884.82170201623455</v>
      </c>
      <c r="T46" s="18">
        <f t="shared" ref="T46:T48" si="8">T29*P46</f>
        <v>8.2454464519507713</v>
      </c>
      <c r="U46" s="18">
        <f t="shared" ref="U46:U48" si="9">U29*P46</f>
        <v>6.5394920136161296</v>
      </c>
      <c r="V46" s="88">
        <f>SUM(R46:U46)</f>
        <v>1085.8399999999999</v>
      </c>
    </row>
    <row r="47" spans="16:28" x14ac:dyDescent="0.2">
      <c r="P47" s="18">
        <f t="shared" si="5"/>
        <v>0.22083384177343912</v>
      </c>
      <c r="Q47" s="18"/>
      <c r="R47" s="18">
        <f t="shared" si="6"/>
        <v>101.36273337400856</v>
      </c>
      <c r="S47" s="18">
        <f t="shared" si="7"/>
        <v>4.8583445190156604</v>
      </c>
      <c r="T47" s="18">
        <f t="shared" si="8"/>
        <v>941.63550132194439</v>
      </c>
      <c r="U47" s="18">
        <f t="shared" si="9"/>
        <v>37.983420785031527</v>
      </c>
      <c r="V47" s="88">
        <f>SUM(R47:U47)</f>
        <v>1085.8400000000001</v>
      </c>
    </row>
    <row r="48" spans="16:28" x14ac:dyDescent="0.2">
      <c r="P48" s="18">
        <f t="shared" si="5"/>
        <v>0.21909604519774012</v>
      </c>
      <c r="Q48" s="18"/>
      <c r="R48" s="18">
        <f t="shared" si="6"/>
        <v>140.65966101694914</v>
      </c>
      <c r="S48" s="18">
        <f t="shared" si="7"/>
        <v>3.0673446327683616</v>
      </c>
      <c r="T48" s="18">
        <f t="shared" si="8"/>
        <v>42.723728813559326</v>
      </c>
      <c r="U48" s="18">
        <f t="shared" si="9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2">
    <mergeCell ref="R26:U26"/>
    <mergeCell ref="P28:P31"/>
    <mergeCell ref="R36:U36"/>
    <mergeCell ref="P38:P41"/>
    <mergeCell ref="R13:U13"/>
    <mergeCell ref="P15:P18"/>
    <mergeCell ref="D3:G3"/>
    <mergeCell ref="B5:B8"/>
    <mergeCell ref="D13:G13"/>
    <mergeCell ref="B15:B18"/>
    <mergeCell ref="R3:U3"/>
    <mergeCell ref="P5:P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2019-01-13T09:49:06Z</dcterms:modified>
</cp:coreProperties>
</file>