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iangxh12/lab/irony_detection/"/>
    </mc:Choice>
  </mc:AlternateContent>
  <bookViews>
    <workbookView xWindow="1360" yWindow="460" windowWidth="24240" windowHeight="14200" tabRatio="500" activeTab="2"/>
  </bookViews>
  <sheets>
    <sheet name="SemEval2018_Task3_A" sheetId="1" r:id="rId1"/>
    <sheet name="SemEval2018_Task3_B" sheetId="2" r:id="rId2"/>
    <sheet name="SemEval2019_Task3" sheetId="4" r:id="rId3"/>
    <sheet name="SemEval2019_Task3 混淆矩阵" sheetId="3" r:id="rId4"/>
    <sheet name="工作表1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" i="5" l="1"/>
  <c r="Y31" i="5"/>
  <c r="Y30" i="5"/>
  <c r="Y29" i="5"/>
  <c r="Y28" i="5"/>
  <c r="P46" i="5"/>
  <c r="S46" i="5"/>
  <c r="P47" i="5"/>
  <c r="T47" i="5"/>
  <c r="P48" i="5"/>
  <c r="U48" i="5"/>
  <c r="P45" i="5"/>
  <c r="S45" i="5"/>
  <c r="S47" i="5"/>
  <c r="S48" i="5"/>
  <c r="S49" i="5"/>
  <c r="T45" i="5"/>
  <c r="T46" i="5"/>
  <c r="T48" i="5"/>
  <c r="T49" i="5"/>
  <c r="U45" i="5"/>
  <c r="U46" i="5"/>
  <c r="U47" i="5"/>
  <c r="U49" i="5"/>
  <c r="Z50" i="5"/>
  <c r="R46" i="5"/>
  <c r="V46" i="5"/>
  <c r="R47" i="5"/>
  <c r="V47" i="5"/>
  <c r="R48" i="5"/>
  <c r="V48" i="5"/>
  <c r="AA50" i="5"/>
  <c r="AB50" i="5"/>
  <c r="R45" i="5"/>
  <c r="V49" i="5"/>
  <c r="Y50" i="5"/>
  <c r="B25" i="5"/>
  <c r="D25" i="5"/>
  <c r="E25" i="5"/>
  <c r="F25" i="5"/>
  <c r="G25" i="5"/>
  <c r="H25" i="5"/>
  <c r="B24" i="5"/>
  <c r="D24" i="5"/>
  <c r="E24" i="5"/>
  <c r="F24" i="5"/>
  <c r="G24" i="5"/>
  <c r="H24" i="5"/>
  <c r="B23" i="5"/>
  <c r="D23" i="5"/>
  <c r="E23" i="5"/>
  <c r="F23" i="5"/>
  <c r="G23" i="5"/>
  <c r="H23" i="5"/>
  <c r="B22" i="5"/>
  <c r="G22" i="5"/>
  <c r="G26" i="5"/>
  <c r="F22" i="5"/>
  <c r="F26" i="5"/>
  <c r="E22" i="5"/>
  <c r="E26" i="5"/>
  <c r="L27" i="5"/>
  <c r="H26" i="5"/>
  <c r="M27" i="5"/>
  <c r="N27" i="5"/>
  <c r="K27" i="5"/>
  <c r="K8" i="5"/>
  <c r="K7" i="5"/>
  <c r="K6" i="5"/>
  <c r="K5" i="5"/>
  <c r="N18" i="3"/>
  <c r="N17" i="3"/>
  <c r="N16" i="3"/>
  <c r="N15" i="3"/>
  <c r="N8" i="3"/>
  <c r="N7" i="3"/>
  <c r="N6" i="3"/>
  <c r="N5" i="3"/>
  <c r="S42" i="5"/>
  <c r="T42" i="5"/>
  <c r="U42" i="5"/>
  <c r="Z43" i="5"/>
  <c r="V39" i="5"/>
  <c r="V40" i="5"/>
  <c r="V41" i="5"/>
  <c r="AA43" i="5"/>
  <c r="AB43" i="5"/>
  <c r="V38" i="5"/>
  <c r="V42" i="5"/>
  <c r="Y43" i="5"/>
  <c r="U43" i="5"/>
  <c r="T43" i="5"/>
  <c r="S43" i="5"/>
  <c r="R42" i="5"/>
  <c r="R43" i="5"/>
  <c r="Y41" i="5"/>
  <c r="X41" i="5"/>
  <c r="W41" i="5"/>
  <c r="Y40" i="5"/>
  <c r="X40" i="5"/>
  <c r="W40" i="5"/>
  <c r="Y39" i="5"/>
  <c r="X39" i="5"/>
  <c r="W39" i="5"/>
  <c r="Y38" i="5"/>
  <c r="W38" i="5"/>
  <c r="S32" i="5"/>
  <c r="T32" i="5"/>
  <c r="U32" i="5"/>
  <c r="Z33" i="5"/>
  <c r="V29" i="5"/>
  <c r="V30" i="5"/>
  <c r="V31" i="5"/>
  <c r="AA33" i="5"/>
  <c r="AB33" i="5"/>
  <c r="V28" i="5"/>
  <c r="V32" i="5"/>
  <c r="Y33" i="5"/>
  <c r="U33" i="5"/>
  <c r="T33" i="5"/>
  <c r="S33" i="5"/>
  <c r="R32" i="5"/>
  <c r="R33" i="5"/>
  <c r="X31" i="5"/>
  <c r="W31" i="5"/>
  <c r="X30" i="5"/>
  <c r="W30" i="5"/>
  <c r="X29" i="5"/>
  <c r="W29" i="5"/>
  <c r="X28" i="5"/>
  <c r="W28" i="5"/>
  <c r="S19" i="5"/>
  <c r="T19" i="5"/>
  <c r="U19" i="5"/>
  <c r="Z20" i="5"/>
  <c r="V16" i="5"/>
  <c r="V17" i="5"/>
  <c r="V18" i="5"/>
  <c r="AA20" i="5"/>
  <c r="AB20" i="5"/>
  <c r="V15" i="5"/>
  <c r="V19" i="5"/>
  <c r="Y20" i="5"/>
  <c r="U20" i="5"/>
  <c r="T20" i="5"/>
  <c r="S20" i="5"/>
  <c r="R19" i="5"/>
  <c r="R20" i="5"/>
  <c r="Y18" i="5"/>
  <c r="X18" i="5"/>
  <c r="W18" i="5"/>
  <c r="Y17" i="5"/>
  <c r="X17" i="5"/>
  <c r="W17" i="5"/>
  <c r="Y16" i="5"/>
  <c r="X16" i="5"/>
  <c r="W16" i="5"/>
  <c r="Y15" i="5"/>
  <c r="W15" i="5"/>
  <c r="S9" i="5"/>
  <c r="T9" i="5"/>
  <c r="U9" i="5"/>
  <c r="Z10" i="5"/>
  <c r="V6" i="5"/>
  <c r="V7" i="5"/>
  <c r="V8" i="5"/>
  <c r="AA10" i="5"/>
  <c r="AB10" i="5"/>
  <c r="V5" i="5"/>
  <c r="V9" i="5"/>
  <c r="Y10" i="5"/>
  <c r="U10" i="5"/>
  <c r="T10" i="5"/>
  <c r="S10" i="5"/>
  <c r="R9" i="5"/>
  <c r="R10" i="5"/>
  <c r="X8" i="5"/>
  <c r="W8" i="5"/>
  <c r="X7" i="5"/>
  <c r="W7" i="5"/>
  <c r="X6" i="5"/>
  <c r="W6" i="5"/>
  <c r="X5" i="5"/>
  <c r="W5" i="5"/>
  <c r="E19" i="5"/>
  <c r="F19" i="5"/>
  <c r="G19" i="5"/>
  <c r="L20" i="5"/>
  <c r="H16" i="5"/>
  <c r="H17" i="5"/>
  <c r="H18" i="5"/>
  <c r="M20" i="5"/>
  <c r="N20" i="5"/>
  <c r="H15" i="5"/>
  <c r="H19" i="5"/>
  <c r="K20" i="5"/>
  <c r="G20" i="5"/>
  <c r="F20" i="5"/>
  <c r="E20" i="5"/>
  <c r="D19" i="5"/>
  <c r="D20" i="5"/>
  <c r="K18" i="5"/>
  <c r="J18" i="5"/>
  <c r="I18" i="5"/>
  <c r="K17" i="5"/>
  <c r="J17" i="5"/>
  <c r="I17" i="5"/>
  <c r="K16" i="5"/>
  <c r="J16" i="5"/>
  <c r="I16" i="5"/>
  <c r="K15" i="5"/>
  <c r="I15" i="5"/>
  <c r="E9" i="5"/>
  <c r="F9" i="5"/>
  <c r="G9" i="5"/>
  <c r="L10" i="5"/>
  <c r="H6" i="5"/>
  <c r="H7" i="5"/>
  <c r="H8" i="5"/>
  <c r="M10" i="5"/>
  <c r="N10" i="5"/>
  <c r="H5" i="5"/>
  <c r="H9" i="5"/>
  <c r="K10" i="5"/>
  <c r="G10" i="5"/>
  <c r="F10" i="5"/>
  <c r="E10" i="5"/>
  <c r="D9" i="5"/>
  <c r="D10" i="5"/>
  <c r="J8" i="5"/>
  <c r="I8" i="5"/>
  <c r="J7" i="5"/>
  <c r="I7" i="5"/>
  <c r="J6" i="5"/>
  <c r="I6" i="5"/>
  <c r="J5" i="5"/>
  <c r="I5" i="5"/>
  <c r="G106" i="3"/>
  <c r="H106" i="3"/>
  <c r="I106" i="3"/>
  <c r="N107" i="3"/>
  <c r="J103" i="3"/>
  <c r="J104" i="3"/>
  <c r="J105" i="3"/>
  <c r="O107" i="3"/>
  <c r="P107" i="3"/>
  <c r="J102" i="3"/>
  <c r="J106" i="3"/>
  <c r="M107" i="3"/>
  <c r="I107" i="3"/>
  <c r="H107" i="3"/>
  <c r="G107" i="3"/>
  <c r="F106" i="3"/>
  <c r="F107" i="3"/>
  <c r="M105" i="3"/>
  <c r="L105" i="3"/>
  <c r="K105" i="3"/>
  <c r="M104" i="3"/>
  <c r="L104" i="3"/>
  <c r="K104" i="3"/>
  <c r="M103" i="3"/>
  <c r="L103" i="3"/>
  <c r="K103" i="3"/>
  <c r="M102" i="3"/>
  <c r="K102" i="3"/>
  <c r="G96" i="3"/>
  <c r="H96" i="3"/>
  <c r="I96" i="3"/>
  <c r="N97" i="3"/>
  <c r="J93" i="3"/>
  <c r="J94" i="3"/>
  <c r="J95" i="3"/>
  <c r="O97" i="3"/>
  <c r="P97" i="3"/>
  <c r="J92" i="3"/>
  <c r="J96" i="3"/>
  <c r="M97" i="3"/>
  <c r="I97" i="3"/>
  <c r="H97" i="3"/>
  <c r="G97" i="3"/>
  <c r="F96" i="3"/>
  <c r="F97" i="3"/>
  <c r="L95" i="3"/>
  <c r="K95" i="3"/>
  <c r="L94" i="3"/>
  <c r="K94" i="3"/>
  <c r="L93" i="3"/>
  <c r="K93" i="3"/>
  <c r="L92" i="3"/>
  <c r="K92" i="3"/>
  <c r="G54" i="3"/>
  <c r="H54" i="3"/>
  <c r="I54" i="3"/>
  <c r="N55" i="3"/>
  <c r="J51" i="3"/>
  <c r="J52" i="3"/>
  <c r="J53" i="3"/>
  <c r="O55" i="3"/>
  <c r="P55" i="3"/>
  <c r="J50" i="3"/>
  <c r="J54" i="3"/>
  <c r="M55" i="3"/>
  <c r="G64" i="3"/>
  <c r="H64" i="3"/>
  <c r="I64" i="3"/>
  <c r="N65" i="3"/>
  <c r="J61" i="3"/>
  <c r="J62" i="3"/>
  <c r="J63" i="3"/>
  <c r="O65" i="3"/>
  <c r="P65" i="3"/>
  <c r="J60" i="3"/>
  <c r="J64" i="3"/>
  <c r="M65" i="3"/>
  <c r="G86" i="3"/>
  <c r="H86" i="3"/>
  <c r="I86" i="3"/>
  <c r="N87" i="3"/>
  <c r="J83" i="3"/>
  <c r="J84" i="3"/>
  <c r="J85" i="3"/>
  <c r="O87" i="3"/>
  <c r="P87" i="3"/>
  <c r="J82" i="3"/>
  <c r="J86" i="3"/>
  <c r="M87" i="3"/>
  <c r="I87" i="3"/>
  <c r="H87" i="3"/>
  <c r="G87" i="3"/>
  <c r="F86" i="3"/>
  <c r="F87" i="3"/>
  <c r="M85" i="3"/>
  <c r="L85" i="3"/>
  <c r="K85" i="3"/>
  <c r="M84" i="3"/>
  <c r="L84" i="3"/>
  <c r="K84" i="3"/>
  <c r="M83" i="3"/>
  <c r="L83" i="3"/>
  <c r="K83" i="3"/>
  <c r="M82" i="3"/>
  <c r="K82" i="3"/>
  <c r="G76" i="3"/>
  <c r="H76" i="3"/>
  <c r="I76" i="3"/>
  <c r="N77" i="3"/>
  <c r="J73" i="3"/>
  <c r="J74" i="3"/>
  <c r="J75" i="3"/>
  <c r="O77" i="3"/>
  <c r="P77" i="3"/>
  <c r="I77" i="3"/>
  <c r="H77" i="3"/>
  <c r="G77" i="3"/>
  <c r="F76" i="3"/>
  <c r="F77" i="3"/>
  <c r="J72" i="3"/>
  <c r="J76" i="3"/>
  <c r="M77" i="3"/>
  <c r="L75" i="3"/>
  <c r="K75" i="3"/>
  <c r="L74" i="3"/>
  <c r="K74" i="3"/>
  <c r="L73" i="3"/>
  <c r="K73" i="3"/>
  <c r="L72" i="3"/>
  <c r="K72" i="3"/>
  <c r="I65" i="3"/>
  <c r="H65" i="3"/>
  <c r="G65" i="3"/>
  <c r="F64" i="3"/>
  <c r="F65" i="3"/>
  <c r="M63" i="3"/>
  <c r="L63" i="3"/>
  <c r="K63" i="3"/>
  <c r="M62" i="3"/>
  <c r="L62" i="3"/>
  <c r="K62" i="3"/>
  <c r="M61" i="3"/>
  <c r="L61" i="3"/>
  <c r="K61" i="3"/>
  <c r="M60" i="3"/>
  <c r="K60" i="3"/>
  <c r="I55" i="3"/>
  <c r="H55" i="3"/>
  <c r="G55" i="3"/>
  <c r="F54" i="3"/>
  <c r="F55" i="3"/>
  <c r="L53" i="3"/>
  <c r="K53" i="3"/>
  <c r="L52" i="3"/>
  <c r="K52" i="3"/>
  <c r="L51" i="3"/>
  <c r="K51" i="3"/>
  <c r="L50" i="3"/>
  <c r="K50" i="3"/>
  <c r="U15" i="3"/>
  <c r="U16" i="3"/>
  <c r="U17" i="3"/>
  <c r="X17" i="3"/>
  <c r="U5" i="3"/>
  <c r="U6" i="3"/>
  <c r="U7" i="3"/>
  <c r="X7" i="3"/>
  <c r="V6" i="3"/>
  <c r="X8" i="3"/>
  <c r="T7" i="3"/>
  <c r="T8" i="3"/>
  <c r="X9" i="3"/>
  <c r="X10" i="3"/>
  <c r="J38" i="3"/>
  <c r="J39" i="3"/>
  <c r="J40" i="3"/>
  <c r="J41" i="3"/>
  <c r="J42" i="3"/>
  <c r="N42" i="3"/>
  <c r="J28" i="3"/>
  <c r="J29" i="3"/>
  <c r="J30" i="3"/>
  <c r="J31" i="3"/>
  <c r="J32" i="3"/>
  <c r="N32" i="3"/>
  <c r="J15" i="3"/>
  <c r="J16" i="3"/>
  <c r="J17" i="3"/>
  <c r="J18" i="3"/>
  <c r="J19" i="3"/>
  <c r="N19" i="3"/>
  <c r="J5" i="3"/>
  <c r="J6" i="3"/>
  <c r="J7" i="3"/>
  <c r="J8" i="3"/>
  <c r="J9" i="3"/>
  <c r="N9" i="3"/>
  <c r="G9" i="3"/>
  <c r="H9" i="3"/>
  <c r="I9" i="3"/>
  <c r="N11" i="3"/>
  <c r="N10" i="3"/>
  <c r="N12" i="3"/>
  <c r="G32" i="3"/>
  <c r="H32" i="3"/>
  <c r="I32" i="3"/>
  <c r="N34" i="3"/>
  <c r="N33" i="3"/>
  <c r="N35" i="3"/>
  <c r="L39" i="3"/>
  <c r="L40" i="3"/>
  <c r="L41" i="3"/>
  <c r="L16" i="3"/>
  <c r="L17" i="3"/>
  <c r="L18" i="3"/>
  <c r="V16" i="3"/>
  <c r="X18" i="3"/>
  <c r="T17" i="3"/>
  <c r="T18" i="3"/>
  <c r="X19" i="3"/>
  <c r="X20" i="3"/>
  <c r="S17" i="3"/>
  <c r="S18" i="3"/>
  <c r="V15" i="3"/>
  <c r="S7" i="3"/>
  <c r="S8" i="3"/>
  <c r="V5" i="3"/>
  <c r="K28" i="3"/>
  <c r="L28" i="3"/>
  <c r="K29" i="3"/>
  <c r="L29" i="3"/>
  <c r="K30" i="3"/>
  <c r="L30" i="3"/>
  <c r="K31" i="3"/>
  <c r="L31" i="3"/>
  <c r="F32" i="3"/>
  <c r="F33" i="3"/>
  <c r="G33" i="3"/>
  <c r="H33" i="3"/>
  <c r="I33" i="3"/>
  <c r="K38" i="3"/>
  <c r="M38" i="3"/>
  <c r="K39" i="3"/>
  <c r="M39" i="3"/>
  <c r="K40" i="3"/>
  <c r="M40" i="3"/>
  <c r="K41" i="3"/>
  <c r="M41" i="3"/>
  <c r="F42" i="3"/>
  <c r="G42" i="3"/>
  <c r="H42" i="3"/>
  <c r="I42" i="3"/>
  <c r="F43" i="3"/>
  <c r="G43" i="3"/>
  <c r="H43" i="3"/>
  <c r="I43" i="3"/>
  <c r="N43" i="3"/>
  <c r="N44" i="3"/>
  <c r="N45" i="3"/>
  <c r="G19" i="3"/>
  <c r="H19" i="3"/>
  <c r="I19" i="3"/>
  <c r="N21" i="3"/>
  <c r="N20" i="3"/>
  <c r="N22" i="3"/>
  <c r="L8" i="3"/>
  <c r="L7" i="3"/>
  <c r="L6" i="3"/>
  <c r="L5" i="3"/>
  <c r="I10" i="3"/>
  <c r="H10" i="3"/>
  <c r="G10" i="3"/>
  <c r="F9" i="3"/>
  <c r="F10" i="3"/>
  <c r="F19" i="3"/>
  <c r="F20" i="3"/>
  <c r="M15" i="3"/>
  <c r="M18" i="3"/>
  <c r="M17" i="3"/>
  <c r="M16" i="3"/>
  <c r="I20" i="3"/>
  <c r="H20" i="3"/>
  <c r="G20" i="3"/>
  <c r="K5" i="3"/>
  <c r="K6" i="3"/>
  <c r="K7" i="3"/>
  <c r="K8" i="3"/>
  <c r="K18" i="3"/>
  <c r="K17" i="3"/>
  <c r="K16" i="3"/>
  <c r="K15" i="3"/>
</calcChain>
</file>

<file path=xl/sharedStrings.xml><?xml version="1.0" encoding="utf-8"?>
<sst xmlns="http://schemas.openxmlformats.org/spreadsheetml/2006/main" count="1347" uniqueCount="795">
  <si>
    <t>f1</t>
    <phoneticPr fontId="2" type="noConversion"/>
  </si>
  <si>
    <t>accuracy</t>
    <phoneticPr fontId="2" type="noConversion"/>
  </si>
  <si>
    <t>precision</t>
    <phoneticPr fontId="2" type="noConversion"/>
  </si>
  <si>
    <t>recall</t>
    <phoneticPr fontId="2" type="noConversion"/>
  </si>
  <si>
    <t>Test</t>
    <phoneticPr fontId="2" type="noConversion"/>
  </si>
  <si>
    <t>Train</t>
    <phoneticPr fontId="2" type="noConversion"/>
  </si>
  <si>
    <t>GRU</t>
    <phoneticPr fontId="2" type="noConversion"/>
  </si>
  <si>
    <t>#</t>
  </si>
  <si>
    <t>User</t>
  </si>
  <si>
    <t>Entries</t>
  </si>
  <si>
    <t>Date of Last Entry</t>
  </si>
  <si>
    <t>Team Name</t>
  </si>
  <si>
    <t>Accuracy </t>
  </si>
  <si>
    <t>Precision </t>
  </si>
  <si>
    <t>Recall </t>
  </si>
  <si>
    <t>F1-score </t>
  </si>
  <si>
    <t>UCDCC</t>
  </si>
  <si>
    <t>01/28/18</t>
  </si>
  <si>
    <t>0.7321 (1)</t>
  </si>
  <si>
    <t>0.5768 (1)</t>
  </si>
  <si>
    <t>0.5044 (4)</t>
  </si>
  <si>
    <t>0.5074 (1)</t>
  </si>
  <si>
    <t>cbaziotis</t>
  </si>
  <si>
    <t>NTUA-SLP</t>
  </si>
  <si>
    <t>0.6518 (4)</t>
  </si>
  <si>
    <t>0.4959 (4)</t>
  </si>
  <si>
    <t>0.5124 (2)</t>
  </si>
  <si>
    <t>0.4959 (2)</t>
  </si>
  <si>
    <t>ChuhanWu</t>
  </si>
  <si>
    <t>01/22/18</t>
  </si>
  <si>
    <t>THU_NGN</t>
  </si>
  <si>
    <t>0.6046 (9)</t>
  </si>
  <si>
    <t>0.4860 (6)</t>
  </si>
  <si>
    <t>0.5414 (1)</t>
  </si>
  <si>
    <t>0.4947 (3)</t>
  </si>
  <si>
    <t>rangwani_harsh</t>
  </si>
  <si>
    <t>0.6033 (10)</t>
  </si>
  <si>
    <t>0.4660 (7)</t>
  </si>
  <si>
    <t>0.5058 (3)</t>
  </si>
  <si>
    <t>0.4743 (4)</t>
  </si>
  <si>
    <t>thanhvu</t>
  </si>
  <si>
    <t>01/26/18</t>
  </si>
  <si>
    <t>NIHRIO, NCL</t>
  </si>
  <si>
    <t>0.6594 (3)</t>
  </si>
  <si>
    <t>0.5446 (2)</t>
  </si>
  <si>
    <t>0.4475 (5)</t>
  </si>
  <si>
    <t>0.4437 (5)</t>
  </si>
  <si>
    <t>muakasan</t>
  </si>
  <si>
    <t>01/24/18</t>
  </si>
  <si>
    <t>Random Decision Syntax Trees</t>
  </si>
  <si>
    <t>0.6327 (6)</t>
  </si>
  <si>
    <t>0.4868 (5)</t>
  </si>
  <si>
    <t>0.4388 (8)</t>
  </si>
  <si>
    <t>0.4352 (6)</t>
  </si>
  <si>
    <t>jogonba2</t>
  </si>
  <si>
    <t>ELiRF-UPV</t>
  </si>
  <si>
    <t>0.4123 (12)</t>
  </si>
  <si>
    <t>0.4404 (7)</t>
  </si>
  <si>
    <t>0.4211 (7)</t>
  </si>
  <si>
    <t>omidrohanian</t>
  </si>
  <si>
    <t>01/29/18</t>
  </si>
  <si>
    <t>WLV</t>
  </si>
  <si>
    <t>0.6709 (2)</t>
  </si>
  <si>
    <t>0.4311 (10)</t>
  </si>
  <si>
    <t>0.4149 (9)</t>
  </si>
  <si>
    <t>0.4153 (8)</t>
  </si>
  <si>
    <t>dadangewp</t>
  </si>
  <si>
    <t>#NonDicevoSulSerio</t>
  </si>
  <si>
    <t>0.5446 (18)</t>
  </si>
  <si>
    <t>0.4087 (15)</t>
  </si>
  <si>
    <t>0.4410 (6)</t>
  </si>
  <si>
    <t>0.4131 (9)</t>
  </si>
  <si>
    <t>sabino</t>
  </si>
  <si>
    <t>INGEOTEC-IIMAS</t>
  </si>
  <si>
    <t>0.6441 (5)</t>
  </si>
  <si>
    <t>0.5017 (3)</t>
  </si>
  <si>
    <t>0.3850 (15)</t>
  </si>
  <si>
    <t>0.4055 (10)</t>
  </si>
  <si>
    <t>ereday</t>
  </si>
  <si>
    <t>ai-ku</t>
  </si>
  <si>
    <t>0.5842 (13)</t>
  </si>
  <si>
    <t>0.4217 (11)</t>
  </si>
  <si>
    <t>0.4022 (13)</t>
  </si>
  <si>
    <t>0.3934 (11)</t>
  </si>
  <si>
    <t>#</t>
    <phoneticPr fontId="2" type="noConversion"/>
  </si>
  <si>
    <t>01/19/18</t>
  </si>
  <si>
    <t>0.7347 (1)</t>
  </si>
  <si>
    <t>0.6304 (4)</t>
  </si>
  <si>
    <t>0.8006 (4)</t>
  </si>
  <si>
    <t>0.7054 (1)</t>
  </si>
  <si>
    <t>01/21/18</t>
  </si>
  <si>
    <t>0.7321 (2)</t>
  </si>
  <si>
    <t>0.6535 (2)</t>
  </si>
  <si>
    <t>0.6913 (13)</t>
  </si>
  <si>
    <t>0.6719 (2)</t>
  </si>
  <si>
    <t>0.6429 (15)</t>
  </si>
  <si>
    <t>0.5317 (20)</t>
  </si>
  <si>
    <t>0.8360 (2)</t>
  </si>
  <si>
    <t>0.6500 (3)</t>
  </si>
  <si>
    <t>0.6607 (10)</t>
  </si>
  <si>
    <t>0.5506 (13)</t>
  </si>
  <si>
    <t>0.7878 (7)</t>
  </si>
  <si>
    <t>0.6481 (4)</t>
  </si>
  <si>
    <t>0.7015 (3)</t>
  </si>
  <si>
    <t>0.6091 (5)</t>
  </si>
  <si>
    <t>0.6476 (5)</t>
  </si>
  <si>
    <t>Shuangqian</t>
  </si>
  <si>
    <t>DLUTNLP-1</t>
  </si>
  <si>
    <t>0.6276 (19)</t>
  </si>
  <si>
    <t>0.5199 (23)</t>
  </si>
  <si>
    <t>0.7974 (5)</t>
  </si>
  <si>
    <t>0.6294 (6)</t>
  </si>
  <si>
    <t>01/17/18</t>
  </si>
  <si>
    <t>0.6110 (23)</t>
  </si>
  <si>
    <t>0.5059 (27)</t>
  </si>
  <si>
    <t>0.8328 (3)</t>
  </si>
  <si>
    <t>0.6294 (7)</t>
  </si>
  <si>
    <t>01/20/18</t>
  </si>
  <si>
    <t>0.6594 (11)</t>
  </si>
  <si>
    <t>0.5550 (11)</t>
  </si>
  <si>
    <t>0.7138 (10)</t>
  </si>
  <si>
    <t>0.6245 (8)</t>
  </si>
  <si>
    <t>CJ</t>
  </si>
  <si>
    <t>01/18/18</t>
  </si>
  <si>
    <t>0.6671 (8)</t>
  </si>
  <si>
    <t>0.5654 (9)</t>
  </si>
  <si>
    <t>0.6945 (12)</t>
  </si>
  <si>
    <t>0.6234 (9)</t>
  </si>
  <si>
    <t>0.6786 (7)</t>
  </si>
  <si>
    <t>0.5831 (8)</t>
  </si>
  <si>
    <t>0.6656 (15)</t>
  </si>
  <si>
    <t>0.6216 (10)</t>
  </si>
  <si>
    <t>f1</t>
  </si>
  <si>
    <t>tigi</t>
  </si>
  <si>
    <t>UWB</t>
  </si>
  <si>
    <t>0.6875 (4)</t>
  </si>
  <si>
    <t>0.5988 (7)</t>
  </si>
  <si>
    <t>0.6431 (19)</t>
  </si>
  <si>
    <t>0.6202 (11)</t>
  </si>
  <si>
    <t>dirazuherfa</t>
  </si>
  <si>
    <t>INAOE-UPV</t>
  </si>
  <si>
    <t>0.6505 (12)</t>
  </si>
  <si>
    <t>0.5455 (15)</t>
  </si>
  <si>
    <t>0.6184 (12)</t>
  </si>
  <si>
    <t>zswvivi</t>
  </si>
  <si>
    <t>RM@IT</t>
  </si>
  <si>
    <t>0.6492 (13)</t>
  </si>
  <si>
    <t>0.5441 (16)</t>
  </si>
  <si>
    <t>0.6175 (13)</t>
  </si>
  <si>
    <t>qshuang</t>
  </si>
  <si>
    <t>0.6008 (25)</t>
  </si>
  <si>
    <t>0.4980 (29)</t>
  </si>
  <si>
    <t>0.7942 (6)</t>
  </si>
  <si>
    <t>0.6121 (14)</t>
  </si>
  <si>
    <t>biggoka</t>
  </si>
  <si>
    <t>0.5651 (31)</t>
  </si>
  <si>
    <t>0.4731 (33)</t>
  </si>
  <si>
    <t>0.8489 (1)</t>
  </si>
  <si>
    <t>0.6076 (15)</t>
  </si>
  <si>
    <t>vpatti</t>
  </si>
  <si>
    <t>emotIDM</t>
  </si>
  <si>
    <t>0.5982 (26)</t>
  </si>
  <si>
    <t>0.4959 (30)</t>
  </si>
  <si>
    <t>0.7814 (8)</t>
  </si>
  <si>
    <t>0.6067 (16)</t>
  </si>
  <si>
    <t>nishnik</t>
  </si>
  <si>
    <t>binarizer</t>
  </si>
  <si>
    <t>0.6659 (9)</t>
  </si>
  <si>
    <t>0.5528 (12)</t>
  </si>
  <si>
    <t>0.6471 (18)</t>
  </si>
  <si>
    <t>0.5962 (17)</t>
  </si>
  <si>
    <t>YinLi</t>
  </si>
  <si>
    <t>SIRIUS_LC</t>
  </si>
  <si>
    <t>0.6837 (5)</t>
  </si>
  <si>
    <t>0.6040 (6)</t>
  </si>
  <si>
    <t>0.5884 (22)</t>
  </si>
  <si>
    <t>0.5961 (18)</t>
  </si>
  <si>
    <t>wicho</t>
  </si>
  <si>
    <t>01/23/18</t>
  </si>
  <si>
    <t>warnikchow</t>
  </si>
  <si>
    <t>0.6441 (14)</t>
  </si>
  <si>
    <t>0.5426 (17)</t>
  </si>
  <si>
    <t>0.6559 (16)</t>
  </si>
  <si>
    <t>0.5939 (19)</t>
  </si>
  <si>
    <t>lanman</t>
  </si>
  <si>
    <t>ECNU</t>
  </si>
  <si>
    <t>0.5957 (27)</t>
  </si>
  <si>
    <t>0.4936 (31)</t>
  </si>
  <si>
    <t>0.7428 (9)</t>
  </si>
  <si>
    <t>0.5931 (20)</t>
  </si>
  <si>
    <t>usmanahmed189</t>
  </si>
  <si>
    <t>Parallel Computing Network Research Group</t>
  </si>
  <si>
    <t>0.6173 (21)</t>
  </si>
  <si>
    <t>0.5129 (26)</t>
  </si>
  <si>
    <t>0.7010 (11)</t>
  </si>
  <si>
    <t>0.5924 (21)</t>
  </si>
  <si>
    <t>eddearden</t>
  </si>
  <si>
    <t>0.6352 (17)</t>
  </si>
  <si>
    <t>0.5321 (19)</t>
  </si>
  <si>
    <t>0.5914 (22)</t>
  </si>
  <si>
    <t>s1998</t>
  </si>
  <si>
    <t>0.6288 (18)</t>
  </si>
  <si>
    <t>0.5259 (21)</t>
  </si>
  <si>
    <t>0.6527 (17)</t>
  </si>
  <si>
    <t>0.5825 (23)</t>
  </si>
  <si>
    <t>0.5135 (25)</t>
  </si>
  <si>
    <t>0.6720 (14)</t>
  </si>
  <si>
    <t>0.5822 (24)</t>
  </si>
  <si>
    <t>lyreact</t>
  </si>
  <si>
    <t>0.5251 (22)</t>
  </si>
  <si>
    <t>0.6399 (20)</t>
  </si>
  <si>
    <t>0.5768 (25)</t>
  </si>
  <si>
    <t>brajagpl</t>
  </si>
  <si>
    <t>UTH-SU</t>
  </si>
  <si>
    <t>0.6390 (16)</t>
  </si>
  <si>
    <t>0.5402 (18)</t>
  </si>
  <si>
    <t>0.6045 (21)</t>
  </si>
  <si>
    <t>0.5706 (26)</t>
  </si>
  <si>
    <t>LuiseD</t>
  </si>
  <si>
    <t>KLUEnicorn</t>
  </si>
  <si>
    <t>0.5944 (28)</t>
  </si>
  <si>
    <t>0.4914 (32)</t>
  </si>
  <si>
    <t>0.5571 (27)</t>
  </si>
  <si>
    <t>0.5552 (10)</t>
  </si>
  <si>
    <t>0.5016 (27)</t>
  </si>
  <si>
    <t>0.5270 (28)</t>
  </si>
  <si>
    <t>evrog</t>
  </si>
  <si>
    <t>UTMN</t>
  </si>
  <si>
    <t>0.6033 (24)</t>
  </si>
  <si>
    <t>0.5000 (28)</t>
  </si>
  <si>
    <t>0.5563 (24)</t>
  </si>
  <si>
    <t>0.5266 (29)</t>
  </si>
  <si>
    <t>0.6824 (6)</t>
  </si>
  <si>
    <t>0.6449 (3)</t>
  </si>
  <si>
    <t>0.4437 (30)</t>
  </si>
  <si>
    <t>0.5257 (30)</t>
  </si>
  <si>
    <t>rdesh26</t>
  </si>
  <si>
    <t>IITG</t>
  </si>
  <si>
    <t>0.5561 (34)</t>
  </si>
  <si>
    <t>0.4504 (35)</t>
  </si>
  <si>
    <t>0.5402 (26)</t>
  </si>
  <si>
    <t>0.4912 (31)</t>
  </si>
  <si>
    <t>Helenailse</t>
  </si>
  <si>
    <t>0.6135 (22)</t>
  </si>
  <si>
    <t>0.5143 (24)</t>
  </si>
  <si>
    <t>0.4630 (28)</t>
  </si>
  <si>
    <t>0.4873 (32)</t>
  </si>
  <si>
    <t>dragoni</t>
  </si>
  <si>
    <t>NEUROSENT-PDI</t>
  </si>
  <si>
    <t>0.5038 (37)</t>
  </si>
  <si>
    <t>0.4085 (41)</t>
  </si>
  <si>
    <t>0.5595 (23)</t>
  </si>
  <si>
    <t>0.4722 (33)</t>
  </si>
  <si>
    <t>Zhenduo</t>
  </si>
  <si>
    <t>0.5115 (35)</t>
  </si>
  <si>
    <t>0.4122 (39)</t>
  </si>
  <si>
    <t>0.5434 (25)</t>
  </si>
  <si>
    <t>0.4688 (34)</t>
  </si>
  <si>
    <t>WegdanGhazi</t>
  </si>
  <si>
    <t>codersTeam</t>
  </si>
  <si>
    <t>0.5089 (36)</t>
  </si>
  <si>
    <t>0.4102 (40)</t>
  </si>
  <si>
    <t>0.4675 (35)</t>
  </si>
  <si>
    <t>liuqiuyue</t>
  </si>
  <si>
    <t>WHLL</t>
  </si>
  <si>
    <t>0.5804 (30)</t>
  </si>
  <si>
    <t>0.4690 (34)</t>
  </si>
  <si>
    <t>0.4373 (31)</t>
  </si>
  <si>
    <t>0.4526 (36)</t>
  </si>
  <si>
    <t>think_blue</t>
  </si>
  <si>
    <t>DKE_UM</t>
  </si>
  <si>
    <t>0.5612 (33)</t>
  </si>
  <si>
    <t>0.4473 (36)</t>
  </si>
  <si>
    <t>0.4502 (29)</t>
  </si>
  <si>
    <t>0.4487 (37)</t>
  </si>
  <si>
    <t>Bilal.ghanem</t>
  </si>
  <si>
    <t>LDR</t>
  </si>
  <si>
    <t>0.5638 (32)</t>
  </si>
  <si>
    <t>0.4464 (37)</t>
  </si>
  <si>
    <t>0.4148 (33)</t>
  </si>
  <si>
    <t>0.4300 (38)</t>
  </si>
  <si>
    <t>YNU-HPCC</t>
  </si>
  <si>
    <t>0.3912 (42)</t>
  </si>
  <si>
    <t>0.4277 (32)</t>
  </si>
  <si>
    <t>0.4086 (39)</t>
  </si>
  <si>
    <t>Qitay</t>
  </si>
  <si>
    <t>ACMK-POZNAN</t>
  </si>
  <si>
    <t>0.6199 (20)</t>
  </si>
  <si>
    <t>0.5496 (14)</t>
  </si>
  <si>
    <t>0.2315 (35)</t>
  </si>
  <si>
    <t>0.3258 (40)</t>
  </si>
  <si>
    <t>jabalazs</t>
  </si>
  <si>
    <t>iiidyt</t>
  </si>
  <si>
    <t>0.3520 (38)</t>
  </si>
  <si>
    <t>0.2568 (43)</t>
  </si>
  <si>
    <t>0.3344 (34)</t>
  </si>
  <si>
    <t>0.2905 (41)</t>
  </si>
  <si>
    <t>milkstout</t>
  </si>
  <si>
    <t>01/15/18</t>
  </si>
  <si>
    <t>RNN for Affects</t>
  </si>
  <si>
    <t>0.5842 (29)</t>
  </si>
  <si>
    <t>0.4272 (38)</t>
  </si>
  <si>
    <t>0.1415 (36)</t>
  </si>
  <si>
    <t>0.2126 (42)</t>
  </si>
  <si>
    <t>0.8800 (1)</t>
  </si>
  <si>
    <t>0.0707 (37)</t>
  </si>
  <si>
    <t>0.1310 (43)</t>
  </si>
  <si>
    <t>0.5982 (11)</t>
  </si>
  <si>
    <t>0.4117 (14)</t>
  </si>
  <si>
    <t>0.4096 (10)</t>
  </si>
  <si>
    <t>0.3925 (12)</t>
  </si>
  <si>
    <t>0.6263 (7)</t>
  </si>
  <si>
    <t>0.4404 (8)</t>
  </si>
  <si>
    <t>0.4059 (12)</t>
  </si>
  <si>
    <t>0.3902 (13)</t>
  </si>
  <si>
    <t>01/25/18</t>
  </si>
  <si>
    <t>0.4120 (13)</t>
  </si>
  <si>
    <t>0.4094 (11)</t>
  </si>
  <si>
    <t>0.3836 (14)</t>
  </si>
  <si>
    <t>0.5508 (17)</t>
  </si>
  <si>
    <t>0.3825 (17)</t>
  </si>
  <si>
    <t>0.3994 (14)</t>
  </si>
  <si>
    <t>0.3755 (15)</t>
  </si>
  <si>
    <t>0.5676 (15)</t>
  </si>
  <si>
    <t>0.3380 (21)</t>
  </si>
  <si>
    <t>0.3735 (16)</t>
  </si>
  <si>
    <t>0.3524 (16)</t>
  </si>
  <si>
    <t>01/27/18</t>
  </si>
  <si>
    <t>0.5599 (16)</t>
  </si>
  <si>
    <t>0.3534 (19)</t>
  </si>
  <si>
    <t>0.3521 (22)</t>
  </si>
  <si>
    <t>0.3520 (17)</t>
  </si>
  <si>
    <t>0.5421 (19)</t>
  </si>
  <si>
    <t>0.3767 (18)</t>
  </si>
  <si>
    <t>0.3713 (17)</t>
  </si>
  <si>
    <t>0.3501 (18)</t>
  </si>
  <si>
    <t>AngelDeborahSuseelan</t>
  </si>
  <si>
    <t>SSN_MLRG1</t>
  </si>
  <si>
    <t>0.5727 (14)</t>
  </si>
  <si>
    <t>0.3484 (20)</t>
  </si>
  <si>
    <t>0.3609 (18)</t>
  </si>
  <si>
    <t>0.3337 (19)</t>
  </si>
  <si>
    <t>0.6059 (8)</t>
  </si>
  <si>
    <t>0.2803 (27)</t>
  </si>
  <si>
    <t>0.3586 (19)</t>
  </si>
  <si>
    <t>0.3130 (20)</t>
  </si>
  <si>
    <t>0.4158 (27)</t>
  </si>
  <si>
    <t>0.4055 (16)</t>
  </si>
  <si>
    <t>0.3526 (21)</t>
  </si>
  <si>
    <t>0.3101 (21)</t>
  </si>
  <si>
    <t>0.4923 (21)</t>
  </si>
  <si>
    <t>0.2998 (25)</t>
  </si>
  <si>
    <t>0.3108 (23)</t>
  </si>
  <si>
    <t>0.3014 (22)</t>
  </si>
  <si>
    <t>0.3469 (28)</t>
  </si>
  <si>
    <t>0.3214 (23)</t>
  </si>
  <si>
    <t>0.3529 (20)</t>
  </si>
  <si>
    <t>0.2982 (23)</t>
  </si>
  <si>
    <t>juliangorfer</t>
  </si>
  <si>
    <t>0.4324 (26)</t>
  </si>
  <si>
    <t>0.3181 (24)</t>
  </si>
  <si>
    <t>0.3046 (24)</t>
  </si>
  <si>
    <t>0.2982 (24)</t>
  </si>
  <si>
    <t>0.4860 (22)</t>
  </si>
  <si>
    <t>0.3358 (22)</t>
  </si>
  <si>
    <t>0.2912 (25)</t>
  </si>
  <si>
    <t>0.2776 (25)</t>
  </si>
  <si>
    <t>0.4337 (25)</t>
  </si>
  <si>
    <t>0.2939 (26)</t>
  </si>
  <si>
    <t>0.2821 (26)</t>
  </si>
  <si>
    <t>0.2755 (26)</t>
  </si>
  <si>
    <t>0.5332 (20)</t>
  </si>
  <si>
    <t>0.4379 (9)</t>
  </si>
  <si>
    <t>0.2670 (27)</t>
  </si>
  <si>
    <t>0.2605 (27)</t>
  </si>
  <si>
    <t>0.4605 (23)</t>
  </si>
  <si>
    <t>0.2302 (29)</t>
  </si>
  <si>
    <t>0.2498 (29)</t>
  </si>
  <si>
    <t>0.2343 (28)</t>
  </si>
  <si>
    <t>0.3036 (29)</t>
  </si>
  <si>
    <t>0.2546 (28)</t>
  </si>
  <si>
    <t>0.2493 (30)</t>
  </si>
  <si>
    <t>0.2326 (29)</t>
  </si>
  <si>
    <t>0.4413 (24)</t>
  </si>
  <si>
    <t>0.2133 (31)</t>
  </si>
  <si>
    <t>0.2314 (31)</t>
  </si>
  <si>
    <t>0.2189 (30)</t>
  </si>
  <si>
    <t>0.5944 (12)</t>
  </si>
  <si>
    <t>0.2171 (30)</t>
  </si>
  <si>
    <t>0.2608 (28)</t>
  </si>
  <si>
    <t>0.2148 (31)</t>
  </si>
  <si>
    <t>SVM</t>
    <phoneticPr fontId="2" type="noConversion"/>
  </si>
  <si>
    <t>SVM</t>
    <phoneticPr fontId="2" type="noConversion"/>
  </si>
  <si>
    <t>SVM</t>
    <phoneticPr fontId="2" type="noConversion"/>
  </si>
  <si>
    <t>liangxh16</t>
    <phoneticPr fontId="2" type="noConversion"/>
  </si>
  <si>
    <t>B_gru_1539352680</t>
  </si>
  <si>
    <t>SVM</t>
    <phoneticPr fontId="2" type="noConversion"/>
  </si>
  <si>
    <t>A_gru_1539352687</t>
  </si>
  <si>
    <t>SVM</t>
    <phoneticPr fontId="2" type="noConversion"/>
  </si>
  <si>
    <t>A_gru_1539353088</t>
  </si>
  <si>
    <t>B_gru_1539353092</t>
  </si>
  <si>
    <t>A_gru_1539353088</t>
    <phoneticPr fontId="2" type="noConversion"/>
  </si>
  <si>
    <t>A_gru_1539353088</t>
    <phoneticPr fontId="2" type="noConversion"/>
  </si>
  <si>
    <t>A_gru_1539353088, semeval2014_task9.gru_1539175546</t>
    <phoneticPr fontId="2" type="noConversion"/>
  </si>
  <si>
    <t>A_gru_1539353088, semeval2018_task1.love_gru_1539178720</t>
    <phoneticPr fontId="2" type="noConversion"/>
  </si>
  <si>
    <t>A_gru_1539353088, semeval2014_task9.gru_1539175546, semeval2018_task1.love_gru_1539178720</t>
    <phoneticPr fontId="2" type="noConversion"/>
  </si>
  <si>
    <t>SVM</t>
    <phoneticPr fontId="2" type="noConversion"/>
  </si>
  <si>
    <t>B_gru_1539353092, semeval2014_task9.gru_1539175546</t>
    <phoneticPr fontId="2" type="noConversion"/>
  </si>
  <si>
    <t>B_gru_1539353092, semeval2018_task1.love_gru_1539178720</t>
    <phoneticPr fontId="2" type="noConversion"/>
  </si>
  <si>
    <t>B_gru_1539353092, semeval2014_task9.gru_1539175546, semeval2018_task1.love_gru_1539178720</t>
    <phoneticPr fontId="2" type="noConversion"/>
  </si>
  <si>
    <t>A_gru_1539353088, B_gru_1539353092</t>
    <phoneticPr fontId="2" type="noConversion"/>
  </si>
  <si>
    <t>GRU</t>
    <phoneticPr fontId="2" type="noConversion"/>
  </si>
  <si>
    <t>SVM</t>
    <phoneticPr fontId="2" type="noConversion"/>
  </si>
  <si>
    <t>A_gru_naive_1540912745, A_gru_ek_1540912707</t>
    <phoneticPr fontId="2" type="noConversion"/>
  </si>
  <si>
    <t>SVM</t>
    <phoneticPr fontId="2" type="noConversion"/>
  </si>
  <si>
    <t>A_gru_ek_1540912707, B_gru_ek_1540913409</t>
  </si>
  <si>
    <t>SVM</t>
    <phoneticPr fontId="2" type="noConversion"/>
  </si>
  <si>
    <t>A_gru_naive_1540912745, B_gru_naive_1540913413</t>
  </si>
  <si>
    <t>A_gru_naive_1540912745, B_gru_naive_1540913413, A_gru_ek_1540912707, B_gru_ek_1540913409</t>
  </si>
  <si>
    <t>SVM</t>
    <phoneticPr fontId="2" type="noConversion"/>
  </si>
  <si>
    <t>Ek, CountVectorizer()</t>
    <phoneticPr fontId="2" type="noConversion"/>
  </si>
  <si>
    <t>SVM</t>
    <phoneticPr fontId="2" type="noConversion"/>
  </si>
  <si>
    <t>Ek, CountVectorizer(ngram_range=(1, 3))</t>
    <phoneticPr fontId="2" type="noConversion"/>
  </si>
  <si>
    <t>Ek, CountVectorizer(ngram_range=(1, 3), min_df=0.01)</t>
    <phoneticPr fontId="2" type="noConversion"/>
  </si>
  <si>
    <t>Naïve, CountVectorizer(ngram_range=(1, 3), min_df=0.01)</t>
    <phoneticPr fontId="2" type="noConversion"/>
  </si>
  <si>
    <t>Ek, TfidfVectorizer(ngram_range=(1, 3), min_df=0.01)</t>
    <phoneticPr fontId="2" type="noConversion"/>
  </si>
  <si>
    <t>A_lstm_ek_1541078091</t>
  </si>
  <si>
    <t>LSTM</t>
    <phoneticPr fontId="2" type="noConversion"/>
  </si>
  <si>
    <t>A_lstm_ek_1541078223</t>
  </si>
  <si>
    <t>LSTM</t>
    <phoneticPr fontId="2" type="noConversion"/>
  </si>
  <si>
    <t>SVM</t>
    <phoneticPr fontId="2" type="noConversion"/>
  </si>
  <si>
    <t>A_lstm_ek_1541078223</t>
    <phoneticPr fontId="2" type="noConversion"/>
  </si>
  <si>
    <t>A_lstm_ek_1541078091, A_lstm_ek_1541078223</t>
    <phoneticPr fontId="2" type="noConversion"/>
  </si>
  <si>
    <t>A_gru_ek_1541081331</t>
  </si>
  <si>
    <t>A_gru_naive_1541081642</t>
  </si>
  <si>
    <t>B_gru_naive_1541081919</t>
  </si>
  <si>
    <t>B_gru_ek_1541081942</t>
  </si>
  <si>
    <t xml:space="preserve">SVM </t>
    <phoneticPr fontId="2" type="noConversion"/>
  </si>
  <si>
    <t>tf_ek</t>
    <phoneticPr fontId="2" type="noConversion"/>
  </si>
  <si>
    <t>tf_naive</t>
    <phoneticPr fontId="2" type="noConversion"/>
  </si>
  <si>
    <t>tf_ek, inc_emb_w.google_ek</t>
    <phoneticPr fontId="2" type="noConversion"/>
  </si>
  <si>
    <t>SVM</t>
    <phoneticPr fontId="2" type="noConversion"/>
  </si>
  <si>
    <t xml:space="preserve">SVM </t>
    <phoneticPr fontId="2" type="noConversion"/>
  </si>
  <si>
    <t>weka_ek</t>
    <phoneticPr fontId="2" type="noConversion"/>
  </si>
  <si>
    <t>weka</t>
    <phoneticPr fontId="2" type="noConversion"/>
  </si>
  <si>
    <t>tf_ek, weka_ek</t>
    <phoneticPr fontId="2" type="noConversion"/>
  </si>
  <si>
    <t>SVM</t>
    <phoneticPr fontId="2" type="noConversion"/>
  </si>
  <si>
    <t>tf_ek, inc_emb_w.glove_25_ek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</si>
  <si>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</si>
  <si>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</si>
  <si>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inc_emb.glove_25_ek</t>
    <phoneticPr fontId="2" type="noConversion"/>
  </si>
  <si>
    <t>inc_emb_w.google_ek</t>
  </si>
  <si>
    <t>inc_emb_w.glove_200_ek</t>
    <phoneticPr fontId="2" type="noConversion"/>
  </si>
  <si>
    <t>SVM</t>
    <phoneticPr fontId="2" type="noConversion"/>
  </si>
  <si>
    <t>SVM</t>
    <phoneticPr fontId="2" type="noConversion"/>
  </si>
  <si>
    <t>inc_emb.google_ek</t>
    <phoneticPr fontId="2" type="noConversion"/>
  </si>
  <si>
    <t>inc_emb.glove_200_ek</t>
    <phoneticPr fontId="2" type="noConversion"/>
  </si>
  <si>
    <t>tf_ek, inc_emb.google_ek</t>
    <phoneticPr fontId="2" type="noConversion"/>
  </si>
  <si>
    <t>tf_ek, inc_emb_w.google_ek_dot</t>
    <phoneticPr fontId="2" type="noConversion"/>
  </si>
  <si>
    <t>tf_ek, inc_emb_w.glove_25_ek_dot</t>
    <phoneticPr fontId="2" type="noConversion"/>
  </si>
  <si>
    <t>tf_ek, inc_emb_w.glove_50_ek_dot</t>
    <phoneticPr fontId="2" type="noConversion"/>
  </si>
  <si>
    <t>tf_ek, inc_emb_w.glove_200_ek_dot</t>
    <phoneticPr fontId="2" type="noConversion"/>
  </si>
  <si>
    <t>tf_ek, inc_emb.google_ek_dot</t>
    <phoneticPr fontId="2" type="noConversion"/>
  </si>
  <si>
    <t>tf_ek, inc_emb.glove_25_ek_dot</t>
    <phoneticPr fontId="2" type="noConversion"/>
  </si>
  <si>
    <t>tf_ek, inc_emb.glove_50_ek_dot</t>
    <phoneticPr fontId="2" type="noConversion"/>
  </si>
  <si>
    <t>tf_ek, inc_emb.glove_100_ek_dot</t>
    <phoneticPr fontId="2" type="noConversion"/>
  </si>
  <si>
    <t>tf_ek, inc_emb.glove_200_ek_dot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</si>
  <si>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</si>
  <si>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</si>
  <si>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inc_emb_w.glove_100_ek_dot</t>
    <phoneticPr fontId="2" type="noConversion"/>
  </si>
  <si>
    <t>tf_ek, inc_emb_w.google_ek_dot, inc_emb_w.google_ek</t>
  </si>
  <si>
    <t>LR</t>
    <phoneticPr fontId="2" type="noConversion"/>
  </si>
  <si>
    <t>TfidfVectorizer(ngram_range=(1, 6), analyzer='char', lowercase=False, smooth_idf=True, max_features=20000)</t>
    <phoneticPr fontId="2" type="noConversion"/>
  </si>
  <si>
    <t>LogisticRegression(C=2., random_state=0, class_weight='balanced'),</t>
    <phoneticPr fontId="2" type="noConversion"/>
  </si>
  <si>
    <t>SVM</t>
    <phoneticPr fontId="2" type="noConversion"/>
  </si>
  <si>
    <t>nbow_google_ek_max</t>
  </si>
  <si>
    <t>nbow_google_ek_min</t>
    <phoneticPr fontId="2" type="noConversion"/>
  </si>
  <si>
    <t>nbow_google_ek_sum</t>
    <phoneticPr fontId="2" type="noConversion"/>
  </si>
  <si>
    <t>nbow_google_ek_mean</t>
    <phoneticPr fontId="2" type="noConversion"/>
  </si>
  <si>
    <t>SVM</t>
    <phoneticPr fontId="2" type="noConversion"/>
  </si>
  <si>
    <t>SVM</t>
    <phoneticPr fontId="2" type="noConversion"/>
  </si>
  <si>
    <t>SVM</t>
    <phoneticPr fontId="2" type="noConversion"/>
  </si>
  <si>
    <t xml:space="preserve">GRU </t>
    <phoneticPr fontId="2" type="noConversion"/>
  </si>
  <si>
    <t>A_gru_ek_1542446159</t>
  </si>
  <si>
    <t>A_gru_ek_1542446279</t>
  </si>
  <si>
    <t>1-layer GRU, dim=100, epoch=5, embedding_trainable=False, w2v_version=ntua</t>
    <phoneticPr fontId="2" type="noConversion"/>
  </si>
  <si>
    <t>1-layer GRU, dim=100, epoch=5, embedding_trainable=True, w2v_version=ntua</t>
    <phoneticPr fontId="2" type="noConversion"/>
  </si>
  <si>
    <t>SVM</t>
    <phoneticPr fontId="2" type="noConversion"/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</si>
  <si>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</si>
  <si>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</si>
  <si>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</si>
  <si>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</si>
  <si>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dim=(100,), epoch=5, embedding_trainable=True, w2v_version=google</t>
    <phoneticPr fontId="2" type="noConversion"/>
  </si>
  <si>
    <t>dim=(100,), epoch=5, embedding_trainable=False, w2v_version=google</t>
    <phoneticPr fontId="2" type="noConversion"/>
  </si>
  <si>
    <t>SVM</t>
    <phoneticPr fontId="2" type="noConversion"/>
  </si>
  <si>
    <t>tf_ek, inc_emb.ntua_ek</t>
    <phoneticPr fontId="2" type="noConversion"/>
  </si>
  <si>
    <t xml:space="preserve">GRU </t>
    <phoneticPr fontId="2" type="noConversion"/>
  </si>
  <si>
    <t>B_gru_ek_1542448031</t>
  </si>
  <si>
    <t>GRU</t>
    <phoneticPr fontId="2" type="noConversion"/>
  </si>
  <si>
    <t>1-layer GRU, dim=100, epoch=5, embedding_trainable=True, w2v_version=ntua</t>
    <phoneticPr fontId="2" type="noConversion"/>
  </si>
  <si>
    <t>B_gru_ek_1542448224</t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</si>
  <si>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</si>
  <si>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</si>
  <si>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</si>
  <si>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tf_ek, inc_emb_w.ntua_ek</t>
    <phoneticPr fontId="2" type="noConversion"/>
  </si>
  <si>
    <t>NTUA</t>
    <phoneticPr fontId="2" type="noConversion"/>
  </si>
  <si>
    <t>A_ntua_ek_1542468547</t>
  </si>
  <si>
    <t>SVM</t>
    <phoneticPr fontId="2" type="noConversion"/>
  </si>
  <si>
    <t>A_ntua_ek_1542619872</t>
  </si>
  <si>
    <t>char, early stop, 並取train最好的一輪</t>
    <phoneticPr fontId="2" type="noConversion"/>
  </si>
  <si>
    <t>A_ntua_raw_1542625610</t>
  </si>
  <si>
    <t>early stop, 並取train最好的一輪</t>
    <phoneticPr fontId="2" type="noConversion"/>
  </si>
  <si>
    <t>NTUA</t>
    <phoneticPr fontId="2" type="noConversion"/>
  </si>
  <si>
    <t>A_ntua_ek_1542708338</t>
    <phoneticPr fontId="2" type="noConversion"/>
  </si>
  <si>
    <t>SVM</t>
    <phoneticPr fontId="2" type="noConversion"/>
  </si>
  <si>
    <t>A_ntua_raw_1542715848</t>
  </si>
  <si>
    <t>NTUA</t>
    <phoneticPr fontId="2" type="noConversion"/>
  </si>
  <si>
    <t>SVM</t>
    <phoneticPr fontId="2" type="noConversion"/>
  </si>
  <si>
    <t>A_ntua_raw_1542715848</t>
    <phoneticPr fontId="2" type="noConversion"/>
  </si>
  <si>
    <t>A_ntua_ek_1542708338, A_ntua_raw_1542715848</t>
    <phoneticPr fontId="2" type="noConversion"/>
  </si>
  <si>
    <t>A_ntua_ek_1542786703</t>
  </si>
  <si>
    <t>A_ntua_ek_1542786701</t>
  </si>
  <si>
    <t>NTUA</t>
    <phoneticPr fontId="2" type="noConversion"/>
  </si>
  <si>
    <t>A_ntua_ek_1542792708</t>
    <phoneticPr fontId="2" type="noConversion"/>
  </si>
  <si>
    <t>A_ntua_ek_1542792711</t>
  </si>
  <si>
    <t>NTUA</t>
    <phoneticPr fontId="2" type="noConversion"/>
  </si>
  <si>
    <t>A_ntua_ek_1542806971</t>
  </si>
  <si>
    <t>A_ntua_ek_1542806977</t>
  </si>
  <si>
    <t>A_ntua_ek_1542858077</t>
  </si>
  <si>
    <t>使用Google词向量</t>
    <phoneticPr fontId="2" type="noConversion"/>
  </si>
  <si>
    <t>A_gru_ek_1542868460</t>
  </si>
  <si>
    <t>f1</t>
    <phoneticPr fontId="2" type="noConversion"/>
  </si>
  <si>
    <t>A_ntua_ek_1542786701, A_ntua_ek_1542792711, A_ntua_ek_1542708338, A_ntua_ek_1542806971</t>
    <phoneticPr fontId="2" type="noConversion"/>
  </si>
  <si>
    <t>MV</t>
    <phoneticPr fontId="2" type="noConversion"/>
  </si>
  <si>
    <t>A_gru_ek_1542869577</t>
  </si>
  <si>
    <t>GRU</t>
    <phoneticPr fontId="2" type="noConversion"/>
  </si>
  <si>
    <t>A_gru_ek_1542870137</t>
    <phoneticPr fontId="2" type="noConversion"/>
  </si>
  <si>
    <t>A_gru_ek_1542868460, A_gru_ek_1542869577, A_gru_ek_1542870137</t>
  </si>
  <si>
    <t>ensemble</t>
    <phoneticPr fontId="2" type="noConversion"/>
  </si>
  <si>
    <t>MV</t>
    <phoneticPr fontId="2" type="noConversion"/>
  </si>
  <si>
    <t>SV</t>
    <phoneticPr fontId="2" type="noConversion"/>
  </si>
  <si>
    <t>A_ntua_ek_1542786701 ,A_ntua_ek_1542792711, A_ntua_ek_1542708338, A_ntua_ek_1542806971, A_gru_ek_1542868460, A_gru_ek_1542869577, A_gru_ek_1542870137</t>
  </si>
  <si>
    <t>MV</t>
    <phoneticPr fontId="2" type="noConversion"/>
  </si>
  <si>
    <t>A_gru_ek_1542871351</t>
    <phoneticPr fontId="2" type="noConversion"/>
  </si>
  <si>
    <t>A_gru_ek_1542871378</t>
  </si>
  <si>
    <t>GRU</t>
    <phoneticPr fontId="2" type="noConversion"/>
  </si>
  <si>
    <t>Valid</t>
    <phoneticPr fontId="2" type="noConversion"/>
  </si>
  <si>
    <t>GRU</t>
    <phoneticPr fontId="2" type="noConversion"/>
  </si>
  <si>
    <t>NTUA</t>
    <phoneticPr fontId="2" type="noConversion"/>
  </si>
  <si>
    <t>macro-f1</t>
    <phoneticPr fontId="2" type="noConversion"/>
  </si>
  <si>
    <t>GRU</t>
    <phoneticPr fontId="2" type="noConversion"/>
  </si>
  <si>
    <t>gru_ek_1543579262</t>
  </si>
  <si>
    <t>ntua_ek_1543580873</t>
  </si>
  <si>
    <t>emb=uta, emb_tralnable=False, rnn_dim=300, lr=(0.01, 0.9, 0.1)</t>
    <phoneticPr fontId="2" type="noConversion"/>
  </si>
  <si>
    <t>emb=uta, emb_tralnable=False, rnn_dim=300, lr=(0.01, 0.95, 0.1)</t>
    <phoneticPr fontId="2" type="noConversion"/>
  </si>
  <si>
    <t>emb=google, emb_tralnable=False, rnn_dim=300, lr=(0.01, 0.9, 0.1)</t>
    <phoneticPr fontId="2" type="noConversion"/>
  </si>
  <si>
    <t>gru_ek_1543589995</t>
  </si>
  <si>
    <t>gru_ek_1543590400</t>
  </si>
  <si>
    <t>GRU</t>
    <phoneticPr fontId="2" type="noConversion"/>
  </si>
  <si>
    <t>F1Score </t>
  </si>
  <si>
    <t>hchenyang</t>
  </si>
  <si>
    <t>rafalposwiata</t>
  </si>
  <si>
    <t>mfzszgs</t>
  </si>
  <si>
    <t>GRU</t>
    <phoneticPr fontId="2" type="noConversion"/>
  </si>
  <si>
    <t>emb=uta, emb_tralnable=False, rnn_dim=300, lr=(0.01, 0.9, 0.1), text=ek3,ek2,ek1</t>
    <phoneticPr fontId="2" type="noConversion"/>
  </si>
  <si>
    <t>gru_ek_1544442183</t>
  </si>
  <si>
    <t>emb=uta, emb_tralnable=False, rnn_dim=300, lr=(0.01, 0.9, 0.1), text=ek1,ek3</t>
    <phoneticPr fontId="2" type="noConversion"/>
  </si>
  <si>
    <t>gru_ek_1544774584</t>
  </si>
  <si>
    <t>ntua_ek_1545394565</t>
  </si>
  <si>
    <t>NTUA</t>
    <phoneticPr fontId="2" type="noConversion"/>
  </si>
  <si>
    <t>修改evaluate后</t>
    <phoneticPr fontId="2" type="noConversion"/>
  </si>
  <si>
    <t>gru_ek_1543578608</t>
    <phoneticPr fontId="2" type="noConversion"/>
  </si>
  <si>
    <t>Train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</si>
  <si>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</si>
  <si>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</si>
  <si>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</si>
  <si>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</si>
  <si>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</si>
  <si>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</si>
  <si>
    <t>Gold</t>
    <phoneticPr fontId="2" type="noConversion"/>
  </si>
  <si>
    <t>precision</t>
  </si>
  <si>
    <t>happy</t>
    <phoneticPr fontId="2" type="noConversion"/>
  </si>
  <si>
    <t>recall</t>
  </si>
  <si>
    <t>sad</t>
    <phoneticPr fontId="2" type="noConversion"/>
  </si>
  <si>
    <t>angry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</si>
  <si>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</si>
  <si>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</si>
  <si>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</si>
  <si>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</si>
  <si>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</si>
  <si>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  <phoneticPr fontId="2" type="noConversion"/>
  </si>
  <si>
    <t>Gold</t>
    <phoneticPr fontId="2" type="noConversion"/>
  </si>
  <si>
    <t>precision</t>
    <phoneticPr fontId="2" type="noConversion"/>
  </si>
  <si>
    <t>recall</t>
    <phoneticPr fontId="2" type="noConversion"/>
  </si>
  <si>
    <t>angry</t>
    <phoneticPr fontId="2" type="noConversion"/>
  </si>
  <si>
    <t>Dev</t>
    <phoneticPr fontId="2" type="noConversion"/>
  </si>
  <si>
    <t>Recall</t>
    <phoneticPr fontId="2" type="noConversion"/>
  </si>
  <si>
    <t>has_to_others</t>
    <phoneticPr fontId="2" type="noConversion"/>
  </si>
  <si>
    <t>Precision</t>
    <phoneticPr fontId="2" type="noConversion"/>
  </si>
  <si>
    <t># of samples</t>
    <phoneticPr fontId="2" type="noConversion"/>
  </si>
  <si>
    <t>(percent)</t>
    <phoneticPr fontId="2" type="noConversion"/>
  </si>
  <si>
    <t>Precision</t>
    <phoneticPr fontId="2" type="noConversion"/>
  </si>
  <si>
    <t>Recall</t>
    <phoneticPr fontId="2" type="noConversion"/>
  </si>
  <si>
    <t>others</t>
    <phoneticPr fontId="2" type="noConversion"/>
  </si>
  <si>
    <t>HAS</t>
    <phoneticPr fontId="2" type="noConversion"/>
  </si>
  <si>
    <t>others</t>
    <phoneticPr fontId="2" type="noConversion"/>
  </si>
  <si>
    <t>HAS</t>
    <phoneticPr fontId="2" type="noConversion"/>
  </si>
  <si>
    <t>HAS</t>
    <phoneticPr fontId="2" type="noConversion"/>
  </si>
  <si>
    <t>HAS</t>
    <phoneticPr fontId="2" type="noConversion"/>
  </si>
  <si>
    <t>Pred</t>
    <phoneticPr fontId="2" type="noConversion"/>
  </si>
  <si>
    <t>Pred</t>
    <phoneticPr fontId="2" type="noConversion"/>
  </si>
  <si>
    <t>Gold</t>
    <phoneticPr fontId="2" type="noConversion"/>
  </si>
  <si>
    <t>Recall</t>
    <phoneticPr fontId="2" type="noConversion"/>
  </si>
  <si>
    <t>Precision</t>
    <phoneticPr fontId="2" type="noConversion"/>
  </si>
  <si>
    <t>Recall</t>
    <phoneticPr fontId="2" type="noConversion"/>
  </si>
  <si>
    <t>Precision</t>
    <phoneticPr fontId="2" type="noConversion"/>
  </si>
  <si>
    <t>Recall</t>
    <phoneticPr fontId="2" type="noConversion"/>
  </si>
  <si>
    <t>Recall</t>
    <phoneticPr fontId="2" type="noConversion"/>
  </si>
  <si>
    <t>Precision</t>
    <phoneticPr fontId="2" type="noConversion"/>
  </si>
  <si>
    <t>Score</t>
    <phoneticPr fontId="2" type="noConversion"/>
  </si>
  <si>
    <t>Score</t>
    <phoneticPr fontId="2" type="noConversion"/>
  </si>
  <si>
    <t>binary_ntua_ek_1546434037</t>
  </si>
  <si>
    <t>二分类</t>
    <phoneticPr fontId="2" type="noConversion"/>
  </si>
  <si>
    <t>TRAIN</t>
    <phoneticPr fontId="2" type="noConversion"/>
  </si>
  <si>
    <t>利用SVM合并隐藏层特征向量</t>
    <phoneticPr fontId="2" type="noConversion"/>
  </si>
  <si>
    <t>Accuracy</t>
    <phoneticPr fontId="2" type="noConversion"/>
  </si>
  <si>
    <t>DEV</t>
    <phoneticPr fontId="2" type="noConversion"/>
  </si>
  <si>
    <t>Accuracy</t>
    <phoneticPr fontId="2" type="noConversion"/>
  </si>
  <si>
    <t>ntua_ek_1546517955</t>
  </si>
  <si>
    <t>NTUA</t>
    <phoneticPr fontId="2" type="noConversion"/>
  </si>
  <si>
    <t>emb=uta, emb_tralnable=False, rnn_dim=300, lr=(0.01, 0.9, 0.1), class_weight=False</t>
    <phoneticPr fontId="2" type="noConversion"/>
  </si>
  <si>
    <t>main93_v2_ek_1546524019</t>
  </si>
  <si>
    <t>3-way GRU</t>
    <phoneticPr fontId="2" type="noConversion"/>
  </si>
  <si>
    <t>3-way BLSTM</t>
    <phoneticPr fontId="2" type="noConversion"/>
  </si>
  <si>
    <t>naive_ek_1546522445</t>
  </si>
  <si>
    <t>3-way GRU</t>
    <phoneticPr fontId="2" type="noConversion"/>
  </si>
  <si>
    <t>3-way BLSTM</t>
    <phoneticPr fontId="2" type="noConversion"/>
  </si>
  <si>
    <t>decay_rate=0.9</t>
    <phoneticPr fontId="2" type="noConversion"/>
  </si>
  <si>
    <t>main93_v2_ek_1546523873</t>
  </si>
  <si>
    <t>main93_v2_ek_1546534846</t>
  </si>
  <si>
    <t>decay_rate=0.95, rnn_dim=50, attention_dim=50, dropout=0.2</t>
    <phoneticPr fontId="2" type="noConversion"/>
  </si>
  <si>
    <t>main93_v2_ek_1546534945</t>
  </si>
  <si>
    <t>main93_v2_ek_1546534875</t>
  </si>
  <si>
    <t>main93_v2_ek_1546572201</t>
  </si>
  <si>
    <t>decay_rate=0.95, rnn_dim=100, attention_dim=100, dropout=0.5</t>
    <phoneticPr fontId="2" type="noConversion"/>
  </si>
  <si>
    <t>decay_rate=0.95, rnn_dim=100, attention_dim=50, dropout=0.5</t>
    <phoneticPr fontId="2" type="noConversion"/>
  </si>
  <si>
    <t>decay_rate=0.95, rnn_dim=50, attention_dim=25, dropout=0.5</t>
    <phoneticPr fontId="2" type="noConversion"/>
  </si>
  <si>
    <t>main93_v2_ek_1546524019</t>
    <phoneticPr fontId="2" type="noConversion"/>
  </si>
  <si>
    <t>decay_rate=0.95, rnn_dim=50, attention_dim=50, dropout=0.5</t>
    <phoneticPr fontId="2" type="noConversion"/>
  </si>
  <si>
    <t>main93_v2_ek_1546572256</t>
  </si>
  <si>
    <t>decay_rate=0.95, rnn_dim=100, attention_dim=100, dropout=0.5, min_tf=5.</t>
    <phoneticPr fontId="2" type="noConversion"/>
  </si>
  <si>
    <t>main93_v2_ek_1546572321</t>
  </si>
  <si>
    <t>decay_rate=0.95, rnn_dim=50, attention_dim=50, dropout=0.5, emb_trainable=True</t>
    <phoneticPr fontId="2" type="noConversion"/>
  </si>
  <si>
    <t>decay_rate=0.95, rnn_dim=50, attention_dim=50, dropout=0.5, emb_trainable=True, batch_size=50</t>
    <phoneticPr fontId="2" type="noConversion"/>
  </si>
  <si>
    <t>main93_v2_ek_1546583873</t>
    <phoneticPr fontId="2" type="noConversion"/>
  </si>
  <si>
    <t>decay_rate=0.95, rnn_dim=100, attention_dim=100, dropout=0.5, min_tf=10., l2_reg_lambda=0.5</t>
    <phoneticPr fontId="2" type="noConversion"/>
  </si>
  <si>
    <t>main93_v2_ek_1546593545</t>
  </si>
  <si>
    <t>decay_rate=0.95, rnn_dim=50, attention_dim=50, dropout=0.5, emb_trainable=False, batch_size=50</t>
    <phoneticPr fontId="2" type="noConversion"/>
  </si>
  <si>
    <t>main93_v2_ek_1546621085</t>
  </si>
  <si>
    <t>seq_len=20</t>
    <phoneticPr fontId="2" type="noConversion"/>
  </si>
  <si>
    <t>main93_onlya_ek_1546866827</t>
  </si>
  <si>
    <t>ONLY A</t>
    <phoneticPr fontId="2" type="noConversion"/>
  </si>
  <si>
    <t>2-way GRU</t>
    <phoneticPr fontId="2" type="noConversion"/>
  </si>
  <si>
    <t>main93_v2_ek_1546866423</t>
  </si>
  <si>
    <t>lr_init=0.0025</t>
    <phoneticPr fontId="2" type="noConversion"/>
  </si>
  <si>
    <t>main93_v2_ek_1546869816</t>
  </si>
  <si>
    <t>m93_cnn_ek_1546870235</t>
  </si>
  <si>
    <t>m93_cnn_ek_1546915503</t>
  </si>
  <si>
    <t>1-layer CNN</t>
    <phoneticPr fontId="2" type="noConversion"/>
  </si>
  <si>
    <t>m93_cnn_ek_1546917359</t>
  </si>
  <si>
    <t>m93_cnn2_ek_1546933164</t>
  </si>
  <si>
    <t>2-layer CNN</t>
    <phoneticPr fontId="2" type="noConversion"/>
  </si>
  <si>
    <t>m93_cnn2_ek_1546935461</t>
  </si>
  <si>
    <t>m93_cnn2_ek_1546932105</t>
  </si>
  <si>
    <t>m93_cnn2_ek_1546937077</t>
    <phoneticPr fontId="2" type="noConversion"/>
  </si>
  <si>
    <t>m93_cnn_ek_1546932060</t>
  </si>
  <si>
    <t>m93_cnn2_ek_1546932145</t>
  </si>
  <si>
    <t>m93_cnn_ek_1546940100</t>
  </si>
  <si>
    <t>m93_cnn_ek_1546940156</t>
  </si>
  <si>
    <t>m93_cnn_ek_1546949659</t>
  </si>
  <si>
    <t>m93_cnn_ek_1546956342</t>
  </si>
  <si>
    <t>kernel=5, filter=128, init=0.01, decay=0.9, batch_size=50, dropout=0.75</t>
    <phoneticPr fontId="2" type="noConversion"/>
  </si>
  <si>
    <t>kernel=5, filter=128, init=0.01, decay=0.9, batch_size=50, dropout=0.5</t>
    <phoneticPr fontId="2" type="noConversion"/>
  </si>
  <si>
    <t>m93_cnn_ek_1546956208</t>
  </si>
  <si>
    <t>m93_cnn2_ek_1546956204</t>
  </si>
  <si>
    <t>cnn=[(5, 128), (3, 64)], lr_init=0.01, decay=0.9, batch_size=50</t>
    <phoneticPr fontId="2" type="noConversion"/>
  </si>
  <si>
    <t>cnn=[(5, 128), (3, 64)], lr_init=0.01, decay=0.9, batch_size=100</t>
    <phoneticPr fontId="2" type="noConversion"/>
  </si>
  <si>
    <t>cnn=[(5, 128), (3, 64)], lr_init=0.005, decay=0.95, batch_size=100</t>
    <phoneticPr fontId="2" type="noConversion"/>
  </si>
  <si>
    <t>cnn=[(5, 256), (3, 128)], lr_init=0.005, decay=0.95, batch_size=100</t>
    <phoneticPr fontId="2" type="noConversion"/>
  </si>
  <si>
    <t>cnn=[(5, 128), (3, 64)], lr_init=0.005, decay=0.95, batch_size=100</t>
    <phoneticPr fontId="2" type="noConversion"/>
  </si>
  <si>
    <t>cnn=[(5, 128), (3, 64)], lr_init=0.005, decay=0.95, batch_size=100</t>
    <phoneticPr fontId="2" type="noConversion"/>
  </si>
  <si>
    <t>kernel=3, filter=256, init=0.01, decay=0.9, batch_size=100</t>
    <phoneticPr fontId="2" type="noConversion"/>
  </si>
  <si>
    <t>kernel=5, filter=256, init=0.01, decay=0.9, batch_size=100</t>
    <phoneticPr fontId="2" type="noConversion"/>
  </si>
  <si>
    <t>kernel=5, filter=128, init=0.01, decay=0.9, batch_size=100</t>
    <phoneticPr fontId="2" type="noConversion"/>
  </si>
  <si>
    <t>kernel=5, filter=128, init=0.005, decay=0.95, batch_size=100</t>
    <phoneticPr fontId="2" type="noConversion"/>
  </si>
  <si>
    <t>kernel=4, filter=64, init=0.005, batch_size=100</t>
    <phoneticPr fontId="2" type="noConversion"/>
  </si>
  <si>
    <t>kernel=3, filter=32, init=0.005, batch_size=100</t>
    <phoneticPr fontId="2" type="noConversion"/>
  </si>
  <si>
    <t>m93_cnn_ek_1546956184</t>
  </si>
  <si>
    <t>m93_cnn2_ek_1546956190</t>
  </si>
  <si>
    <t>kernel=5, filter=128, init=0.01, decay=0.9, batch_size=50, dropout=0.5</t>
    <phoneticPr fontId="2" type="noConversion"/>
  </si>
  <si>
    <t>score</t>
    <phoneticPr fontId="2" type="noConversion"/>
  </si>
  <si>
    <t>m93_cnn_ek_1546949659</t>
    <phoneticPr fontId="2" type="noConversion"/>
  </si>
  <si>
    <t>m93_cnn_ek_1547039955</t>
  </si>
  <si>
    <t>m93_cnn_ek_1547040124</t>
  </si>
  <si>
    <t>divamgupta</t>
  </si>
  <si>
    <t>12/28/18</t>
  </si>
  <si>
    <t>1.0000 (1)</t>
  </si>
  <si>
    <t>MeMyself&amp;I</t>
  </si>
  <si>
    <t>0.7758 (2)</t>
  </si>
  <si>
    <t>12/13/18</t>
  </si>
  <si>
    <t>0.7723 (3)</t>
  </si>
  <si>
    <t>yezhejack</t>
  </si>
  <si>
    <t>12/25/18</t>
  </si>
  <si>
    <t>0.7705 (4)</t>
  </si>
  <si>
    <t>JunaidSuhail</t>
  </si>
  <si>
    <t>FAST_ALLSTARS</t>
  </si>
  <si>
    <t>0.7704 (5)</t>
  </si>
  <si>
    <t>0.7679 (6)</t>
  </si>
  <si>
    <t>ntuer</t>
  </si>
  <si>
    <t>0.7664 (7)</t>
  </si>
  <si>
    <t>0.7660 (8)</t>
  </si>
  <si>
    <t>FA3L</t>
  </si>
  <si>
    <t>12/17/18</t>
  </si>
  <si>
    <t>UNK</t>
  </si>
  <si>
    <t>0.7655 (9)</t>
  </si>
  <si>
    <t>joeyli</t>
  </si>
  <si>
    <t>0.7638 (10)</t>
  </si>
  <si>
    <t>GodRevL</t>
  </si>
  <si>
    <t>0.7631 (11)</t>
  </si>
  <si>
    <t>LEEYOONHYUNG</t>
  </si>
  <si>
    <t>12/24/18</t>
  </si>
  <si>
    <t>0.7624 (12)</t>
  </si>
  <si>
    <t>baaesh</t>
  </si>
  <si>
    <t>SNU_IDS</t>
  </si>
  <si>
    <t>0.7617 (13)</t>
  </si>
  <si>
    <t>huxiao</t>
  </si>
  <si>
    <t>12/22/18</t>
  </si>
  <si>
    <t>0.7600 (14)</t>
  </si>
  <si>
    <t>gentaiscool</t>
  </si>
  <si>
    <t>Cumi Telur Asin</t>
  </si>
  <si>
    <t>0.7586 (15)</t>
  </si>
  <si>
    <t>ensemble</t>
    <phoneticPr fontId="2" type="noConversion"/>
  </si>
  <si>
    <t>m93_cnn_ek_1546949659,m93_cnn_ek_1547039955,m93_cnn_ek_1547040124</t>
    <phoneticPr fontId="2" type="noConversion"/>
  </si>
  <si>
    <t>m93_cnn_ek_1547040539</t>
  </si>
  <si>
    <t>m93_cnn_ek_1547041498</t>
  </si>
  <si>
    <t>cnn=[(5, 128)], lr=(0.01, 0.9), batch_size=50, dropout=0.5, metric=precision, valid=0.</t>
    <phoneticPr fontId="2" type="noConversion"/>
  </si>
  <si>
    <t>cnn=[(5, 128)], lr=(0.01, 0.9), batch_size=50, dropout=0.5, metric=precision</t>
    <phoneticPr fontId="2" type="noConversion"/>
  </si>
  <si>
    <t>cnn=[(3, 32)], lr=(0.005, 0.95), batch_size=100, dropout=0.5, metric=precision</t>
    <phoneticPr fontId="2" type="noConversion"/>
  </si>
  <si>
    <t>cnn=[(5, 64)], lr=(0.01, 0.9), batch_size=50, dropout=0.5, metric=precision, valid=0.</t>
    <phoneticPr fontId="2" type="noConversion"/>
  </si>
  <si>
    <t>m93_cnn_ek_1547041908</t>
    <phoneticPr fontId="2" type="noConversion"/>
  </si>
  <si>
    <t>m93_cnn_ek_1546949659,m93_cnn_ek_1547039955,m93_cnn_ek_1547040124,m93_cnn_ek_1547041908</t>
    <phoneticPr fontId="2" type="noConversion"/>
  </si>
  <si>
    <t>m93_cnn_ek_1547042515</t>
  </si>
  <si>
    <t>m93_cnn_ek_1547042762</t>
  </si>
  <si>
    <t>cnn=[(3, 64)], lr=(0.01, 0.9), l2=0.2, batch_size=100, dropout=0.5, metric=precision, valid=0.1</t>
    <phoneticPr fontId="2" type="noConversion"/>
  </si>
  <si>
    <t>m93_cnn_ek_1546949659,m93_cnn_ek_1547039955,m93_cnn_ek_1547040124,m93_cnn_ek_1547041908,m93_cnn_ek_1547042762</t>
    <phoneticPr fontId="2" type="noConversion"/>
  </si>
  <si>
    <t>m93_cnn_ek_1547043342</t>
  </si>
  <si>
    <t>m93_cnn_ek_1547043380</t>
  </si>
  <si>
    <t>m93_cnn_ek_1547043418</t>
  </si>
  <si>
    <t>m93_cnn_ek_1547043462</t>
  </si>
  <si>
    <t>cnn=[(3, 64)], lr=(0.01, 0.9), l2=0.5, batch_size=100, dropout=0.5, metric=precision, valid=0.</t>
    <phoneticPr fontId="2" type="noConversion"/>
  </si>
  <si>
    <t>cnn=[(3, 64)], lr=(0.01, 0.9), l2=1.0, batch_size=100, dropout=0.5, metric=precision, valid=0.1</t>
    <phoneticPr fontId="2" type="noConversion"/>
  </si>
  <si>
    <t>cnn=[(3, 64)], lr=(0.01, 0.9), l2=1.0, batch_size=100, dropout=0.5, metric=precision, valid=0.</t>
    <phoneticPr fontId="2" type="noConversion"/>
  </si>
  <si>
    <t>cnn=[(3, 64)], lr=(0.01, 0.9), l2=0.5, batch_size=100, dropout=0.5, metric=precision, valid=0.1</t>
    <phoneticPr fontId="2" type="noConversion"/>
  </si>
  <si>
    <t>m93_cnn_ek_1547126826</t>
  </si>
  <si>
    <t>cnn=[(3, 64)], lr=(0.01, 0.9), l2=0.2, batch_size=100, dropout=0.5, metric=precision, valid=0.1</t>
    <phoneticPr fontId="2" type="noConversion"/>
  </si>
  <si>
    <t>m93_cnn_ek_1547128197</t>
  </si>
  <si>
    <t>cnn=[(3, 64)], lr=(0.005, 0.95), l2=0.2, batch_size=100, dropout=0.5, metric=precision, valid=0.1</t>
    <phoneticPr fontId="2" type="noConversion"/>
  </si>
  <si>
    <t>m93_cnn_ek_1547139890</t>
  </si>
  <si>
    <t>m93_cnn_ek_1547140112</t>
  </si>
  <si>
    <t>cnn=[(3, 64)], lr=(0.005, 0.95), l2=0.2, batch_size=100, dropout=0.5, metric=precision, valid=0.1</t>
    <phoneticPr fontId="2" type="noConversion"/>
  </si>
  <si>
    <t>cnn=[(3, 64)], lr=(0.005, 0.95), l2=0.2, batch_size=100, dropout=0.5, metric=test_score, valid=0.1</t>
    <phoneticPr fontId="2" type="noConversion"/>
  </si>
  <si>
    <t>m93_cnn_ek_1547140718</t>
  </si>
  <si>
    <t>m93_cnn_ek_1547141181</t>
  </si>
  <si>
    <t>m93_cnn_ek_1547141228</t>
  </si>
  <si>
    <t>m93_cnn_ek_1547141108</t>
  </si>
  <si>
    <t>m93_cnn_ek_1547141078</t>
  </si>
  <si>
    <t>cnn=[(3, 64)], lr=(0.0025, 0.95), l2=0.4, batch_size=100, dropout=0.5, metric=precision, valid=0.1</t>
    <phoneticPr fontId="2" type="noConversion"/>
  </si>
  <si>
    <t>cnn=[(3, 64)], lr=(0.005, 0.95), l2=0.4, batch_size=100, dropout=0.5, metric=precision, valid=0.1</t>
    <phoneticPr fontId="2" type="noConversion"/>
  </si>
  <si>
    <t>cnn=[(3, 128)], lr=(0.005, 0.95), l2=0.2, batch_size=100, dropout=0.5, metric=precision, valid=0.1</t>
    <phoneticPr fontId="2" type="noConversion"/>
  </si>
  <si>
    <t>best_test</t>
    <phoneticPr fontId="2" type="noConversion"/>
  </si>
  <si>
    <t>score</t>
    <phoneticPr fontId="2" type="noConversion"/>
  </si>
  <si>
    <t>m93_cnn_ek_1547365453</t>
  </si>
  <si>
    <t>m93_cnn_ek_1547365269</t>
  </si>
  <si>
    <t>m93_gru2_ek_1547365768</t>
  </si>
  <si>
    <t>m93_gru_ek_1547367650</t>
  </si>
  <si>
    <t>rnn=50, attention=50, dropout=0.5, batch_size=100, lr=(0.05, 0.95), input_keep=0.95, metric=precision</t>
    <phoneticPr fontId="2" type="noConversion"/>
  </si>
  <si>
    <t>m93_gru_ek_1547368928</t>
  </si>
  <si>
    <t>rnn=50, attention=50, dropout=0.5, batch_size=100, lr=(0.05, 0.95), input_keep=1., metric=precision</t>
    <phoneticPr fontId="2" type="noConversion"/>
  </si>
  <si>
    <t>rnn=50, attention=50, dropout=0.5, batch_size=100, lr=(0.05, 0.95), input_keep=0.9, metric=precision</t>
    <phoneticPr fontId="2" type="noConversion"/>
  </si>
  <si>
    <t>m93_cnna_ek_1547369719</t>
  </si>
  <si>
    <t>cnn=[(3, 64)], lr=(0.005, 0.95), l2=0.2, batch_size=100, dropout=0.5, metric=prec, tid_keep=0.9</t>
    <phoneticPr fontId="2" type="noConversion"/>
  </si>
  <si>
    <t>m93_cnna_ek_1547371151</t>
  </si>
  <si>
    <t>cnn=[(3, 64)], lr=(0.005, 0.95), l2=0.2, batch_size=100, dropout=0.5, metric=prec, tid_keep=1.</t>
    <phoneticPr fontId="2" type="noConversion"/>
  </si>
  <si>
    <t>m93_gru_ek_1547371075</t>
  </si>
  <si>
    <t>rnn=64, attention=32, dropout=0.5, batch_size=100, lr=(0.05, 0.95), input_keep=0.9, metric=precision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</si>
</sst>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"/>
    <numFmt numFmtId="177" formatCode="0.00000"/>
  </numFmts>
  <fonts count="17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12"/>
      <color theme="1"/>
      <name val="Helvetica Neue"/>
    </font>
    <font>
      <b/>
      <sz val="12"/>
      <color rgb="FF008000"/>
      <name val="Helvetica Neue"/>
    </font>
    <font>
      <sz val="12"/>
      <color rgb="FF666666"/>
      <name val="Helvetica Neue"/>
    </font>
    <font>
      <b/>
      <sz val="12"/>
      <color rgb="FFFF0000"/>
      <name val="Arial"/>
    </font>
    <font>
      <b/>
      <sz val="12"/>
      <color rgb="FFFF0000"/>
      <name val="Helvetica Neue"/>
    </font>
    <font>
      <b/>
      <sz val="12"/>
      <color rgb="FFFF0000"/>
      <name val="DengXian"/>
      <family val="2"/>
      <charset val="134"/>
      <scheme val="minor"/>
    </font>
    <font>
      <b/>
      <sz val="12"/>
      <color rgb="FF00B0F0"/>
      <name val="Helvetica Neue"/>
    </font>
    <font>
      <sz val="12"/>
      <color rgb="FF666666"/>
      <name val="DengXian"/>
      <family val="2"/>
      <charset val="134"/>
      <scheme val="minor"/>
    </font>
    <font>
      <sz val="12"/>
      <color rgb="FF101010"/>
      <name val="DengXian"/>
      <family val="2"/>
      <charset val="134"/>
      <scheme val="minor"/>
    </font>
    <font>
      <b/>
      <sz val="12"/>
      <color rgb="FF101010"/>
      <name val="Helvetica Neue"/>
    </font>
    <font>
      <sz val="12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0">
    <xf numFmtId="0" fontId="0" fillId="0" borderId="0" xfId="0"/>
    <xf numFmtId="176" fontId="0" fillId="0" borderId="0" xfId="0" applyNumberForma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176" fontId="0" fillId="0" borderId="0" xfId="0" applyNumberFormat="1" applyFont="1"/>
    <xf numFmtId="176" fontId="5" fillId="0" borderId="0" xfId="0" applyNumberFormat="1" applyFont="1"/>
    <xf numFmtId="0" fontId="10" fillId="0" borderId="0" xfId="0" applyFont="1"/>
    <xf numFmtId="0" fontId="9" fillId="0" borderId="0" xfId="0" applyFont="1"/>
    <xf numFmtId="176" fontId="11" fillId="0" borderId="0" xfId="0" applyNumberFormat="1" applyFont="1"/>
    <xf numFmtId="0" fontId="12" fillId="0" borderId="0" xfId="0" applyFont="1"/>
    <xf numFmtId="176" fontId="13" fillId="0" borderId="0" xfId="0" applyNumberFormat="1" applyFont="1"/>
    <xf numFmtId="176" fontId="14" fillId="0" borderId="0" xfId="0" applyNumberFormat="1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wrapText="1"/>
    </xf>
    <xf numFmtId="0" fontId="15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/>
    </xf>
    <xf numFmtId="10" fontId="0" fillId="0" borderId="11" xfId="71" applyNumberFormat="1" applyFont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10" fontId="0" fillId="0" borderId="9" xfId="71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71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3" xfId="7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5" xfId="71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0" borderId="8" xfId="7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/>
    </xf>
    <xf numFmtId="10" fontId="0" fillId="0" borderId="13" xfId="71" applyNumberFormat="1" applyFont="1" applyBorder="1" applyAlignment="1">
      <alignment horizontal="center" vertical="center"/>
    </xf>
    <xf numFmtId="10" fontId="0" fillId="0" borderId="14" xfId="71" applyNumberFormat="1" applyFont="1" applyBorder="1" applyAlignment="1">
      <alignment horizontal="center" vertical="center"/>
    </xf>
    <xf numFmtId="10" fontId="0" fillId="0" borderId="0" xfId="71" applyNumberFormat="1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 vertical="center"/>
    </xf>
    <xf numFmtId="10" fontId="0" fillId="0" borderId="11" xfId="71" applyNumberFormat="1" applyFont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10" fontId="16" fillId="0" borderId="0" xfId="71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11" fillId="0" borderId="0" xfId="7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11" fillId="0" borderId="0" xfId="0" applyNumberFormat="1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12" xfId="7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1" fillId="0" borderId="0" xfId="0" applyFont="1"/>
    <xf numFmtId="176" fontId="0" fillId="0" borderId="0" xfId="0" applyNumberFormat="1" applyFont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8" fillId="0" borderId="0" xfId="0" applyNumberFormat="1" applyFont="1"/>
    <xf numFmtId="176" fontId="0" fillId="0" borderId="0" xfId="0" applyNumberFormat="1" applyFont="1" applyAlignment="1">
      <alignment horizontal="center"/>
    </xf>
    <xf numFmtId="177" fontId="0" fillId="0" borderId="0" xfId="0" applyNumberFormat="1"/>
    <xf numFmtId="10" fontId="0" fillId="0" borderId="0" xfId="71" applyNumberFormat="1" applyFont="1" applyAlignment="1">
      <alignment horizontal="center"/>
    </xf>
    <xf numFmtId="0" fontId="0" fillId="0" borderId="0" xfId="0" applyFont="1" applyAlignment="1">
      <alignment horizontal="center"/>
    </xf>
    <xf numFmtId="176" fontId="14" fillId="0" borderId="0" xfId="0" applyNumberFormat="1" applyFont="1" applyAlignment="1">
      <alignment horizontal="center"/>
    </xf>
    <xf numFmtId="176" fontId="11" fillId="0" borderId="0" xfId="0" applyNumberFormat="1" applyFont="1" applyAlignment="1">
      <alignment horizontal="center"/>
    </xf>
    <xf numFmtId="176" fontId="13" fillId="0" borderId="0" xfId="0" applyNumberFormat="1" applyFont="1" applyAlignment="1">
      <alignment horizontal="center"/>
    </xf>
    <xf numFmtId="176" fontId="16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 wrapText="1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96">
    <cellStyle name="百分比" xfId="71" builtinId="5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</cellStyles>
  <dxfs count="0"/>
  <tableStyles count="0" defaultTableStyle="TableStyleMedium9" defaultPivotStyle="PivotStyleMedium7"/>
  <colors>
    <mruColors>
      <color rgb="FF101010"/>
      <color rgb="FF6666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5"/>
  <sheetViews>
    <sheetView zoomScale="80" zoomScaleNormal="80" zoomScalePageLayoutView="80" workbookViewId="0">
      <selection activeCell="I13" sqref="I13"/>
    </sheetView>
  </sheetViews>
  <sheetFormatPr baseColWidth="10" defaultRowHeight="16" x14ac:dyDescent="0.2"/>
  <cols>
    <col min="1" max="1" width="10.1640625" style="3" customWidth="1"/>
    <col min="2" max="2" width="100" style="3" bestFit="1" customWidth="1"/>
    <col min="3" max="3" width="21.6640625" style="3" bestFit="1" customWidth="1"/>
    <col min="4" max="6" width="12" style="3" bestFit="1" customWidth="1"/>
    <col min="7" max="7" width="12" style="3" customWidth="1"/>
    <col min="8" max="10" width="12" style="3" bestFit="1" customWidth="1"/>
    <col min="11" max="11" width="12" style="3" customWidth="1"/>
    <col min="12" max="14" width="12" style="3" bestFit="1" customWidth="1"/>
    <col min="15" max="15" width="12.6640625" style="3" bestFit="1" customWidth="1"/>
    <col min="16" max="16" width="4.83203125" style="3" customWidth="1"/>
    <col min="17" max="17" width="3.83203125" style="3" bestFit="1" customWidth="1"/>
    <col min="18" max="18" width="15.5" style="3" bestFit="1" customWidth="1"/>
    <col min="19" max="19" width="8.1640625" style="3" bestFit="1" customWidth="1"/>
    <col min="20" max="20" width="18.5" style="3" bestFit="1" customWidth="1"/>
    <col min="21" max="21" width="19.83203125" style="3" bestFit="1" customWidth="1"/>
    <col min="22" max="25" width="11.33203125" style="3" bestFit="1" customWidth="1"/>
    <col min="26" max="16384" width="10.83203125" style="3"/>
  </cols>
  <sheetData>
    <row r="1" spans="1:25" x14ac:dyDescent="0.2">
      <c r="A1" s="6"/>
      <c r="B1" s="6"/>
      <c r="C1" s="6"/>
      <c r="D1" s="100" t="s">
        <v>5</v>
      </c>
      <c r="E1" s="100"/>
      <c r="F1" s="100"/>
      <c r="G1" s="100"/>
      <c r="H1" s="100" t="s">
        <v>546</v>
      </c>
      <c r="I1" s="100"/>
      <c r="J1" s="100"/>
      <c r="K1" s="100"/>
      <c r="L1" s="100" t="s">
        <v>4</v>
      </c>
      <c r="M1" s="100"/>
      <c r="N1" s="100"/>
      <c r="O1" s="100"/>
      <c r="Q1" s="2" t="s">
        <v>7</v>
      </c>
      <c r="R1" s="2" t="s">
        <v>8</v>
      </c>
      <c r="S1" s="2" t="s">
        <v>9</v>
      </c>
      <c r="T1" s="2" t="s">
        <v>10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15</v>
      </c>
    </row>
    <row r="2" spans="1:25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531</v>
      </c>
      <c r="H2" s="6" t="s">
        <v>1</v>
      </c>
      <c r="I2" s="6" t="s">
        <v>2</v>
      </c>
      <c r="J2" s="6" t="s">
        <v>3</v>
      </c>
      <c r="K2" s="6" t="s">
        <v>531</v>
      </c>
      <c r="L2" s="6" t="s">
        <v>1</v>
      </c>
      <c r="M2" s="6" t="s">
        <v>2</v>
      </c>
      <c r="N2" s="6" t="s">
        <v>3</v>
      </c>
      <c r="O2" s="7" t="s">
        <v>132</v>
      </c>
      <c r="Q2" s="4">
        <v>1</v>
      </c>
      <c r="R2" s="4" t="s">
        <v>28</v>
      </c>
      <c r="S2" s="5">
        <v>1</v>
      </c>
      <c r="T2" s="5" t="s">
        <v>85</v>
      </c>
      <c r="U2" s="5" t="s">
        <v>30</v>
      </c>
      <c r="V2" s="9" t="s">
        <v>86</v>
      </c>
      <c r="W2" s="5" t="s">
        <v>87</v>
      </c>
      <c r="X2" s="5" t="s">
        <v>88</v>
      </c>
      <c r="Y2" s="9" t="s">
        <v>89</v>
      </c>
    </row>
    <row r="3" spans="1:25" x14ac:dyDescent="0.2">
      <c r="A3" s="6" t="s">
        <v>6</v>
      </c>
      <c r="B3" s="6" t="s">
        <v>488</v>
      </c>
      <c r="C3" s="3" t="s">
        <v>397</v>
      </c>
      <c r="D3" s="6">
        <v>0.69509650495599995</v>
      </c>
      <c r="E3" s="6">
        <v>0.68661971831000002</v>
      </c>
      <c r="F3" s="6">
        <v>0.71428571428599996</v>
      </c>
      <c r="G3" s="6">
        <v>0.70017953321399995</v>
      </c>
      <c r="H3" s="6"/>
      <c r="I3" s="6"/>
      <c r="J3" s="6"/>
      <c r="K3" s="6"/>
      <c r="L3" s="6">
        <v>0.63775510204100005</v>
      </c>
      <c r="M3" s="6">
        <v>0.53383458646600002</v>
      </c>
      <c r="N3" s="6">
        <v>0.68488745980700005</v>
      </c>
      <c r="O3" s="6">
        <v>0.6</v>
      </c>
      <c r="Q3" s="4">
        <v>2</v>
      </c>
      <c r="R3" s="4" t="s">
        <v>22</v>
      </c>
      <c r="S3" s="5">
        <v>2</v>
      </c>
      <c r="T3" s="5" t="s">
        <v>90</v>
      </c>
      <c r="U3" s="5" t="s">
        <v>23</v>
      </c>
      <c r="V3" s="5" t="s">
        <v>91</v>
      </c>
      <c r="W3" s="5" t="s">
        <v>92</v>
      </c>
      <c r="X3" s="5" t="s">
        <v>93</v>
      </c>
      <c r="Y3" s="5" t="s">
        <v>94</v>
      </c>
    </row>
    <row r="4" spans="1:25" x14ac:dyDescent="0.2">
      <c r="A4" s="6" t="s">
        <v>398</v>
      </c>
      <c r="B4" s="3" t="s">
        <v>397</v>
      </c>
      <c r="D4" s="6">
        <v>0.73317683881100004</v>
      </c>
      <c r="E4" s="6">
        <v>0.74</v>
      </c>
      <c r="F4" s="6">
        <v>0.71637885923599998</v>
      </c>
      <c r="G4" s="6">
        <v>0.72799787290600004</v>
      </c>
      <c r="H4" s="6"/>
      <c r="I4" s="6"/>
      <c r="J4" s="6"/>
      <c r="K4" s="6"/>
      <c r="L4" s="6">
        <v>0.64285714285700002</v>
      </c>
      <c r="M4" s="6">
        <v>0.54089709762500005</v>
      </c>
      <c r="N4" s="6">
        <v>0.65916398713799995</v>
      </c>
      <c r="O4" s="6">
        <v>0.59420289855099995</v>
      </c>
      <c r="Q4" s="4">
        <v>3</v>
      </c>
      <c r="R4" s="4" t="s">
        <v>59</v>
      </c>
      <c r="S4" s="5">
        <v>1</v>
      </c>
      <c r="T4" s="5" t="s">
        <v>90</v>
      </c>
      <c r="U4" s="5" t="s">
        <v>61</v>
      </c>
      <c r="V4" s="5" t="s">
        <v>95</v>
      </c>
      <c r="W4" s="5" t="s">
        <v>96</v>
      </c>
      <c r="X4" s="5" t="s">
        <v>97</v>
      </c>
      <c r="Y4" s="5" t="s">
        <v>98</v>
      </c>
    </row>
    <row r="5" spans="1:25" x14ac:dyDescent="0.2">
      <c r="A5" s="6" t="s">
        <v>6</v>
      </c>
      <c r="B5" s="6" t="s">
        <v>489</v>
      </c>
      <c r="C5" s="3" t="s">
        <v>402</v>
      </c>
      <c r="D5" s="6">
        <v>0.70839853938399999</v>
      </c>
      <c r="E5" s="6">
        <v>0.70879410215899996</v>
      </c>
      <c r="F5" s="6">
        <v>0.70434327577199995</v>
      </c>
      <c r="G5" s="6">
        <v>0.70656167978999995</v>
      </c>
      <c r="H5" s="6"/>
      <c r="I5" s="6"/>
      <c r="J5" s="6"/>
      <c r="K5" s="6"/>
      <c r="L5" s="6">
        <v>0.64158163265299994</v>
      </c>
      <c r="M5" s="6">
        <v>0.53947368421099995</v>
      </c>
      <c r="N5" s="6">
        <v>0.65916398713799995</v>
      </c>
      <c r="O5" s="6">
        <v>0.59334298118700002</v>
      </c>
      <c r="Q5" s="5">
        <v>4</v>
      </c>
      <c r="R5" s="5" t="s">
        <v>35</v>
      </c>
      <c r="S5" s="5">
        <v>4</v>
      </c>
      <c r="T5" s="5" t="s">
        <v>90</v>
      </c>
      <c r="U5" s="5"/>
      <c r="V5" s="5" t="s">
        <v>99</v>
      </c>
      <c r="W5" s="5" t="s">
        <v>100</v>
      </c>
      <c r="X5" s="5" t="s">
        <v>101</v>
      </c>
      <c r="Y5" s="5" t="s">
        <v>102</v>
      </c>
    </row>
    <row r="6" spans="1:25" x14ac:dyDescent="0.2">
      <c r="A6" s="6" t="s">
        <v>398</v>
      </c>
      <c r="B6" s="3" t="s">
        <v>401</v>
      </c>
      <c r="D6" s="6">
        <v>0.75639019300999999</v>
      </c>
      <c r="E6" s="6">
        <v>0.77033757609300002</v>
      </c>
      <c r="F6" s="6">
        <v>0.7284144427</v>
      </c>
      <c r="G6" s="6">
        <v>0.74878967186699996</v>
      </c>
      <c r="H6" s="6"/>
      <c r="I6" s="6"/>
      <c r="J6" s="6"/>
      <c r="K6" s="6"/>
      <c r="L6" s="6">
        <v>0.66326530612199996</v>
      </c>
      <c r="M6" s="6">
        <v>0.56473829201100001</v>
      </c>
      <c r="N6" s="6">
        <v>0.65916398713799995</v>
      </c>
      <c r="O6" s="6">
        <v>0.60830860534099995</v>
      </c>
      <c r="Q6" s="5">
        <v>5</v>
      </c>
      <c r="R6" s="5" t="s">
        <v>40</v>
      </c>
      <c r="S6" s="5">
        <v>2</v>
      </c>
      <c r="T6" s="5" t="s">
        <v>90</v>
      </c>
      <c r="U6" s="5" t="s">
        <v>42</v>
      </c>
      <c r="V6" s="5" t="s">
        <v>103</v>
      </c>
      <c r="W6" s="5" t="s">
        <v>104</v>
      </c>
      <c r="X6" s="5" t="s">
        <v>93</v>
      </c>
      <c r="Y6" s="5" t="s">
        <v>105</v>
      </c>
    </row>
    <row r="7" spans="1:25" x14ac:dyDescent="0.2">
      <c r="A7" s="6" t="s">
        <v>391</v>
      </c>
      <c r="B7" s="6" t="s">
        <v>403</v>
      </c>
      <c r="D7" s="6">
        <v>0.76030255607700004</v>
      </c>
      <c r="E7" s="6">
        <v>0.77103825136600002</v>
      </c>
      <c r="F7" s="6">
        <v>0.738356881214</v>
      </c>
      <c r="G7" s="6">
        <v>0.75434375835300005</v>
      </c>
      <c r="H7" s="6"/>
      <c r="I7" s="6"/>
      <c r="J7" s="6"/>
      <c r="K7" s="6"/>
      <c r="L7" s="6">
        <v>0.67091836734700006</v>
      </c>
      <c r="M7" s="6">
        <v>0.57422969187700001</v>
      </c>
      <c r="N7" s="6">
        <v>0.65916398713799995</v>
      </c>
      <c r="O7" s="6">
        <v>0.61377245509</v>
      </c>
      <c r="Q7" s="5">
        <v>6</v>
      </c>
      <c r="R7" s="5" t="s">
        <v>106</v>
      </c>
      <c r="S7" s="5">
        <v>2</v>
      </c>
      <c r="T7" s="5" t="s">
        <v>85</v>
      </c>
      <c r="U7" s="5" t="s">
        <v>107</v>
      </c>
      <c r="V7" s="5" t="s">
        <v>108</v>
      </c>
      <c r="W7" s="5" t="s">
        <v>109</v>
      </c>
      <c r="X7" s="5" t="s">
        <v>110</v>
      </c>
      <c r="Y7" s="5" t="s">
        <v>111</v>
      </c>
    </row>
    <row r="8" spans="1:25" x14ac:dyDescent="0.2">
      <c r="A8" s="6" t="s">
        <v>392</v>
      </c>
      <c r="B8" s="6" t="s">
        <v>404</v>
      </c>
      <c r="D8" s="6">
        <v>0.76499739175799997</v>
      </c>
      <c r="E8" s="6">
        <v>0.777472527473</v>
      </c>
      <c r="F8" s="6">
        <v>0.74045002616400002</v>
      </c>
      <c r="G8" s="6">
        <v>0.75850978290000004</v>
      </c>
      <c r="H8" s="6"/>
      <c r="I8" s="6"/>
      <c r="J8" s="6"/>
      <c r="K8" s="6"/>
      <c r="L8" s="6">
        <v>0.66964285714299998</v>
      </c>
      <c r="M8" s="6">
        <v>0.57344632768399995</v>
      </c>
      <c r="N8" s="6">
        <v>0.65273311897099995</v>
      </c>
      <c r="O8" s="6">
        <v>0.61052631578899996</v>
      </c>
      <c r="Q8" s="5">
        <v>7</v>
      </c>
      <c r="R8" s="5" t="s">
        <v>54</v>
      </c>
      <c r="S8" s="5">
        <v>3</v>
      </c>
      <c r="T8" s="5" t="s">
        <v>112</v>
      </c>
      <c r="U8" s="5" t="s">
        <v>55</v>
      </c>
      <c r="V8" s="5" t="s">
        <v>113</v>
      </c>
      <c r="W8" s="5" t="s">
        <v>114</v>
      </c>
      <c r="X8" s="5" t="s">
        <v>115</v>
      </c>
      <c r="Y8" s="5" t="s">
        <v>116</v>
      </c>
    </row>
    <row r="9" spans="1:25" x14ac:dyDescent="0.2">
      <c r="A9" s="6" t="s">
        <v>393</v>
      </c>
      <c r="B9" s="6" t="s">
        <v>405</v>
      </c>
      <c r="D9" s="6">
        <v>0.76499739175799997</v>
      </c>
      <c r="E9" s="6">
        <v>0.774755168662</v>
      </c>
      <c r="F9" s="6">
        <v>0.74515960230199996</v>
      </c>
      <c r="G9" s="6">
        <v>0.75966924513199996</v>
      </c>
      <c r="H9" s="6"/>
      <c r="I9" s="6"/>
      <c r="J9" s="6"/>
      <c r="K9" s="6"/>
      <c r="L9" s="6">
        <v>0.66454081632700002</v>
      </c>
      <c r="M9" s="6">
        <v>0.56741573033699999</v>
      </c>
      <c r="N9" s="6">
        <v>0.64951768488700001</v>
      </c>
      <c r="O9" s="6">
        <v>0.60569715142400005</v>
      </c>
      <c r="Q9" s="5">
        <v>8</v>
      </c>
      <c r="R9" s="5" t="s">
        <v>394</v>
      </c>
      <c r="S9" s="5">
        <v>2</v>
      </c>
      <c r="T9" s="5" t="s">
        <v>117</v>
      </c>
      <c r="U9" s="5"/>
      <c r="V9" s="11" t="s">
        <v>118</v>
      </c>
      <c r="W9" s="11" t="s">
        <v>119</v>
      </c>
      <c r="X9" s="11" t="s">
        <v>120</v>
      </c>
      <c r="Y9" s="11" t="s">
        <v>121</v>
      </c>
    </row>
    <row r="10" spans="1:25" x14ac:dyDescent="0.2">
      <c r="A10" s="6" t="s">
        <v>406</v>
      </c>
      <c r="B10" s="3" t="s">
        <v>410</v>
      </c>
      <c r="D10" s="6">
        <v>0.77334376630199997</v>
      </c>
      <c r="E10" s="6">
        <v>0.781621621622</v>
      </c>
      <c r="F10" s="6">
        <v>0.75667189952900005</v>
      </c>
      <c r="G10" s="6">
        <v>0.76894442967300003</v>
      </c>
      <c r="H10" s="6"/>
      <c r="I10" s="6"/>
      <c r="J10" s="6"/>
      <c r="K10" s="6"/>
      <c r="L10" s="6">
        <v>0.6875</v>
      </c>
      <c r="M10" s="6">
        <v>0.59065934065900005</v>
      </c>
      <c r="N10" s="6">
        <v>0.69131832797399995</v>
      </c>
      <c r="O10" s="6">
        <v>0.63703703703699999</v>
      </c>
      <c r="Q10" s="5">
        <v>9</v>
      </c>
      <c r="R10" s="5" t="s">
        <v>122</v>
      </c>
      <c r="S10" s="5">
        <v>2</v>
      </c>
      <c r="T10" s="5" t="s">
        <v>123</v>
      </c>
      <c r="U10" s="5" t="s">
        <v>122</v>
      </c>
      <c r="V10" s="5" t="s">
        <v>124</v>
      </c>
      <c r="W10" s="5" t="s">
        <v>125</v>
      </c>
      <c r="X10" s="5" t="s">
        <v>126</v>
      </c>
      <c r="Y10" s="5" t="s">
        <v>127</v>
      </c>
    </row>
    <row r="11" spans="1:25" x14ac:dyDescent="0.2">
      <c r="A11" s="6"/>
      <c r="B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Q11" s="5">
        <v>10</v>
      </c>
      <c r="R11" s="5" t="s">
        <v>66</v>
      </c>
      <c r="S11" s="5">
        <v>4</v>
      </c>
      <c r="T11" s="5" t="s">
        <v>85</v>
      </c>
      <c r="U11" s="5" t="s">
        <v>67</v>
      </c>
      <c r="V11" s="5" t="s">
        <v>128</v>
      </c>
      <c r="W11" s="5" t="s">
        <v>129</v>
      </c>
      <c r="X11" s="5" t="s">
        <v>130</v>
      </c>
      <c r="Y11" s="5" t="s">
        <v>131</v>
      </c>
    </row>
    <row r="12" spans="1:25" x14ac:dyDescent="0.2">
      <c r="A12" s="6" t="s">
        <v>411</v>
      </c>
      <c r="B12" s="6" t="s">
        <v>490</v>
      </c>
      <c r="C12" s="3" t="s">
        <v>434</v>
      </c>
      <c r="D12" s="6">
        <v>0.69561815336499999</v>
      </c>
      <c r="E12" s="6">
        <v>0.67206290471800001</v>
      </c>
      <c r="F12" s="6">
        <v>0.76033490319200003</v>
      </c>
      <c r="G12" s="6">
        <v>0.71347900810200005</v>
      </c>
      <c r="H12" s="6"/>
      <c r="I12" s="6"/>
      <c r="J12" s="6"/>
      <c r="K12" s="6"/>
      <c r="L12" s="6">
        <v>0.63775510204100005</v>
      </c>
      <c r="M12" s="6">
        <v>0.53206650831400004</v>
      </c>
      <c r="N12" s="6">
        <v>0.72025723472699998</v>
      </c>
      <c r="O12" s="6">
        <v>0.61202185792300001</v>
      </c>
      <c r="Q12" s="5">
        <v>11</v>
      </c>
      <c r="R12" s="5" t="s">
        <v>133</v>
      </c>
      <c r="S12" s="5">
        <v>1</v>
      </c>
      <c r="T12" s="5" t="s">
        <v>123</v>
      </c>
      <c r="U12" s="5" t="s">
        <v>134</v>
      </c>
      <c r="V12" s="5" t="s">
        <v>135</v>
      </c>
      <c r="W12" s="5" t="s">
        <v>136</v>
      </c>
      <c r="X12" s="5" t="s">
        <v>137</v>
      </c>
      <c r="Y12" s="5" t="s">
        <v>138</v>
      </c>
    </row>
    <row r="13" spans="1:25" x14ac:dyDescent="0.2">
      <c r="A13" s="6" t="s">
        <v>392</v>
      </c>
      <c r="B13" s="3" t="s">
        <v>434</v>
      </c>
      <c r="D13" s="6">
        <v>0.73735002608199995</v>
      </c>
      <c r="E13" s="6">
        <v>0.74171122994700001</v>
      </c>
      <c r="F13" s="6">
        <v>0.72579801151199996</v>
      </c>
      <c r="G13" s="6">
        <v>0.73366834170899997</v>
      </c>
      <c r="H13" s="6"/>
      <c r="I13" s="6"/>
      <c r="J13" s="6"/>
      <c r="K13" s="6"/>
      <c r="L13" s="6">
        <v>0.661989795918</v>
      </c>
      <c r="M13" s="6">
        <v>0.56318681318700003</v>
      </c>
      <c r="N13" s="6">
        <v>0.65916398713799995</v>
      </c>
      <c r="O13" s="6">
        <v>0.60740740740700006</v>
      </c>
      <c r="Q13" s="5">
        <v>12</v>
      </c>
      <c r="R13" s="5" t="s">
        <v>139</v>
      </c>
      <c r="S13" s="5">
        <v>2</v>
      </c>
      <c r="T13" s="5" t="s">
        <v>90</v>
      </c>
      <c r="U13" s="5" t="s">
        <v>140</v>
      </c>
      <c r="V13" s="5" t="s">
        <v>141</v>
      </c>
      <c r="W13" s="5" t="s">
        <v>142</v>
      </c>
      <c r="X13" s="5" t="s">
        <v>120</v>
      </c>
      <c r="Y13" s="5" t="s">
        <v>143</v>
      </c>
    </row>
    <row r="14" spans="1:25" x14ac:dyDescent="0.2">
      <c r="Q14" s="5">
        <v>13</v>
      </c>
      <c r="R14" s="5" t="s">
        <v>144</v>
      </c>
      <c r="S14" s="5">
        <v>3</v>
      </c>
      <c r="T14" s="5" t="s">
        <v>90</v>
      </c>
      <c r="U14" s="5" t="s">
        <v>145</v>
      </c>
      <c r="V14" s="5" t="s">
        <v>146</v>
      </c>
      <c r="W14" s="5" t="s">
        <v>147</v>
      </c>
      <c r="X14" s="5" t="s">
        <v>120</v>
      </c>
      <c r="Y14" s="5" t="s">
        <v>148</v>
      </c>
    </row>
    <row r="15" spans="1:25" x14ac:dyDescent="0.2">
      <c r="A15" s="6" t="s">
        <v>411</v>
      </c>
      <c r="B15" s="6" t="s">
        <v>491</v>
      </c>
      <c r="C15" s="3" t="s">
        <v>433</v>
      </c>
      <c r="D15" s="6">
        <v>0.71961398017699996</v>
      </c>
      <c r="E15" s="6">
        <v>0.71884816753900005</v>
      </c>
      <c r="F15" s="6">
        <v>0.71847200418599999</v>
      </c>
      <c r="G15" s="6">
        <v>0.71866003664</v>
      </c>
      <c r="H15" s="6"/>
      <c r="I15" s="6"/>
      <c r="J15" s="6"/>
      <c r="K15" s="6"/>
      <c r="L15" s="6">
        <v>0.661989795918</v>
      </c>
      <c r="M15" s="6">
        <v>0.56020942408399999</v>
      </c>
      <c r="N15" s="6">
        <v>0.68810289389099999</v>
      </c>
      <c r="O15" s="6">
        <v>0.61760461760499996</v>
      </c>
      <c r="Q15" s="5">
        <v>14</v>
      </c>
      <c r="R15" s="5" t="s">
        <v>149</v>
      </c>
      <c r="S15" s="5">
        <v>1</v>
      </c>
      <c r="T15" s="5" t="s">
        <v>90</v>
      </c>
      <c r="U15" s="5"/>
      <c r="V15" s="5" t="s">
        <v>150</v>
      </c>
      <c r="W15" s="5" t="s">
        <v>151</v>
      </c>
      <c r="X15" s="5" t="s">
        <v>152</v>
      </c>
      <c r="Y15" s="5" t="s">
        <v>153</v>
      </c>
    </row>
    <row r="16" spans="1:25" x14ac:dyDescent="0.2">
      <c r="A16" s="6" t="s">
        <v>412</v>
      </c>
      <c r="B16" s="3" t="s">
        <v>433</v>
      </c>
      <c r="D16" s="6">
        <v>0.75769431403200005</v>
      </c>
      <c r="E16" s="6">
        <v>0.76684782608699997</v>
      </c>
      <c r="F16" s="6">
        <v>0.738356881214</v>
      </c>
      <c r="G16" s="6">
        <v>0.75233271127699997</v>
      </c>
      <c r="H16" s="6"/>
      <c r="I16" s="6"/>
      <c r="J16" s="6"/>
      <c r="K16" s="6"/>
      <c r="L16" s="6">
        <v>0.679846938776</v>
      </c>
      <c r="M16" s="6">
        <v>0.58522727272700004</v>
      </c>
      <c r="N16" s="6">
        <v>0.662379421222</v>
      </c>
      <c r="O16" s="6">
        <v>0.621417797888</v>
      </c>
      <c r="Q16" s="5">
        <v>15</v>
      </c>
      <c r="R16" s="5" t="s">
        <v>154</v>
      </c>
      <c r="S16" s="5">
        <v>1</v>
      </c>
      <c r="T16" s="5" t="s">
        <v>90</v>
      </c>
      <c r="U16" s="5"/>
      <c r="V16" s="5" t="s">
        <v>155</v>
      </c>
      <c r="W16" s="5" t="s">
        <v>156</v>
      </c>
      <c r="X16" s="8" t="s">
        <v>157</v>
      </c>
      <c r="Y16" s="5" t="s">
        <v>158</v>
      </c>
    </row>
    <row r="17" spans="1:25" x14ac:dyDescent="0.2">
      <c r="Q17" s="5">
        <v>16</v>
      </c>
      <c r="R17" s="5" t="s">
        <v>159</v>
      </c>
      <c r="S17" s="5">
        <v>5</v>
      </c>
      <c r="T17" s="5" t="s">
        <v>90</v>
      </c>
      <c r="U17" s="5" t="s">
        <v>160</v>
      </c>
      <c r="V17" s="5" t="s">
        <v>161</v>
      </c>
      <c r="W17" s="5" t="s">
        <v>162</v>
      </c>
      <c r="X17" s="5" t="s">
        <v>163</v>
      </c>
      <c r="Y17" s="5" t="s">
        <v>164</v>
      </c>
    </row>
    <row r="18" spans="1:25" x14ac:dyDescent="0.2">
      <c r="Q18" s="5">
        <v>17</v>
      </c>
      <c r="R18" s="5" t="s">
        <v>165</v>
      </c>
      <c r="S18" s="5">
        <v>3</v>
      </c>
      <c r="T18" s="5" t="s">
        <v>90</v>
      </c>
      <c r="U18" s="5" t="s">
        <v>166</v>
      </c>
      <c r="V18" s="5" t="s">
        <v>167</v>
      </c>
      <c r="W18" s="5" t="s">
        <v>168</v>
      </c>
      <c r="X18" s="5" t="s">
        <v>169</v>
      </c>
      <c r="Y18" s="5" t="s">
        <v>170</v>
      </c>
    </row>
    <row r="19" spans="1:25" x14ac:dyDescent="0.2">
      <c r="A19" s="3" t="s">
        <v>392</v>
      </c>
      <c r="B19" s="3" t="s">
        <v>417</v>
      </c>
      <c r="D19" s="6">
        <v>0.75873761085000002</v>
      </c>
      <c r="E19" s="6">
        <v>0.762793176972</v>
      </c>
      <c r="F19" s="6">
        <v>0.74882260596500005</v>
      </c>
      <c r="G19" s="6">
        <v>0.75574333245299996</v>
      </c>
      <c r="H19" s="6"/>
      <c r="I19" s="6"/>
      <c r="J19" s="6"/>
      <c r="K19" s="6"/>
      <c r="L19" s="6">
        <v>0.66581632653099998</v>
      </c>
      <c r="M19" s="6">
        <v>0.56533333333299995</v>
      </c>
      <c r="N19" s="6">
        <v>0.68167202572300001</v>
      </c>
      <c r="O19" s="6">
        <v>0.61807580174900001</v>
      </c>
      <c r="Q19" s="5">
        <v>18</v>
      </c>
      <c r="R19" s="5" t="s">
        <v>171</v>
      </c>
      <c r="S19" s="5">
        <v>3</v>
      </c>
      <c r="T19" s="5" t="s">
        <v>90</v>
      </c>
      <c r="U19" s="5" t="s">
        <v>172</v>
      </c>
      <c r="V19" s="5" t="s">
        <v>173</v>
      </c>
      <c r="W19" s="5" t="s">
        <v>174</v>
      </c>
      <c r="X19" s="5" t="s">
        <v>175</v>
      </c>
      <c r="Y19" s="5" t="s">
        <v>176</v>
      </c>
    </row>
    <row r="20" spans="1:25" x14ac:dyDescent="0.2">
      <c r="A20" s="6" t="s">
        <v>416</v>
      </c>
      <c r="B20" s="3" t="s">
        <v>415</v>
      </c>
      <c r="D20" s="6">
        <v>0.75847678664600005</v>
      </c>
      <c r="E20" s="6">
        <v>0.77015907844200004</v>
      </c>
      <c r="F20" s="6">
        <v>0.73469387755100002</v>
      </c>
      <c r="G20" s="6">
        <v>0.75200856989800002</v>
      </c>
      <c r="H20" s="6"/>
      <c r="I20" s="6"/>
      <c r="J20" s="6"/>
      <c r="K20" s="6"/>
      <c r="L20" s="6">
        <v>0.683673469388</v>
      </c>
      <c r="M20" s="6">
        <v>0.588732394366</v>
      </c>
      <c r="N20" s="6">
        <v>0.67202572347300005</v>
      </c>
      <c r="O20" s="6">
        <v>0.62762762762799995</v>
      </c>
      <c r="Q20" s="5">
        <v>19</v>
      </c>
      <c r="R20" s="5" t="s">
        <v>177</v>
      </c>
      <c r="S20" s="5">
        <v>1</v>
      </c>
      <c r="T20" s="5" t="s">
        <v>178</v>
      </c>
      <c r="U20" s="5" t="s">
        <v>179</v>
      </c>
      <c r="V20" s="5" t="s">
        <v>180</v>
      </c>
      <c r="W20" s="5" t="s">
        <v>181</v>
      </c>
      <c r="X20" s="5" t="s">
        <v>182</v>
      </c>
      <c r="Y20" s="5" t="s">
        <v>183</v>
      </c>
    </row>
    <row r="21" spans="1:25" x14ac:dyDescent="0.2">
      <c r="A21" s="6" t="s">
        <v>414</v>
      </c>
      <c r="B21" s="3" t="s">
        <v>413</v>
      </c>
      <c r="D21" s="6">
        <v>0.77856025039099996</v>
      </c>
      <c r="E21" s="6">
        <v>0.78579117330500003</v>
      </c>
      <c r="F21" s="6">
        <v>0.76399790685500002</v>
      </c>
      <c r="G21" s="6">
        <v>0.77474131069200003</v>
      </c>
      <c r="H21" s="6"/>
      <c r="I21" s="6"/>
      <c r="J21" s="6"/>
      <c r="K21" s="6"/>
      <c r="L21" s="6">
        <v>0.6875</v>
      </c>
      <c r="M21" s="6">
        <v>0.58967391304299999</v>
      </c>
      <c r="N21" s="6">
        <v>0.69774919614099995</v>
      </c>
      <c r="O21" s="6">
        <v>0.63917525773200001</v>
      </c>
      <c r="Q21" s="5">
        <v>20</v>
      </c>
      <c r="R21" s="5" t="s">
        <v>184</v>
      </c>
      <c r="S21" s="5">
        <v>3</v>
      </c>
      <c r="T21" s="5" t="s">
        <v>90</v>
      </c>
      <c r="U21" s="5" t="s">
        <v>185</v>
      </c>
      <c r="V21" s="5" t="s">
        <v>186</v>
      </c>
      <c r="W21" s="5" t="s">
        <v>187</v>
      </c>
      <c r="X21" s="5" t="s">
        <v>188</v>
      </c>
      <c r="Y21" s="5" t="s">
        <v>189</v>
      </c>
    </row>
    <row r="22" spans="1:25" x14ac:dyDescent="0.2">
      <c r="A22" s="3" t="s">
        <v>392</v>
      </c>
      <c r="B22" s="3" t="s">
        <v>418</v>
      </c>
      <c r="D22" s="10">
        <v>0.79499217527400001</v>
      </c>
      <c r="E22" s="10">
        <v>0.80032034169800004</v>
      </c>
      <c r="F22" s="10">
        <v>0.78440607011999997</v>
      </c>
      <c r="G22" s="10">
        <v>0.79228329809700004</v>
      </c>
      <c r="H22" s="10"/>
      <c r="I22" s="10"/>
      <c r="J22" s="10"/>
      <c r="K22" s="10"/>
      <c r="L22" s="13">
        <v>0.69642857142900005</v>
      </c>
      <c r="M22" s="13">
        <v>0.60055096418700005</v>
      </c>
      <c r="N22" s="6">
        <v>0.700964630225</v>
      </c>
      <c r="O22" s="13">
        <v>0.64688427299700002</v>
      </c>
      <c r="Q22" s="5">
        <v>21</v>
      </c>
      <c r="R22" s="5" t="s">
        <v>190</v>
      </c>
      <c r="S22" s="5">
        <v>7</v>
      </c>
      <c r="T22" s="5" t="s">
        <v>117</v>
      </c>
      <c r="U22" s="5" t="s">
        <v>191</v>
      </c>
      <c r="V22" s="5" t="s">
        <v>192</v>
      </c>
      <c r="W22" s="5" t="s">
        <v>193</v>
      </c>
      <c r="X22" s="5" t="s">
        <v>194</v>
      </c>
      <c r="Y22" s="5" t="s">
        <v>195</v>
      </c>
    </row>
    <row r="23" spans="1:25" x14ac:dyDescent="0.2">
      <c r="Q23" s="5">
        <v>22</v>
      </c>
      <c r="R23" s="5" t="s">
        <v>196</v>
      </c>
      <c r="S23" s="5">
        <v>4</v>
      </c>
      <c r="T23" s="5" t="s">
        <v>85</v>
      </c>
      <c r="U23" s="5"/>
      <c r="V23" s="5" t="s">
        <v>197</v>
      </c>
      <c r="W23" s="5" t="s">
        <v>198</v>
      </c>
      <c r="X23" s="5" t="s">
        <v>130</v>
      </c>
      <c r="Y23" s="5" t="s">
        <v>199</v>
      </c>
    </row>
    <row r="24" spans="1:25" x14ac:dyDescent="0.2">
      <c r="A24" s="3" t="s">
        <v>427</v>
      </c>
      <c r="B24" s="3" t="s">
        <v>492</v>
      </c>
      <c r="C24" s="3" t="s">
        <v>426</v>
      </c>
      <c r="D24" s="6">
        <v>0.680490349504</v>
      </c>
      <c r="E24" s="6">
        <v>0.68560606060600005</v>
      </c>
      <c r="F24" s="6">
        <v>0.66300366300400004</v>
      </c>
      <c r="G24" s="6">
        <v>0.67411545623799995</v>
      </c>
      <c r="H24" s="6"/>
      <c r="I24" s="6"/>
      <c r="J24" s="6"/>
      <c r="K24" s="6"/>
      <c r="L24" s="6">
        <v>0.63520408163300002</v>
      </c>
      <c r="M24" s="6">
        <v>0.53541076487299999</v>
      </c>
      <c r="N24" s="6">
        <v>0.60771704180099995</v>
      </c>
      <c r="O24" s="6">
        <v>0.56927710843400003</v>
      </c>
      <c r="Q24" s="5">
        <v>23</v>
      </c>
      <c r="R24" s="5" t="s">
        <v>200</v>
      </c>
      <c r="S24" s="5">
        <v>3</v>
      </c>
      <c r="T24" s="5" t="s">
        <v>90</v>
      </c>
      <c r="U24" s="5" t="s">
        <v>200</v>
      </c>
      <c r="V24" s="5" t="s">
        <v>201</v>
      </c>
      <c r="W24" s="5" t="s">
        <v>202</v>
      </c>
      <c r="X24" s="5" t="s">
        <v>203</v>
      </c>
      <c r="Y24" s="5" t="s">
        <v>204</v>
      </c>
    </row>
    <row r="25" spans="1:25" x14ac:dyDescent="0.2">
      <c r="A25" s="3" t="s">
        <v>430</v>
      </c>
      <c r="B25" s="3" t="s">
        <v>426</v>
      </c>
      <c r="D25" s="6">
        <v>0.69874804381800004</v>
      </c>
      <c r="E25" s="6">
        <v>0.70388349514600002</v>
      </c>
      <c r="F25" s="6">
        <v>0.68288854003099997</v>
      </c>
      <c r="G25" s="6">
        <v>0.693227091633</v>
      </c>
      <c r="H25" s="6"/>
      <c r="I25" s="6"/>
      <c r="J25" s="6"/>
      <c r="K25" s="6"/>
      <c r="L25" s="6">
        <v>0.64158163265299994</v>
      </c>
      <c r="M25" s="6">
        <v>0.54098360655699995</v>
      </c>
      <c r="N25" s="6">
        <v>0.63665594855300001</v>
      </c>
      <c r="O25" s="6">
        <v>0.58493353028100004</v>
      </c>
      <c r="Q25" s="5">
        <v>24</v>
      </c>
      <c r="R25" s="5" t="s">
        <v>47</v>
      </c>
      <c r="S25" s="5">
        <v>2</v>
      </c>
      <c r="T25" s="5" t="s">
        <v>90</v>
      </c>
      <c r="U25" s="5" t="s">
        <v>49</v>
      </c>
      <c r="V25" s="5" t="s">
        <v>192</v>
      </c>
      <c r="W25" s="5" t="s">
        <v>205</v>
      </c>
      <c r="X25" s="5" t="s">
        <v>206</v>
      </c>
      <c r="Y25" s="5" t="s">
        <v>207</v>
      </c>
    </row>
    <row r="26" spans="1:25" x14ac:dyDescent="0.2">
      <c r="A26" s="3" t="s">
        <v>429</v>
      </c>
      <c r="B26" s="3" t="s">
        <v>493</v>
      </c>
      <c r="C26" s="3" t="s">
        <v>428</v>
      </c>
      <c r="D26" s="6">
        <v>0.64397496087600004</v>
      </c>
      <c r="E26" s="6">
        <v>0.61441743503799995</v>
      </c>
      <c r="F26" s="6">
        <v>0.76713762427999999</v>
      </c>
      <c r="G26" s="6">
        <v>0.682336513847</v>
      </c>
      <c r="H26" s="6"/>
      <c r="I26" s="6"/>
      <c r="J26" s="6"/>
      <c r="K26" s="6"/>
      <c r="L26" s="6">
        <v>0.60969387755100002</v>
      </c>
      <c r="M26" s="6">
        <v>0.50535331905799996</v>
      </c>
      <c r="N26" s="10">
        <v>0.75884244372999998</v>
      </c>
      <c r="O26" s="6">
        <v>0.606683804627</v>
      </c>
      <c r="Q26" s="5">
        <v>25</v>
      </c>
      <c r="R26" s="5" t="s">
        <v>208</v>
      </c>
      <c r="S26" s="5">
        <v>4</v>
      </c>
      <c r="T26" s="5" t="s">
        <v>117</v>
      </c>
      <c r="U26" s="5" t="s">
        <v>208</v>
      </c>
      <c r="V26" s="5" t="s">
        <v>108</v>
      </c>
      <c r="W26" s="5" t="s">
        <v>209</v>
      </c>
      <c r="X26" s="5" t="s">
        <v>210</v>
      </c>
      <c r="Y26" s="5" t="s">
        <v>211</v>
      </c>
    </row>
    <row r="27" spans="1:25" x14ac:dyDescent="0.2">
      <c r="A27" s="3" t="s">
        <v>419</v>
      </c>
      <c r="B27" s="3" t="s">
        <v>431</v>
      </c>
      <c r="D27" s="6">
        <v>0.66197183098599999</v>
      </c>
      <c r="E27" s="6">
        <v>0.63540290620899997</v>
      </c>
      <c r="F27" s="6">
        <v>0.75510204081599996</v>
      </c>
      <c r="G27" s="6">
        <v>0.690100430416</v>
      </c>
      <c r="H27" s="6"/>
      <c r="I27" s="6"/>
      <c r="J27" s="6"/>
      <c r="K27" s="6"/>
      <c r="L27" s="6">
        <v>0.61479591836699998</v>
      </c>
      <c r="M27" s="6">
        <v>0.50989010989000005</v>
      </c>
      <c r="N27" s="6">
        <v>0.745980707395</v>
      </c>
      <c r="O27" s="6">
        <v>0.60574412532599997</v>
      </c>
      <c r="Q27" s="5">
        <v>26</v>
      </c>
      <c r="R27" s="5" t="s">
        <v>212</v>
      </c>
      <c r="S27" s="5">
        <v>3</v>
      </c>
      <c r="T27" s="5" t="s">
        <v>123</v>
      </c>
      <c r="U27" s="5" t="s">
        <v>213</v>
      </c>
      <c r="V27" s="5" t="s">
        <v>214</v>
      </c>
      <c r="W27" s="5" t="s">
        <v>215</v>
      </c>
      <c r="X27" s="5" t="s">
        <v>216</v>
      </c>
      <c r="Y27" s="5" t="s">
        <v>217</v>
      </c>
    </row>
    <row r="28" spans="1:25" x14ac:dyDescent="0.2">
      <c r="A28" s="3" t="s">
        <v>392</v>
      </c>
      <c r="B28" s="3" t="s">
        <v>432</v>
      </c>
      <c r="C28" s="6"/>
      <c r="D28" s="6">
        <v>0.70500782472599999</v>
      </c>
      <c r="E28" s="6">
        <v>0.71381578947400004</v>
      </c>
      <c r="F28" s="6">
        <v>0.68131868131899997</v>
      </c>
      <c r="G28" s="6">
        <v>0.69718875501999999</v>
      </c>
      <c r="H28" s="6"/>
      <c r="I28" s="6"/>
      <c r="J28" s="6"/>
      <c r="K28" s="6"/>
      <c r="L28" s="6">
        <v>0.64030612244899998</v>
      </c>
      <c r="M28" s="6">
        <v>0.54016620498599999</v>
      </c>
      <c r="N28" s="6">
        <v>0.62700964630199996</v>
      </c>
      <c r="O28" s="6">
        <v>0.58035714285700002</v>
      </c>
      <c r="Q28" s="5">
        <v>27</v>
      </c>
      <c r="R28" s="5" t="s">
        <v>218</v>
      </c>
      <c r="S28" s="5">
        <v>3</v>
      </c>
      <c r="T28" s="5" t="s">
        <v>90</v>
      </c>
      <c r="U28" s="5" t="s">
        <v>219</v>
      </c>
      <c r="V28" s="5" t="s">
        <v>220</v>
      </c>
      <c r="W28" s="5" t="s">
        <v>221</v>
      </c>
      <c r="X28" s="5" t="s">
        <v>137</v>
      </c>
      <c r="Y28" s="5" t="s">
        <v>222</v>
      </c>
    </row>
    <row r="29" spans="1:25" x14ac:dyDescent="0.2">
      <c r="Q29" s="5">
        <v>28</v>
      </c>
      <c r="R29" s="5" t="s">
        <v>78</v>
      </c>
      <c r="S29" s="5">
        <v>3</v>
      </c>
      <c r="T29" s="5" t="s">
        <v>48</v>
      </c>
      <c r="U29" s="5" t="s">
        <v>79</v>
      </c>
      <c r="V29" s="5" t="s">
        <v>95</v>
      </c>
      <c r="W29" s="5" t="s">
        <v>223</v>
      </c>
      <c r="X29" s="5" t="s">
        <v>224</v>
      </c>
      <c r="Y29" s="5" t="s">
        <v>225</v>
      </c>
    </row>
    <row r="30" spans="1:25" x14ac:dyDescent="0.2">
      <c r="A30" s="6" t="s">
        <v>6</v>
      </c>
      <c r="B30" s="6" t="s">
        <v>485</v>
      </c>
      <c r="C30" s="3" t="s">
        <v>484</v>
      </c>
      <c r="D30" s="6">
        <v>0.61241523213399995</v>
      </c>
      <c r="E30" s="6">
        <v>0.58523866827100002</v>
      </c>
      <c r="F30" s="6">
        <v>0.763474620617</v>
      </c>
      <c r="G30" s="6">
        <v>0.66257947320599997</v>
      </c>
      <c r="H30" s="6"/>
      <c r="I30" s="6"/>
      <c r="J30" s="6"/>
      <c r="K30" s="6"/>
      <c r="L30" s="6">
        <v>0.61352040816300002</v>
      </c>
      <c r="M30" s="6">
        <v>0.50865800865800004</v>
      </c>
      <c r="N30" s="6">
        <v>0.75562700964600005</v>
      </c>
      <c r="O30" s="6">
        <v>0.60802069857700003</v>
      </c>
      <c r="Q30" s="5">
        <v>29</v>
      </c>
      <c r="R30" s="5" t="s">
        <v>226</v>
      </c>
      <c r="S30" s="5">
        <v>3</v>
      </c>
      <c r="T30" s="5" t="s">
        <v>90</v>
      </c>
      <c r="U30" s="5" t="s">
        <v>227</v>
      </c>
      <c r="V30" s="5" t="s">
        <v>228</v>
      </c>
      <c r="W30" s="5" t="s">
        <v>229</v>
      </c>
      <c r="X30" s="5" t="s">
        <v>230</v>
      </c>
      <c r="Y30" s="5" t="s">
        <v>231</v>
      </c>
    </row>
    <row r="31" spans="1:25" x14ac:dyDescent="0.2">
      <c r="A31" s="3" t="s">
        <v>392</v>
      </c>
      <c r="B31" s="3" t="s">
        <v>484</v>
      </c>
      <c r="D31" s="6">
        <v>0.62493479394899998</v>
      </c>
      <c r="E31" s="6">
        <v>0.58975332068300002</v>
      </c>
      <c r="F31" s="6">
        <v>0.81318681318700003</v>
      </c>
      <c r="G31" s="6">
        <v>0.68367795864500003</v>
      </c>
      <c r="H31" s="6"/>
      <c r="I31" s="6"/>
      <c r="J31" s="6"/>
      <c r="K31" s="6"/>
      <c r="L31" s="6">
        <v>0.60204081632700002</v>
      </c>
      <c r="M31" s="6">
        <v>0.49898989899000001</v>
      </c>
      <c r="N31" s="6">
        <v>0.79421221865000002</v>
      </c>
      <c r="O31" s="6">
        <v>0.61290322580599998</v>
      </c>
      <c r="Q31" s="5">
        <v>30</v>
      </c>
      <c r="R31" s="5" t="s">
        <v>16</v>
      </c>
      <c r="S31" s="5">
        <v>4</v>
      </c>
      <c r="T31" s="5" t="s">
        <v>29</v>
      </c>
      <c r="U31" s="5"/>
      <c r="V31" s="5" t="s">
        <v>232</v>
      </c>
      <c r="W31" s="5" t="s">
        <v>233</v>
      </c>
      <c r="X31" s="5" t="s">
        <v>234</v>
      </c>
      <c r="Y31" s="5" t="s">
        <v>235</v>
      </c>
    </row>
    <row r="32" spans="1:25" x14ac:dyDescent="0.2">
      <c r="A32" s="3" t="s">
        <v>482</v>
      </c>
      <c r="B32" s="6" t="s">
        <v>486</v>
      </c>
      <c r="C32" s="3" t="s">
        <v>483</v>
      </c>
      <c r="D32" s="6">
        <v>0.680490349504</v>
      </c>
      <c r="E32" s="6">
        <v>0.64913043478300003</v>
      </c>
      <c r="F32" s="6">
        <v>0.781266352695</v>
      </c>
      <c r="G32" s="6">
        <v>0.70909522678699999</v>
      </c>
      <c r="H32" s="6"/>
      <c r="I32" s="6"/>
      <c r="J32" s="6"/>
      <c r="K32" s="6"/>
      <c r="L32" s="6">
        <v>0.628826530612</v>
      </c>
      <c r="M32" s="6">
        <v>0.52304147465399997</v>
      </c>
      <c r="N32" s="6">
        <v>0.72990353697699994</v>
      </c>
      <c r="O32" s="6">
        <v>0.60939597315399996</v>
      </c>
      <c r="Q32" s="5">
        <v>31</v>
      </c>
      <c r="R32" s="5" t="s">
        <v>236</v>
      </c>
      <c r="S32" s="5">
        <v>1</v>
      </c>
      <c r="T32" s="5" t="s">
        <v>90</v>
      </c>
      <c r="U32" s="5" t="s">
        <v>237</v>
      </c>
      <c r="V32" s="5" t="s">
        <v>238</v>
      </c>
      <c r="W32" s="5" t="s">
        <v>239</v>
      </c>
      <c r="X32" s="5" t="s">
        <v>240</v>
      </c>
      <c r="Y32" s="5" t="s">
        <v>241</v>
      </c>
    </row>
    <row r="33" spans="1:25" x14ac:dyDescent="0.2">
      <c r="A33" s="3" t="s">
        <v>487</v>
      </c>
      <c r="B33" s="3" t="s">
        <v>483</v>
      </c>
      <c r="D33" s="6">
        <v>0.72613458528999997</v>
      </c>
      <c r="E33" s="6">
        <v>0.71280276816599997</v>
      </c>
      <c r="F33" s="6">
        <v>0.75457875457900003</v>
      </c>
      <c r="G33" s="6">
        <v>0.73309608540899995</v>
      </c>
      <c r="H33" s="6"/>
      <c r="I33" s="6"/>
      <c r="J33" s="6"/>
      <c r="K33" s="6"/>
      <c r="L33" s="6">
        <v>0.67346938775499998</v>
      </c>
      <c r="M33" s="6">
        <v>0.57493188010899998</v>
      </c>
      <c r="N33" s="6">
        <v>0.67845659164000005</v>
      </c>
      <c r="O33" s="6">
        <v>0.62241887905600002</v>
      </c>
      <c r="Q33" s="5">
        <v>32</v>
      </c>
      <c r="R33" s="5" t="s">
        <v>242</v>
      </c>
      <c r="S33" s="5">
        <v>1</v>
      </c>
      <c r="T33" s="5" t="s">
        <v>112</v>
      </c>
      <c r="U33" s="5"/>
      <c r="V33" s="5" t="s">
        <v>243</v>
      </c>
      <c r="W33" s="5" t="s">
        <v>244</v>
      </c>
      <c r="X33" s="5" t="s">
        <v>245</v>
      </c>
      <c r="Y33" s="5" t="s">
        <v>246</v>
      </c>
    </row>
    <row r="34" spans="1:25" x14ac:dyDescent="0.2">
      <c r="Q34" s="5">
        <v>33</v>
      </c>
      <c r="R34" s="5" t="s">
        <v>247</v>
      </c>
      <c r="S34" s="5">
        <v>1</v>
      </c>
      <c r="T34" s="5" t="s">
        <v>29</v>
      </c>
      <c r="U34" s="5" t="s">
        <v>248</v>
      </c>
      <c r="V34" s="5" t="s">
        <v>249</v>
      </c>
      <c r="W34" s="5" t="s">
        <v>250</v>
      </c>
      <c r="X34" s="5" t="s">
        <v>251</v>
      </c>
      <c r="Y34" s="5" t="s">
        <v>252</v>
      </c>
    </row>
    <row r="35" spans="1:25" x14ac:dyDescent="0.2">
      <c r="Q35" s="5">
        <v>34</v>
      </c>
      <c r="R35" s="5" t="s">
        <v>253</v>
      </c>
      <c r="S35" s="5">
        <v>3</v>
      </c>
      <c r="T35" s="5" t="s">
        <v>90</v>
      </c>
      <c r="U35" s="5"/>
      <c r="V35" s="5" t="s">
        <v>254</v>
      </c>
      <c r="W35" s="5" t="s">
        <v>255</v>
      </c>
      <c r="X35" s="5" t="s">
        <v>256</v>
      </c>
      <c r="Y35" s="5" t="s">
        <v>257</v>
      </c>
    </row>
    <row r="36" spans="1:25" x14ac:dyDescent="0.2">
      <c r="A36" s="3" t="s">
        <v>419</v>
      </c>
      <c r="B36" s="3" t="s">
        <v>425</v>
      </c>
      <c r="D36" s="6">
        <v>0.57720396452800005</v>
      </c>
      <c r="E36" s="6">
        <v>0.554758308157</v>
      </c>
      <c r="F36" s="6">
        <v>0.76870748299299996</v>
      </c>
      <c r="G36" s="6">
        <v>0.64443957008099995</v>
      </c>
      <c r="H36" s="6"/>
      <c r="I36" s="6"/>
      <c r="J36" s="6"/>
      <c r="K36" s="6"/>
      <c r="L36" s="6">
        <v>0.55229591836699998</v>
      </c>
      <c r="M36" s="6">
        <v>0.45884773662599998</v>
      </c>
      <c r="N36" s="6">
        <v>0.71704180064300005</v>
      </c>
      <c r="O36" s="6">
        <v>0.559598494354</v>
      </c>
      <c r="Q36" s="5">
        <v>35</v>
      </c>
      <c r="R36" s="5" t="s">
        <v>258</v>
      </c>
      <c r="S36" s="5">
        <v>9</v>
      </c>
      <c r="T36" s="5" t="s">
        <v>90</v>
      </c>
      <c r="U36" s="5" t="s">
        <v>259</v>
      </c>
      <c r="V36" s="5" t="s">
        <v>260</v>
      </c>
      <c r="W36" s="5" t="s">
        <v>261</v>
      </c>
      <c r="X36" s="5" t="s">
        <v>256</v>
      </c>
      <c r="Y36" s="5" t="s">
        <v>262</v>
      </c>
    </row>
    <row r="37" spans="1:25" x14ac:dyDescent="0.2">
      <c r="A37" s="3" t="s">
        <v>421</v>
      </c>
      <c r="B37" s="3" t="s">
        <v>420</v>
      </c>
      <c r="D37" s="6">
        <v>0.54486176317199997</v>
      </c>
      <c r="E37" s="6">
        <v>0.52359295053999999</v>
      </c>
      <c r="F37" s="6">
        <v>0.96389324960800005</v>
      </c>
      <c r="G37" s="6">
        <v>0.67857800699899995</v>
      </c>
      <c r="H37" s="6"/>
      <c r="I37" s="6"/>
      <c r="J37" s="6"/>
      <c r="K37" s="6"/>
      <c r="L37" s="6">
        <v>0.48596938775499998</v>
      </c>
      <c r="M37" s="6">
        <v>0.43409742120299999</v>
      </c>
      <c r="N37" s="6">
        <v>0.97427652733100001</v>
      </c>
      <c r="O37" s="6">
        <v>0.60059464816700003</v>
      </c>
      <c r="Q37" s="5">
        <v>36</v>
      </c>
      <c r="R37" s="5" t="s">
        <v>263</v>
      </c>
      <c r="S37" s="5">
        <v>1</v>
      </c>
      <c r="T37" s="5" t="s">
        <v>117</v>
      </c>
      <c r="U37" s="5" t="s">
        <v>264</v>
      </c>
      <c r="V37" s="5" t="s">
        <v>265</v>
      </c>
      <c r="W37" s="5" t="s">
        <v>266</v>
      </c>
      <c r="X37" s="5" t="s">
        <v>267</v>
      </c>
      <c r="Y37" s="5" t="s">
        <v>268</v>
      </c>
    </row>
    <row r="38" spans="1:25" x14ac:dyDescent="0.2">
      <c r="B38" s="3" t="s">
        <v>422</v>
      </c>
      <c r="D38" s="6">
        <v>0.50860719874799998</v>
      </c>
      <c r="E38" s="6">
        <v>0.50356482704000005</v>
      </c>
      <c r="F38" s="6">
        <v>0.99790685504999999</v>
      </c>
      <c r="G38" s="6">
        <v>0.66935766935800001</v>
      </c>
      <c r="H38" s="6"/>
      <c r="I38" s="6"/>
      <c r="J38" s="6"/>
      <c r="K38" s="6"/>
      <c r="L38" s="6">
        <v>0.411989795918</v>
      </c>
      <c r="M38" s="6">
        <v>0.402597402597</v>
      </c>
      <c r="N38" s="6">
        <v>0.99678456591599995</v>
      </c>
      <c r="O38" s="6">
        <v>0.57354301572599997</v>
      </c>
      <c r="Q38" s="5">
        <v>37</v>
      </c>
      <c r="R38" s="5" t="s">
        <v>269</v>
      </c>
      <c r="S38" s="5">
        <v>1</v>
      </c>
      <c r="T38" s="5" t="s">
        <v>29</v>
      </c>
      <c r="U38" s="5" t="s">
        <v>270</v>
      </c>
      <c r="V38" s="5" t="s">
        <v>271</v>
      </c>
      <c r="W38" s="5" t="s">
        <v>272</v>
      </c>
      <c r="X38" s="5" t="s">
        <v>273</v>
      </c>
      <c r="Y38" s="5" t="s">
        <v>274</v>
      </c>
    </row>
    <row r="39" spans="1:25" x14ac:dyDescent="0.2">
      <c r="B39" s="3" t="s">
        <v>423</v>
      </c>
      <c r="C39" s="3" t="s">
        <v>438</v>
      </c>
      <c r="D39" s="6">
        <v>0.65675534689600001</v>
      </c>
      <c r="E39" s="6">
        <v>0.64533463605300001</v>
      </c>
      <c r="F39" s="6">
        <v>0.69126111983299998</v>
      </c>
      <c r="G39" s="6">
        <v>0.66750884285000001</v>
      </c>
      <c r="H39" s="6"/>
      <c r="I39" s="6"/>
      <c r="J39" s="6"/>
      <c r="K39" s="6"/>
      <c r="L39" s="6">
        <v>0.658163265306</v>
      </c>
      <c r="M39" s="6">
        <v>0.55388471177900001</v>
      </c>
      <c r="N39" s="6">
        <v>0.71061093247600005</v>
      </c>
      <c r="O39" s="6">
        <v>0.62253521126800004</v>
      </c>
      <c r="Q39" s="5">
        <v>38</v>
      </c>
      <c r="R39" s="5" t="s">
        <v>275</v>
      </c>
      <c r="S39" s="5">
        <v>2</v>
      </c>
      <c r="T39" s="5" t="s">
        <v>123</v>
      </c>
      <c r="U39" s="5" t="s">
        <v>276</v>
      </c>
      <c r="V39" s="5" t="s">
        <v>277</v>
      </c>
      <c r="W39" s="5" t="s">
        <v>278</v>
      </c>
      <c r="X39" s="5" t="s">
        <v>279</v>
      </c>
      <c r="Y39" s="5" t="s">
        <v>280</v>
      </c>
    </row>
    <row r="40" spans="1:25" x14ac:dyDescent="0.2">
      <c r="B40" s="3" t="s">
        <v>424</v>
      </c>
      <c r="C40" s="3" t="s">
        <v>439</v>
      </c>
      <c r="D40" s="6">
        <v>0.64110589462699996</v>
      </c>
      <c r="E40" s="6">
        <v>0.62186788154899997</v>
      </c>
      <c r="F40" s="6">
        <v>0.71428571428599996</v>
      </c>
      <c r="G40" s="6">
        <v>0.66488066244499999</v>
      </c>
      <c r="H40" s="6"/>
      <c r="I40" s="6"/>
      <c r="J40" s="6"/>
      <c r="K40" s="6"/>
      <c r="L40" s="6">
        <v>0.628826530612</v>
      </c>
      <c r="M40" s="6">
        <v>0.52272727272700004</v>
      </c>
      <c r="N40" s="6">
        <v>0.73954983922799999</v>
      </c>
      <c r="O40" s="6">
        <v>0.612516644474</v>
      </c>
      <c r="Q40" s="5">
        <v>39</v>
      </c>
      <c r="R40" s="5" t="s">
        <v>281</v>
      </c>
      <c r="S40" s="5">
        <v>6</v>
      </c>
      <c r="T40" s="5" t="s">
        <v>90</v>
      </c>
      <c r="U40" s="5"/>
      <c r="V40" s="5" t="s">
        <v>260</v>
      </c>
      <c r="W40" s="5" t="s">
        <v>282</v>
      </c>
      <c r="X40" s="5" t="s">
        <v>283</v>
      </c>
      <c r="Y40" s="5" t="s">
        <v>284</v>
      </c>
    </row>
    <row r="41" spans="1:25" x14ac:dyDescent="0.2">
      <c r="Q41" s="5">
        <v>40</v>
      </c>
      <c r="R41" s="5" t="s">
        <v>285</v>
      </c>
      <c r="S41" s="5">
        <v>4</v>
      </c>
      <c r="T41" s="5" t="s">
        <v>90</v>
      </c>
      <c r="U41" s="5" t="s">
        <v>286</v>
      </c>
      <c r="V41" s="5" t="s">
        <v>287</v>
      </c>
      <c r="W41" s="5" t="s">
        <v>288</v>
      </c>
      <c r="X41" s="5" t="s">
        <v>289</v>
      </c>
      <c r="Y41" s="5" t="s">
        <v>290</v>
      </c>
    </row>
    <row r="42" spans="1:25" x14ac:dyDescent="0.2">
      <c r="A42" s="3" t="s">
        <v>441</v>
      </c>
      <c r="B42" s="3" t="s">
        <v>444</v>
      </c>
      <c r="D42" s="6">
        <v>0.70892018779300003</v>
      </c>
      <c r="E42" s="6">
        <v>0.74193548387099995</v>
      </c>
      <c r="F42" s="6">
        <v>0.63788592359999996</v>
      </c>
      <c r="G42" s="6">
        <v>0.68598761958400001</v>
      </c>
      <c r="H42" s="6"/>
      <c r="I42" s="6"/>
      <c r="J42" s="6"/>
      <c r="K42" s="6"/>
      <c r="L42" s="6">
        <v>0.60969387755100002</v>
      </c>
      <c r="M42" s="6">
        <v>0.50814332247600003</v>
      </c>
      <c r="N42" s="6">
        <v>0.50160771704200002</v>
      </c>
      <c r="O42" s="6">
        <v>0.50485436893199997</v>
      </c>
      <c r="Q42" s="5">
        <v>41</v>
      </c>
      <c r="R42" s="5" t="s">
        <v>291</v>
      </c>
      <c r="S42" s="5">
        <v>4</v>
      </c>
      <c r="T42" s="5" t="s">
        <v>85</v>
      </c>
      <c r="U42" s="5" t="s">
        <v>292</v>
      </c>
      <c r="V42" s="5" t="s">
        <v>293</v>
      </c>
      <c r="W42" s="5" t="s">
        <v>294</v>
      </c>
      <c r="X42" s="5" t="s">
        <v>295</v>
      </c>
      <c r="Y42" s="5" t="s">
        <v>296</v>
      </c>
    </row>
    <row r="43" spans="1:25" x14ac:dyDescent="0.2">
      <c r="A43" s="3" t="s">
        <v>442</v>
      </c>
      <c r="B43" s="3" t="s">
        <v>443</v>
      </c>
      <c r="D43" s="6">
        <v>0.76369327073600002</v>
      </c>
      <c r="E43" s="6">
        <v>0.778393351801</v>
      </c>
      <c r="F43" s="6">
        <v>0.73521716378900004</v>
      </c>
      <c r="G43" s="6">
        <v>0.75618945102299995</v>
      </c>
      <c r="H43" s="6"/>
      <c r="I43" s="6"/>
      <c r="J43" s="6"/>
      <c r="K43" s="6"/>
      <c r="L43" s="6">
        <v>0.625</v>
      </c>
      <c r="M43" s="6">
        <v>0.52664576802499996</v>
      </c>
      <c r="N43" s="6">
        <v>0.54019292604500002</v>
      </c>
      <c r="O43" s="6">
        <v>0.53333333333300004</v>
      </c>
      <c r="Q43" s="5">
        <v>42</v>
      </c>
      <c r="R43" s="5" t="s">
        <v>297</v>
      </c>
      <c r="S43" s="5">
        <v>2</v>
      </c>
      <c r="T43" s="5" t="s">
        <v>298</v>
      </c>
      <c r="U43" s="5" t="s">
        <v>299</v>
      </c>
      <c r="V43" s="5" t="s">
        <v>300</v>
      </c>
      <c r="W43" s="5" t="s">
        <v>301</v>
      </c>
      <c r="X43" s="5" t="s">
        <v>302</v>
      </c>
      <c r="Y43" s="5" t="s">
        <v>303</v>
      </c>
    </row>
    <row r="44" spans="1:25" x14ac:dyDescent="0.2">
      <c r="A44" s="3" t="s">
        <v>392</v>
      </c>
      <c r="B44" s="3" t="s">
        <v>455</v>
      </c>
      <c r="D44" s="6">
        <v>0.52712571726699997</v>
      </c>
      <c r="E44" s="6">
        <v>0.52285447761199999</v>
      </c>
      <c r="F44" s="6">
        <v>0.58660387231800004</v>
      </c>
      <c r="G44" s="6">
        <v>0.55289765721299999</v>
      </c>
      <c r="H44" s="6"/>
      <c r="I44" s="6"/>
      <c r="J44" s="6"/>
      <c r="K44" s="6"/>
      <c r="L44" s="6">
        <v>0.47193877551000002</v>
      </c>
      <c r="M44" s="6">
        <v>0.37649880095900001</v>
      </c>
      <c r="N44" s="6">
        <v>0.50482315112499998</v>
      </c>
      <c r="O44" s="6">
        <v>0.43131868131899997</v>
      </c>
      <c r="Q44" s="5">
        <v>43</v>
      </c>
      <c r="R44" s="5" t="s">
        <v>72</v>
      </c>
      <c r="S44" s="5">
        <v>6</v>
      </c>
      <c r="T44" s="5" t="s">
        <v>85</v>
      </c>
      <c r="U44" s="5" t="s">
        <v>73</v>
      </c>
      <c r="V44" s="5" t="s">
        <v>108</v>
      </c>
      <c r="W44" s="8" t="s">
        <v>304</v>
      </c>
      <c r="X44" s="5" t="s">
        <v>305</v>
      </c>
      <c r="Y44" s="5" t="s">
        <v>306</v>
      </c>
    </row>
    <row r="45" spans="1:25" x14ac:dyDescent="0.2">
      <c r="A45" s="3" t="s">
        <v>454</v>
      </c>
      <c r="B45" s="3" t="s">
        <v>456</v>
      </c>
      <c r="D45" s="6">
        <v>0.79603547209199998</v>
      </c>
      <c r="E45" s="6">
        <v>0.78070611635999998</v>
      </c>
      <c r="F45" s="6">
        <v>0.82155939298799996</v>
      </c>
      <c r="G45" s="6">
        <v>0.80061193268700004</v>
      </c>
      <c r="H45" s="6"/>
      <c r="I45" s="6"/>
      <c r="J45" s="6"/>
      <c r="K45" s="6"/>
      <c r="L45" s="6">
        <v>0.51658163265299994</v>
      </c>
      <c r="M45" s="6">
        <v>0.41282051282100002</v>
      </c>
      <c r="N45" s="6">
        <v>0.51768488745999997</v>
      </c>
      <c r="O45" s="6">
        <v>0.45934379457899999</v>
      </c>
    </row>
    <row r="46" spans="1:25" x14ac:dyDescent="0.2">
      <c r="A46" s="3" t="s">
        <v>453</v>
      </c>
      <c r="B46" s="3" t="s">
        <v>451</v>
      </c>
      <c r="D46" s="6">
        <v>0.53677621283300003</v>
      </c>
      <c r="E46" s="6">
        <v>0.524324324324</v>
      </c>
      <c r="F46" s="6">
        <v>0.76138147566699999</v>
      </c>
      <c r="G46" s="6">
        <v>0.62099871958999997</v>
      </c>
      <c r="H46" s="6"/>
      <c r="I46" s="6"/>
      <c r="J46" s="6"/>
      <c r="K46" s="6"/>
      <c r="L46" s="6">
        <v>0.47831632653099998</v>
      </c>
      <c r="M46" s="6">
        <v>0.41403508771899999</v>
      </c>
      <c r="N46" s="6">
        <v>0.75884244372999998</v>
      </c>
      <c r="O46" s="6">
        <v>0.53575482406399999</v>
      </c>
    </row>
    <row r="47" spans="1:25" x14ac:dyDescent="0.2">
      <c r="A47" s="3" t="s">
        <v>454</v>
      </c>
      <c r="B47" s="3" t="s">
        <v>452</v>
      </c>
      <c r="D47" s="6">
        <v>0.74360980699000001</v>
      </c>
      <c r="E47" s="6">
        <v>0.742677824268</v>
      </c>
      <c r="F47" s="6">
        <v>0.74306645735200005</v>
      </c>
      <c r="G47" s="6">
        <v>0.74287208998200005</v>
      </c>
      <c r="H47" s="6"/>
      <c r="I47" s="6"/>
      <c r="J47" s="6"/>
      <c r="K47" s="6"/>
      <c r="L47" s="6">
        <v>0.52295918367299998</v>
      </c>
      <c r="M47" s="6">
        <v>0.41902313624699999</v>
      </c>
      <c r="N47" s="6">
        <v>0.52411575562699997</v>
      </c>
      <c r="O47" s="6">
        <v>0.46571428571399998</v>
      </c>
    </row>
    <row r="49" spans="1:15" x14ac:dyDescent="0.2">
      <c r="A49" s="3" t="s">
        <v>446</v>
      </c>
      <c r="B49" s="3" t="s">
        <v>445</v>
      </c>
      <c r="D49" s="6">
        <v>0.72561293688100004</v>
      </c>
      <c r="E49" s="6">
        <v>0.74361883153700004</v>
      </c>
      <c r="F49" s="6">
        <v>0.68602825745700002</v>
      </c>
      <c r="G49" s="6">
        <v>0.71366358192699997</v>
      </c>
      <c r="H49" s="6"/>
      <c r="I49" s="6"/>
      <c r="J49" s="6"/>
      <c r="K49" s="6"/>
      <c r="L49" s="6">
        <v>0.64668367346900002</v>
      </c>
      <c r="M49" s="6">
        <v>0.55029585798799996</v>
      </c>
      <c r="N49" s="6">
        <v>0.59807073955000001</v>
      </c>
      <c r="O49" s="6">
        <v>0.57318952234200005</v>
      </c>
    </row>
    <row r="51" spans="1:15" x14ac:dyDescent="0.2">
      <c r="A51" s="3" t="s">
        <v>468</v>
      </c>
      <c r="B51" s="3" t="s">
        <v>440</v>
      </c>
      <c r="D51" s="6">
        <v>0.65701617110099997</v>
      </c>
      <c r="E51" s="6">
        <v>0.64508276533599995</v>
      </c>
      <c r="F51" s="6">
        <v>0.693354264783</v>
      </c>
      <c r="G51" s="6">
        <v>0.66834804539699999</v>
      </c>
      <c r="H51" s="6"/>
      <c r="I51" s="6"/>
      <c r="J51" s="6"/>
      <c r="K51" s="6"/>
      <c r="L51" s="6">
        <v>0.65943877550999996</v>
      </c>
      <c r="M51" s="6">
        <v>0.55500000000000005</v>
      </c>
      <c r="N51" s="6">
        <v>0.713826366559</v>
      </c>
      <c r="O51" s="6">
        <v>0.62447257383999999</v>
      </c>
    </row>
    <row r="52" spans="1:15" x14ac:dyDescent="0.2">
      <c r="A52" s="3" t="s">
        <v>437</v>
      </c>
      <c r="B52" s="3" t="s">
        <v>447</v>
      </c>
      <c r="D52" s="6">
        <v>0.65858111632799998</v>
      </c>
      <c r="E52" s="6">
        <v>0.64668615984400002</v>
      </c>
      <c r="F52" s="6">
        <v>0.69440083725799995</v>
      </c>
      <c r="G52" s="6">
        <v>0.66969467575099995</v>
      </c>
      <c r="H52" s="6"/>
      <c r="I52" s="6"/>
      <c r="J52" s="6"/>
      <c r="K52" s="6"/>
      <c r="L52" s="6">
        <v>0.661989795918</v>
      </c>
      <c r="M52" s="6">
        <v>0.55721393034800004</v>
      </c>
      <c r="N52" s="6">
        <v>0.72025723472699998</v>
      </c>
      <c r="O52" s="6">
        <v>0.62833099579200002</v>
      </c>
    </row>
    <row r="53" spans="1:15" x14ac:dyDescent="0.2"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1:15" x14ac:dyDescent="0.2">
      <c r="A54" s="3" t="s">
        <v>448</v>
      </c>
      <c r="B54" s="3" t="s">
        <v>457</v>
      </c>
      <c r="D54" s="6">
        <v>0.65805946791900005</v>
      </c>
      <c r="E54" s="6">
        <v>0.64591439688700003</v>
      </c>
      <c r="F54" s="6">
        <v>0.69492412349599997</v>
      </c>
      <c r="G54" s="6">
        <v>0.66952356944799996</v>
      </c>
      <c r="H54" s="6"/>
      <c r="I54" s="6"/>
      <c r="J54" s="6"/>
      <c r="K54" s="6"/>
      <c r="L54" s="6">
        <v>0.658163265306</v>
      </c>
      <c r="M54" s="6">
        <v>0.55334987593100005</v>
      </c>
      <c r="N54" s="6">
        <v>0.71704180064300005</v>
      </c>
      <c r="O54" s="6">
        <v>0.62464985994400002</v>
      </c>
    </row>
    <row r="55" spans="1:15" x14ac:dyDescent="0.2">
      <c r="A55" s="3" t="s">
        <v>449</v>
      </c>
      <c r="B55" s="3" t="s">
        <v>450</v>
      </c>
      <c r="D55" s="6">
        <v>0.65779864371399999</v>
      </c>
      <c r="E55" s="6">
        <v>0.64531780688999996</v>
      </c>
      <c r="F55" s="6">
        <v>0.69597069597100003</v>
      </c>
      <c r="G55" s="6">
        <v>0.66968781470299998</v>
      </c>
      <c r="H55" s="6"/>
      <c r="I55" s="6"/>
      <c r="J55" s="6"/>
      <c r="K55" s="6"/>
      <c r="L55" s="6">
        <v>0.65943877550999996</v>
      </c>
      <c r="M55" s="6">
        <v>0.55472636815900001</v>
      </c>
      <c r="N55" s="6">
        <v>0.71704180064300005</v>
      </c>
      <c r="O55" s="6">
        <v>0.62552594670399997</v>
      </c>
    </row>
    <row r="57" spans="1:15" x14ac:dyDescent="0.2">
      <c r="A57" s="3" t="s">
        <v>437</v>
      </c>
      <c r="B57" s="3" t="s">
        <v>458</v>
      </c>
      <c r="D57" s="6">
        <v>0.65858111632799998</v>
      </c>
      <c r="E57" s="6">
        <v>0.64541062801899995</v>
      </c>
      <c r="F57" s="6">
        <v>0.699110413396</v>
      </c>
      <c r="G57" s="6">
        <v>0.67118814368199997</v>
      </c>
      <c r="H57" s="6"/>
      <c r="I57" s="6"/>
      <c r="J57" s="6"/>
      <c r="K57" s="6"/>
      <c r="L57" s="6">
        <v>0.661989795918</v>
      </c>
      <c r="M57" s="6">
        <v>0.55637254902</v>
      </c>
      <c r="N57" s="6">
        <v>0.72990353697699994</v>
      </c>
      <c r="O57" s="6">
        <v>0.63143254520199998</v>
      </c>
    </row>
    <row r="58" spans="1:15" x14ac:dyDescent="0.2">
      <c r="A58" s="3" t="s">
        <v>437</v>
      </c>
      <c r="B58" s="3" t="s">
        <v>459</v>
      </c>
      <c r="D58" s="6">
        <v>0.68440271257200003</v>
      </c>
      <c r="E58" s="6">
        <v>0.66619250829800003</v>
      </c>
      <c r="F58" s="6">
        <v>0.73521716378900004</v>
      </c>
      <c r="G58" s="6">
        <v>0.69900497512399995</v>
      </c>
      <c r="H58" s="6"/>
      <c r="I58" s="6"/>
      <c r="J58" s="6"/>
      <c r="K58" s="6"/>
      <c r="L58" s="6">
        <v>0.61862244897999996</v>
      </c>
      <c r="M58" s="6">
        <v>0.514925373134</v>
      </c>
      <c r="N58" s="6">
        <v>0.66559485530499995</v>
      </c>
      <c r="O58" s="6">
        <v>0.58064516128999999</v>
      </c>
    </row>
    <row r="59" spans="1:15" x14ac:dyDescent="0.2">
      <c r="A59" s="3" t="s">
        <v>437</v>
      </c>
      <c r="B59" s="3" t="s">
        <v>460</v>
      </c>
      <c r="D59" s="6">
        <v>0.68518518518500005</v>
      </c>
      <c r="E59" s="6">
        <v>0.66541353383500002</v>
      </c>
      <c r="F59" s="6">
        <v>0.74097331240200004</v>
      </c>
      <c r="G59" s="6">
        <v>0.70116365436999994</v>
      </c>
      <c r="H59" s="6"/>
      <c r="I59" s="6"/>
      <c r="J59" s="6"/>
      <c r="K59" s="6"/>
      <c r="L59" s="6">
        <v>0.62627551020399996</v>
      </c>
      <c r="M59" s="6">
        <v>0.52216748768499999</v>
      </c>
      <c r="N59" s="6">
        <v>0.68167202572300001</v>
      </c>
      <c r="O59" s="6">
        <v>0.59135285913500002</v>
      </c>
    </row>
    <row r="60" spans="1:15" x14ac:dyDescent="0.2">
      <c r="A60" s="3" t="s">
        <v>448</v>
      </c>
      <c r="B60" s="3" t="s">
        <v>469</v>
      </c>
      <c r="D60" s="6">
        <v>0.68753260302600006</v>
      </c>
      <c r="E60" s="6">
        <v>0.664665127021</v>
      </c>
      <c r="F60" s="6">
        <v>0.75300889586599995</v>
      </c>
      <c r="G60" s="6">
        <v>0.70608439646700005</v>
      </c>
      <c r="H60" s="6"/>
      <c r="I60" s="6"/>
      <c r="J60" s="6"/>
      <c r="K60" s="6"/>
      <c r="L60" s="6">
        <v>0.62755102040800004</v>
      </c>
      <c r="M60" s="6">
        <v>0.52311435523100003</v>
      </c>
      <c r="N60" s="6">
        <v>0.69131832797399995</v>
      </c>
      <c r="O60" s="6">
        <v>0.59556786703599995</v>
      </c>
    </row>
    <row r="61" spans="1:15" x14ac:dyDescent="0.2">
      <c r="A61" s="3" t="s">
        <v>449</v>
      </c>
      <c r="B61" s="3" t="s">
        <v>461</v>
      </c>
      <c r="D61" s="6">
        <v>0.68753260302600006</v>
      </c>
      <c r="E61" s="6">
        <v>0.66065795403299998</v>
      </c>
      <c r="F61" s="6">
        <v>0.76713762427999999</v>
      </c>
      <c r="G61" s="6">
        <v>0.70992736077499996</v>
      </c>
      <c r="H61" s="6"/>
      <c r="I61" s="6"/>
      <c r="J61" s="6"/>
      <c r="K61" s="6"/>
      <c r="L61" s="6">
        <v>0.632653061224</v>
      </c>
      <c r="M61" s="6">
        <v>0.52811735941299998</v>
      </c>
      <c r="N61" s="6">
        <v>0.69453376205799999</v>
      </c>
      <c r="O61" s="6">
        <v>0.6</v>
      </c>
    </row>
    <row r="63" spans="1:15" x14ac:dyDescent="0.2">
      <c r="A63" s="3" t="s">
        <v>467</v>
      </c>
      <c r="B63" s="3" t="s">
        <v>462</v>
      </c>
      <c r="D63" s="6">
        <v>0.66666666666700003</v>
      </c>
      <c r="E63" s="6">
        <v>0.65282472235599998</v>
      </c>
      <c r="F63" s="6">
        <v>0.70748299319700003</v>
      </c>
      <c r="G63" s="6">
        <v>0.67905575087900005</v>
      </c>
      <c r="H63" s="6"/>
      <c r="I63" s="6"/>
      <c r="J63" s="6"/>
      <c r="K63" s="6"/>
      <c r="L63" s="6">
        <v>0.65178571428599996</v>
      </c>
      <c r="M63" s="6">
        <v>0.54679802955699996</v>
      </c>
      <c r="N63" s="6">
        <v>0.713826366559</v>
      </c>
      <c r="O63" s="6">
        <v>0.619246861925</v>
      </c>
    </row>
    <row r="64" spans="1:15" x14ac:dyDescent="0.2">
      <c r="A64" s="3" t="s">
        <v>437</v>
      </c>
      <c r="B64" s="3" t="s">
        <v>463</v>
      </c>
      <c r="D64" s="6">
        <v>0.694835680751</v>
      </c>
      <c r="E64" s="6">
        <v>0.66787494336200004</v>
      </c>
      <c r="F64" s="6">
        <v>0.77132391418099999</v>
      </c>
      <c r="G64" s="6">
        <v>0.71588149587200001</v>
      </c>
      <c r="H64" s="6"/>
      <c r="I64" s="6"/>
      <c r="J64" s="6"/>
      <c r="K64" s="6"/>
      <c r="L64" s="6">
        <v>0.625</v>
      </c>
      <c r="M64" s="6">
        <v>0.52038369304599996</v>
      </c>
      <c r="N64" s="6">
        <v>0.69774919614099995</v>
      </c>
      <c r="O64" s="6">
        <v>0.59615384615400002</v>
      </c>
    </row>
    <row r="65" spans="1:15" x14ac:dyDescent="0.2">
      <c r="A65" s="3" t="s">
        <v>437</v>
      </c>
      <c r="B65" s="3" t="s">
        <v>464</v>
      </c>
      <c r="D65" s="6">
        <v>0.69353155972900005</v>
      </c>
      <c r="E65" s="6">
        <v>0.66126205083300005</v>
      </c>
      <c r="F65" s="6">
        <v>0.78963893249600003</v>
      </c>
      <c r="G65" s="6">
        <v>0.71977104698299998</v>
      </c>
      <c r="H65" s="6"/>
      <c r="I65" s="6"/>
      <c r="J65" s="6"/>
      <c r="K65" s="6"/>
      <c r="L65" s="6">
        <v>0.625</v>
      </c>
      <c r="M65" s="6">
        <v>0.52</v>
      </c>
      <c r="N65" s="6">
        <v>0.71061093247600005</v>
      </c>
      <c r="O65" s="6">
        <v>0.60054347826099996</v>
      </c>
    </row>
    <row r="66" spans="1:15" x14ac:dyDescent="0.2">
      <c r="A66" s="3" t="s">
        <v>448</v>
      </c>
      <c r="B66" s="3" t="s">
        <v>465</v>
      </c>
      <c r="D66" s="6">
        <v>0.69327073552399998</v>
      </c>
      <c r="E66" s="6">
        <v>0.66268260292199999</v>
      </c>
      <c r="F66" s="6">
        <v>0.78335949764500001</v>
      </c>
      <c r="G66" s="6">
        <v>0.71798561151100004</v>
      </c>
      <c r="H66" s="6"/>
      <c r="I66" s="6"/>
      <c r="J66" s="6"/>
      <c r="K66" s="6"/>
      <c r="L66" s="6">
        <v>0.62627551020399996</v>
      </c>
      <c r="M66" s="6">
        <v>0.521531100478</v>
      </c>
      <c r="N66" s="6">
        <v>0.700964630225</v>
      </c>
      <c r="O66" s="6">
        <v>0.59807956104299997</v>
      </c>
    </row>
    <row r="67" spans="1:15" x14ac:dyDescent="0.2">
      <c r="A67" s="3" t="s">
        <v>449</v>
      </c>
      <c r="B67" s="3" t="s">
        <v>466</v>
      </c>
      <c r="D67" s="6">
        <v>0.68570683359399998</v>
      </c>
      <c r="E67" s="6">
        <v>0.64944961896700004</v>
      </c>
      <c r="F67" s="6">
        <v>0.80272108843500001</v>
      </c>
      <c r="G67" s="6">
        <v>0.71799672361300004</v>
      </c>
      <c r="H67" s="6"/>
      <c r="I67" s="6"/>
      <c r="J67" s="6"/>
      <c r="K67" s="6"/>
      <c r="L67" s="6">
        <v>0.62372448979600004</v>
      </c>
      <c r="M67" s="6">
        <v>0.51793721973100004</v>
      </c>
      <c r="N67" s="6">
        <v>0.74276527331200004</v>
      </c>
      <c r="O67" s="6">
        <v>0.61030383091100004</v>
      </c>
    </row>
    <row r="69" spans="1:15" x14ac:dyDescent="0.2">
      <c r="A69" s="3" t="s">
        <v>392</v>
      </c>
      <c r="B69" s="3" t="s">
        <v>470</v>
      </c>
      <c r="D69" s="6">
        <v>0.65779864371399999</v>
      </c>
      <c r="E69" s="6">
        <v>0.64405964406000005</v>
      </c>
      <c r="F69" s="6">
        <v>0.70068027210899997</v>
      </c>
      <c r="G69" s="6">
        <v>0.671177944862</v>
      </c>
      <c r="H69" s="6"/>
      <c r="I69" s="6"/>
      <c r="J69" s="6"/>
      <c r="K69" s="6"/>
      <c r="L69" s="6">
        <v>0.661989795918</v>
      </c>
      <c r="M69" s="6">
        <v>0.55609756097600005</v>
      </c>
      <c r="N69" s="6">
        <v>0.73311897106099999</v>
      </c>
      <c r="O69" s="6">
        <v>0.63245492371699996</v>
      </c>
    </row>
    <row r="72" spans="1:15" x14ac:dyDescent="0.2">
      <c r="A72" s="3" t="s">
        <v>473</v>
      </c>
    </row>
    <row r="73" spans="1:15" x14ac:dyDescent="0.2">
      <c r="A73" s="3" t="s">
        <v>471</v>
      </c>
      <c r="B73" s="3" t="s">
        <v>472</v>
      </c>
      <c r="D73" s="6">
        <v>0.94783515910299998</v>
      </c>
      <c r="E73" s="6">
        <v>0.95432819968100002</v>
      </c>
      <c r="F73" s="6">
        <v>0.94034536891700005</v>
      </c>
      <c r="G73" s="6">
        <v>0.94728518713800003</v>
      </c>
      <c r="H73" s="6"/>
      <c r="I73" s="6"/>
      <c r="J73" s="6"/>
      <c r="K73" s="6"/>
      <c r="L73" s="6">
        <v>0.67091836734700006</v>
      </c>
      <c r="M73" s="6">
        <v>0.56955380577400005</v>
      </c>
      <c r="N73" s="6">
        <v>0.69774919614099995</v>
      </c>
      <c r="O73" s="6">
        <v>0.62716763005800003</v>
      </c>
    </row>
    <row r="76" spans="1:15" x14ac:dyDescent="0.2">
      <c r="A76" s="3" t="s">
        <v>474</v>
      </c>
      <c r="B76" s="3" t="s">
        <v>475</v>
      </c>
      <c r="D76" s="6">
        <v>0.67449139280100001</v>
      </c>
      <c r="E76" s="6">
        <v>0.68224299065399996</v>
      </c>
      <c r="F76" s="6">
        <v>0.64939822082700005</v>
      </c>
      <c r="G76" s="6">
        <v>0.66541554959799998</v>
      </c>
      <c r="H76" s="6"/>
      <c r="I76" s="6"/>
      <c r="J76" s="6"/>
      <c r="K76" s="6"/>
      <c r="L76" s="6">
        <v>0.57270408163300002</v>
      </c>
      <c r="M76" s="6">
        <v>0.467741935484</v>
      </c>
      <c r="N76" s="6">
        <v>0.55948553054700001</v>
      </c>
      <c r="O76" s="6">
        <v>0.50951683748200005</v>
      </c>
    </row>
    <row r="77" spans="1:15" x14ac:dyDescent="0.2">
      <c r="A77" s="3" t="s">
        <v>479</v>
      </c>
      <c r="B77" s="3" t="s">
        <v>476</v>
      </c>
      <c r="D77" s="6">
        <v>0.55112154407900005</v>
      </c>
      <c r="E77" s="6">
        <v>0.52887537993900002</v>
      </c>
      <c r="F77" s="6">
        <v>0.91051805337500002</v>
      </c>
      <c r="G77" s="6">
        <v>0.66910209575099999</v>
      </c>
      <c r="H77" s="6"/>
      <c r="I77" s="6"/>
      <c r="J77" s="6"/>
      <c r="K77" s="6"/>
      <c r="L77" s="6">
        <v>0.46428571428600002</v>
      </c>
      <c r="M77" s="6">
        <v>0.42158273381299999</v>
      </c>
      <c r="N77" s="6">
        <v>0.94212218649500001</v>
      </c>
      <c r="O77" s="6">
        <v>0.58250497017900005</v>
      </c>
    </row>
    <row r="78" spans="1:15" x14ac:dyDescent="0.2">
      <c r="A78" s="3" t="s">
        <v>480</v>
      </c>
      <c r="B78" s="3" t="s">
        <v>478</v>
      </c>
      <c r="D78" s="6">
        <v>0.50130412102199995</v>
      </c>
      <c r="E78" s="6">
        <v>0.49986907567400002</v>
      </c>
      <c r="F78" s="6">
        <v>0.99895342752500005</v>
      </c>
      <c r="G78" s="6">
        <v>0.666317626527</v>
      </c>
      <c r="H78" s="6"/>
      <c r="I78" s="6"/>
      <c r="J78" s="6"/>
      <c r="K78" s="6"/>
      <c r="L78" s="6">
        <v>0.40178571428600002</v>
      </c>
      <c r="M78" s="6">
        <v>0.39871794871799998</v>
      </c>
      <c r="N78" s="6">
        <v>1</v>
      </c>
      <c r="O78" s="6">
        <v>0.57011915673699998</v>
      </c>
    </row>
    <row r="79" spans="1:15" x14ac:dyDescent="0.2">
      <c r="A79" s="3" t="s">
        <v>481</v>
      </c>
      <c r="B79" s="3" t="s">
        <v>477</v>
      </c>
      <c r="D79" s="6">
        <v>0.74439227960400001</v>
      </c>
      <c r="E79" s="6">
        <v>0.75175770686900001</v>
      </c>
      <c r="F79" s="6">
        <v>0.72736787022500005</v>
      </c>
      <c r="G79" s="6">
        <v>0.73936170212800001</v>
      </c>
      <c r="H79" s="6"/>
      <c r="I79" s="6"/>
      <c r="J79" s="6"/>
      <c r="K79" s="6"/>
      <c r="L79" s="6">
        <v>0.632653061224</v>
      </c>
      <c r="M79" s="6">
        <v>0.53050397878</v>
      </c>
      <c r="N79" s="6">
        <v>0.64308681672000001</v>
      </c>
      <c r="O79" s="6">
        <v>0.58139534883699995</v>
      </c>
    </row>
    <row r="81" spans="1:31" x14ac:dyDescent="0.2">
      <c r="A81" s="3" t="s">
        <v>494</v>
      </c>
      <c r="B81" s="3" t="s">
        <v>495</v>
      </c>
      <c r="D81" s="6">
        <v>0.65675534689600001</v>
      </c>
      <c r="E81" s="6">
        <v>0.64462809917399999</v>
      </c>
      <c r="F81" s="6">
        <v>0.69387755102000004</v>
      </c>
      <c r="G81" s="6">
        <v>0.66834677419400002</v>
      </c>
      <c r="H81" s="6"/>
      <c r="I81" s="6"/>
      <c r="J81" s="6"/>
      <c r="K81" s="6"/>
      <c r="L81" s="6">
        <v>0.658163265306</v>
      </c>
      <c r="M81" s="6">
        <v>0.55361596010000003</v>
      </c>
      <c r="N81" s="6">
        <v>0.713826366559</v>
      </c>
      <c r="O81" s="6">
        <v>0.62359550561800003</v>
      </c>
    </row>
    <row r="82" spans="1:31" x14ac:dyDescent="0.2">
      <c r="A82" s="3" t="s">
        <v>494</v>
      </c>
      <c r="B82" s="3" t="s">
        <v>504</v>
      </c>
      <c r="D82" s="6">
        <v>0.65701617110099997</v>
      </c>
      <c r="E82" s="6">
        <v>0.64494163424100004</v>
      </c>
      <c r="F82" s="6">
        <v>0.69387755102000004</v>
      </c>
      <c r="G82" s="6">
        <v>0.66851525081899998</v>
      </c>
      <c r="H82" s="6"/>
      <c r="I82" s="6"/>
      <c r="J82" s="6"/>
      <c r="K82" s="6"/>
      <c r="L82" s="6">
        <v>0.658163265306</v>
      </c>
      <c r="M82" s="6">
        <v>0.55361596010000003</v>
      </c>
      <c r="N82" s="6">
        <v>0.713826366559</v>
      </c>
      <c r="O82" s="6">
        <v>0.62359550561800003</v>
      </c>
    </row>
    <row r="85" spans="1:31" x14ac:dyDescent="0.2">
      <c r="A85" s="3" t="s">
        <v>505</v>
      </c>
      <c r="C85" s="3" t="s">
        <v>506</v>
      </c>
      <c r="D85" s="6">
        <v>0.95122587376099998</v>
      </c>
      <c r="E85" s="6">
        <v>0.95948827292100003</v>
      </c>
      <c r="F85" s="6">
        <v>0.94191522763000002</v>
      </c>
      <c r="G85" s="6">
        <v>0.95062054396600004</v>
      </c>
      <c r="H85" s="6"/>
      <c r="I85" s="6"/>
      <c r="J85" s="6"/>
      <c r="K85" s="6"/>
      <c r="L85" s="6">
        <v>0.67219387755100002</v>
      </c>
      <c r="M85" s="6">
        <v>0.55973451327400003</v>
      </c>
      <c r="N85" s="6">
        <v>0.81350482315100003</v>
      </c>
      <c r="O85" s="13">
        <v>0.66317169069500004</v>
      </c>
    </row>
    <row r="86" spans="1:31" x14ac:dyDescent="0.2">
      <c r="A86" s="3" t="s">
        <v>507</v>
      </c>
      <c r="B86" s="3" t="s">
        <v>506</v>
      </c>
      <c r="D86" s="12">
        <v>0.982263954095</v>
      </c>
      <c r="E86" s="12">
        <v>0.98321971683300002</v>
      </c>
      <c r="F86" s="12">
        <v>0.98116169544700005</v>
      </c>
      <c r="G86" s="12">
        <v>0.98218962807800003</v>
      </c>
      <c r="H86" s="12"/>
      <c r="I86" s="12"/>
      <c r="J86" s="12"/>
      <c r="K86" s="12"/>
      <c r="L86" s="6">
        <v>0.69770408163300002</v>
      </c>
      <c r="M86" s="6">
        <v>0.59635416666700003</v>
      </c>
      <c r="N86" s="6">
        <v>0.73633440514500004</v>
      </c>
      <c r="O86" s="6">
        <v>0.65899280575499997</v>
      </c>
    </row>
    <row r="87" spans="1:31" x14ac:dyDescent="0.2">
      <c r="A87" s="3" t="s">
        <v>505</v>
      </c>
      <c r="B87" s="3" t="s">
        <v>511</v>
      </c>
      <c r="C87" s="3" t="s">
        <v>508</v>
      </c>
      <c r="D87" s="10">
        <v>0.98904538341199999</v>
      </c>
      <c r="E87" s="10">
        <v>0.98901098901100004</v>
      </c>
      <c r="F87" s="10">
        <v>0.98901098901100004</v>
      </c>
      <c r="G87" s="10">
        <v>0.98901098901100004</v>
      </c>
      <c r="H87" s="10"/>
      <c r="I87" s="10"/>
      <c r="J87" s="10"/>
      <c r="K87" s="10"/>
      <c r="L87" s="13">
        <v>0.70408163265299994</v>
      </c>
      <c r="M87" s="10">
        <v>0.61189801699699997</v>
      </c>
      <c r="N87" s="6">
        <v>0.69453376205799999</v>
      </c>
      <c r="O87" s="6">
        <v>0.65060240963899996</v>
      </c>
    </row>
    <row r="88" spans="1:31" x14ac:dyDescent="0.2">
      <c r="A88" s="3" t="s">
        <v>505</v>
      </c>
      <c r="B88" s="3" t="s">
        <v>509</v>
      </c>
      <c r="C88" s="3" t="s">
        <v>510</v>
      </c>
      <c r="D88" s="6">
        <v>0.64449660928499997</v>
      </c>
      <c r="E88" s="6">
        <v>0.61975524475499999</v>
      </c>
      <c r="F88" s="6">
        <v>0.74201988487699999</v>
      </c>
      <c r="G88" s="6">
        <v>0.67539890450100004</v>
      </c>
      <c r="H88" s="6"/>
      <c r="I88" s="6"/>
      <c r="J88" s="6"/>
      <c r="K88" s="6"/>
      <c r="L88" s="6">
        <v>0.65943877550999996</v>
      </c>
      <c r="M88" s="6">
        <v>0.58029197080299999</v>
      </c>
      <c r="N88" s="6">
        <v>0.51125401929299996</v>
      </c>
      <c r="O88" s="6">
        <v>0.54358974359000001</v>
      </c>
    </row>
    <row r="90" spans="1:31" x14ac:dyDescent="0.2">
      <c r="A90" s="3" t="s">
        <v>512</v>
      </c>
      <c r="C90" s="3" t="s">
        <v>513</v>
      </c>
      <c r="D90" s="6">
        <v>0.97574334898299997</v>
      </c>
      <c r="E90" s="6">
        <v>0.97492163009400001</v>
      </c>
      <c r="F90" s="6">
        <v>0.976452119309</v>
      </c>
      <c r="G90" s="6">
        <v>0.97568627451000001</v>
      </c>
      <c r="H90" s="6"/>
      <c r="I90" s="6"/>
      <c r="J90" s="6"/>
      <c r="K90" s="6"/>
      <c r="L90" s="6">
        <v>0.6875</v>
      </c>
      <c r="M90" s="6">
        <v>0.58128078817700002</v>
      </c>
      <c r="N90" s="6">
        <v>0.75884244372999998</v>
      </c>
      <c r="O90" s="6">
        <v>0.65829846582999996</v>
      </c>
    </row>
    <row r="91" spans="1:31" x14ac:dyDescent="0.2">
      <c r="A91" s="3" t="s">
        <v>514</v>
      </c>
      <c r="B91" s="3" t="s">
        <v>513</v>
      </c>
      <c r="D91" s="6">
        <v>0.99556598852400002</v>
      </c>
      <c r="E91" s="6">
        <v>0.99322916666700001</v>
      </c>
      <c r="F91" s="6">
        <v>0.99790685504999999</v>
      </c>
      <c r="G91" s="6">
        <v>0.99556251631399995</v>
      </c>
      <c r="H91" s="6"/>
      <c r="I91" s="6"/>
      <c r="J91" s="6"/>
      <c r="K91" s="6"/>
      <c r="L91" s="6">
        <v>0.68877551020399996</v>
      </c>
      <c r="M91" s="6">
        <v>0.58438287153699997</v>
      </c>
      <c r="N91" s="6">
        <v>0.745980707395</v>
      </c>
      <c r="O91" s="6">
        <v>0.65536723163800004</v>
      </c>
    </row>
    <row r="92" spans="1:31" x14ac:dyDescent="0.2">
      <c r="A92" s="3" t="s">
        <v>516</v>
      </c>
      <c r="C92" s="3" t="s">
        <v>515</v>
      </c>
      <c r="D92" s="6">
        <v>0.73213354199299996</v>
      </c>
      <c r="E92" s="6">
        <v>0.71027592768799996</v>
      </c>
      <c r="F92" s="6">
        <v>0.781266352695</v>
      </c>
      <c r="G92" s="6">
        <v>0.74408173436299996</v>
      </c>
      <c r="H92" s="6"/>
      <c r="I92" s="6"/>
      <c r="J92" s="6"/>
      <c r="K92" s="6"/>
      <c r="L92" s="6">
        <v>0.63392857142900005</v>
      </c>
      <c r="M92" s="6">
        <v>0.53076923076899996</v>
      </c>
      <c r="N92" s="6">
        <v>0.66559485530499995</v>
      </c>
      <c r="O92" s="6">
        <v>0.59058487874499999</v>
      </c>
    </row>
    <row r="93" spans="1:31" x14ac:dyDescent="0.2">
      <c r="A93" s="3" t="s">
        <v>517</v>
      </c>
      <c r="B93" s="3" t="s">
        <v>518</v>
      </c>
      <c r="D93" s="6">
        <v>0.76160667709999996</v>
      </c>
      <c r="E93" s="6">
        <v>0.74281539210900005</v>
      </c>
      <c r="F93" s="6">
        <v>0.79801151229699996</v>
      </c>
      <c r="G93" s="6">
        <v>0.76942482341100005</v>
      </c>
      <c r="H93" s="6"/>
      <c r="I93" s="6"/>
      <c r="J93" s="6"/>
      <c r="K93" s="6"/>
      <c r="L93" s="6">
        <v>0.632653061224</v>
      </c>
      <c r="M93" s="6">
        <v>0.52825552825599997</v>
      </c>
      <c r="N93" s="6">
        <v>0.69131832797399995</v>
      </c>
      <c r="O93" s="6">
        <v>0.59888579387200003</v>
      </c>
    </row>
    <row r="94" spans="1:31" x14ac:dyDescent="0.2">
      <c r="A94" s="3" t="s">
        <v>517</v>
      </c>
      <c r="B94" s="3" t="s">
        <v>519</v>
      </c>
      <c r="D94" s="6">
        <v>0.99530516431899996</v>
      </c>
      <c r="E94" s="6">
        <v>0.99322563835300004</v>
      </c>
      <c r="F94" s="6">
        <v>0.99738356881199997</v>
      </c>
      <c r="G94" s="6">
        <v>0.99530026109699998</v>
      </c>
      <c r="H94" s="6"/>
      <c r="I94" s="6"/>
      <c r="J94" s="6"/>
      <c r="K94" s="6"/>
      <c r="L94" s="6">
        <v>0.6875</v>
      </c>
      <c r="M94" s="6">
        <v>0.58291457286399995</v>
      </c>
      <c r="N94" s="6">
        <v>0.745980707395</v>
      </c>
      <c r="O94" s="6">
        <v>0.65444287729200001</v>
      </c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6" spans="1:31" x14ac:dyDescent="0.2">
      <c r="A96" s="3" t="s">
        <v>525</v>
      </c>
      <c r="C96" s="3" t="s">
        <v>523</v>
      </c>
      <c r="D96" s="6">
        <v>0.97102289191500002</v>
      </c>
      <c r="E96" s="6">
        <v>0.96766743648999998</v>
      </c>
      <c r="F96" s="6">
        <v>0.97441860465100005</v>
      </c>
      <c r="G96" s="6">
        <v>0.97103128621099999</v>
      </c>
      <c r="H96" s="6">
        <v>0.60313315926900002</v>
      </c>
      <c r="I96" s="6">
        <v>0.56230031948899994</v>
      </c>
      <c r="J96" s="6">
        <v>0.92146596858600005</v>
      </c>
      <c r="K96" s="6">
        <v>0.69841269841300002</v>
      </c>
      <c r="L96" s="6">
        <v>0.55994897959199996</v>
      </c>
      <c r="M96" s="6">
        <v>0.47249190938500002</v>
      </c>
      <c r="N96" s="6">
        <v>0.93890675241199995</v>
      </c>
      <c r="O96" s="6">
        <v>0.62863293864400005</v>
      </c>
    </row>
    <row r="97" spans="1:15" x14ac:dyDescent="0.2">
      <c r="A97" s="3" t="s">
        <v>525</v>
      </c>
      <c r="C97" s="3" t="s">
        <v>527</v>
      </c>
      <c r="D97" s="6">
        <v>0.97739785569399995</v>
      </c>
      <c r="E97" s="6">
        <v>0.974566473988</v>
      </c>
      <c r="F97" s="6">
        <v>0.98023255813999999</v>
      </c>
      <c r="G97" s="6">
        <v>0.97739130434800003</v>
      </c>
      <c r="H97" s="6">
        <v>0.59530026109699996</v>
      </c>
      <c r="I97" s="6">
        <v>0.55625000000000002</v>
      </c>
      <c r="J97" s="6">
        <v>0.93193717277499999</v>
      </c>
      <c r="K97" s="6">
        <v>0.69667318982399995</v>
      </c>
      <c r="L97" s="6">
        <v>0.55994897959199996</v>
      </c>
      <c r="M97" s="6">
        <v>0.47258064516100001</v>
      </c>
      <c r="N97" s="6">
        <v>0.94212218649500001</v>
      </c>
      <c r="O97" s="6">
        <v>0.62943071965599995</v>
      </c>
    </row>
    <row r="98" spans="1:15" x14ac:dyDescent="0.2">
      <c r="A98" s="3" t="s">
        <v>505</v>
      </c>
      <c r="C98" s="3" t="s">
        <v>520</v>
      </c>
      <c r="D98" s="6">
        <v>0.97305128948099995</v>
      </c>
      <c r="E98" s="6">
        <v>0.97269029633899995</v>
      </c>
      <c r="F98" s="6">
        <v>0.97325581395299998</v>
      </c>
      <c r="G98" s="6">
        <v>0.97297297297300001</v>
      </c>
      <c r="H98" s="6">
        <v>0.61096605744099997</v>
      </c>
      <c r="I98" s="6">
        <v>0.57291666666700003</v>
      </c>
      <c r="J98" s="6">
        <v>0.86387434554999998</v>
      </c>
      <c r="K98" s="6">
        <v>0.68893528183700004</v>
      </c>
      <c r="L98" s="6">
        <v>0.60076530612199996</v>
      </c>
      <c r="M98" s="6">
        <v>0.49822695035499998</v>
      </c>
      <c r="N98" s="6">
        <v>0.90353697749200002</v>
      </c>
      <c r="O98" s="6">
        <v>0.64228571428600001</v>
      </c>
    </row>
    <row r="99" spans="1:15" x14ac:dyDescent="0.2">
      <c r="A99" s="3" t="s">
        <v>522</v>
      </c>
      <c r="C99" s="3" t="s">
        <v>521</v>
      </c>
      <c r="D99" s="6">
        <v>0.97478991596599995</v>
      </c>
      <c r="E99" s="6">
        <v>0.97278517660700003</v>
      </c>
      <c r="F99" s="6">
        <v>0.97674418604699997</v>
      </c>
      <c r="G99" s="6">
        <v>0.97476066144499995</v>
      </c>
      <c r="H99" s="6">
        <v>0.63185378590100005</v>
      </c>
      <c r="I99" s="6">
        <v>0.58802816901400001</v>
      </c>
      <c r="J99" s="6">
        <v>0.87434554973800005</v>
      </c>
      <c r="K99" s="6">
        <v>0.70315789473699997</v>
      </c>
      <c r="L99" s="6">
        <v>0.61096938775499998</v>
      </c>
      <c r="M99" s="6">
        <v>0.50539568345300001</v>
      </c>
      <c r="N99" s="6">
        <v>0.90353697749200002</v>
      </c>
      <c r="O99" s="6">
        <v>0.64821222606700002</v>
      </c>
    </row>
    <row r="100" spans="1:15" x14ac:dyDescent="0.2">
      <c r="A100" s="3" t="s">
        <v>525</v>
      </c>
      <c r="C100" s="3" t="s">
        <v>524</v>
      </c>
      <c r="D100" s="6">
        <v>0.97565922920899995</v>
      </c>
      <c r="E100" s="6">
        <v>0.97392815758999995</v>
      </c>
      <c r="F100" s="6">
        <v>0.97732558139500003</v>
      </c>
      <c r="G100" s="6">
        <v>0.97562391178200003</v>
      </c>
      <c r="H100" s="6">
        <v>0.67885117493500002</v>
      </c>
      <c r="I100" s="6">
        <v>0.65740740740699999</v>
      </c>
      <c r="J100" s="6">
        <v>0.74345549738200001</v>
      </c>
      <c r="K100" s="6">
        <v>0.69778869778899999</v>
      </c>
      <c r="L100" s="6">
        <v>0.66326530612199996</v>
      </c>
      <c r="M100" s="6">
        <v>0.555555555556</v>
      </c>
      <c r="N100" s="6">
        <v>0.75562700964600005</v>
      </c>
      <c r="O100" s="6">
        <v>0.64032697547700002</v>
      </c>
    </row>
    <row r="101" spans="1:15" x14ac:dyDescent="0.2">
      <c r="A101" s="3" t="s">
        <v>525</v>
      </c>
      <c r="B101"/>
      <c r="C101" s="3" t="s">
        <v>526</v>
      </c>
      <c r="D101" s="6">
        <v>0.97594900028999998</v>
      </c>
      <c r="E101" s="6">
        <v>0.98289085545699995</v>
      </c>
      <c r="F101" s="6">
        <v>0.96860465116299999</v>
      </c>
      <c r="G101" s="6">
        <v>0.97569546120100004</v>
      </c>
      <c r="H101" s="6">
        <v>0.66840731070500004</v>
      </c>
      <c r="I101" s="6">
        <v>0.65384615384599998</v>
      </c>
      <c r="J101" s="6">
        <v>0.71204188481700004</v>
      </c>
      <c r="K101" s="6">
        <v>0.68170426065199996</v>
      </c>
      <c r="L101" s="6">
        <v>0.68239795918400004</v>
      </c>
      <c r="M101" s="6">
        <v>0.57311320754700001</v>
      </c>
      <c r="N101" s="6">
        <v>0.78135048231500004</v>
      </c>
      <c r="O101" s="6">
        <v>0.66122448979600001</v>
      </c>
    </row>
    <row r="103" spans="1:15" x14ac:dyDescent="0.2">
      <c r="A103" s="3" t="s">
        <v>533</v>
      </c>
      <c r="B103" s="3" t="s">
        <v>532</v>
      </c>
      <c r="D103" s="6">
        <v>0.97209181012000001</v>
      </c>
      <c r="E103" s="6">
        <v>0.97373949579800001</v>
      </c>
      <c r="F103" s="6">
        <v>0.97017268445799998</v>
      </c>
      <c r="G103" s="6">
        <v>0.971952817824</v>
      </c>
      <c r="H103" s="6"/>
      <c r="I103" s="6"/>
      <c r="J103" s="6"/>
      <c r="K103" s="6"/>
      <c r="L103" s="10">
        <v>0.70918367346900002</v>
      </c>
      <c r="M103" s="6">
        <v>0.60196560196600002</v>
      </c>
      <c r="N103" s="6">
        <v>0.78778135048200004</v>
      </c>
      <c r="O103" s="13">
        <v>0.68245125348199998</v>
      </c>
    </row>
    <row r="105" spans="1:15" x14ac:dyDescent="0.2">
      <c r="A105" s="3" t="s">
        <v>505</v>
      </c>
      <c r="B105" s="3" t="s">
        <v>529</v>
      </c>
      <c r="C105" s="3" t="s">
        <v>528</v>
      </c>
      <c r="D105" s="6">
        <v>0.95363662706499996</v>
      </c>
      <c r="E105" s="6">
        <v>0.94419134396399995</v>
      </c>
      <c r="F105" s="6">
        <v>0.96395348837200001</v>
      </c>
      <c r="G105" s="6">
        <v>0.95397008055200005</v>
      </c>
      <c r="H105" s="6">
        <v>0.60835509138400001</v>
      </c>
      <c r="I105" s="6">
        <v>0.57454545454499995</v>
      </c>
      <c r="J105" s="6">
        <v>0.82722513089000005</v>
      </c>
      <c r="K105" s="6">
        <v>0.67811158798299997</v>
      </c>
      <c r="L105" s="6">
        <v>0.58545918367299998</v>
      </c>
      <c r="M105" s="6">
        <v>0.48684210526299998</v>
      </c>
      <c r="N105" s="6">
        <v>0.83279742765300002</v>
      </c>
      <c r="O105" s="6">
        <v>0.61447212336900003</v>
      </c>
    </row>
    <row r="107" spans="1:15" x14ac:dyDescent="0.2">
      <c r="A107" s="3" t="s">
        <v>411</v>
      </c>
      <c r="C107" s="3" t="s">
        <v>530</v>
      </c>
      <c r="D107" s="6">
        <v>0.978556940017</v>
      </c>
      <c r="E107" s="6">
        <v>0.97793263646899997</v>
      </c>
      <c r="F107" s="6">
        <v>0.97906976744200003</v>
      </c>
      <c r="G107" s="6">
        <v>0.97850087158599997</v>
      </c>
      <c r="H107" s="6">
        <v>0.67885117493500002</v>
      </c>
      <c r="I107" s="6">
        <v>0.66831683168300005</v>
      </c>
      <c r="J107" s="6">
        <v>0.70680628272299995</v>
      </c>
      <c r="K107" s="6">
        <v>0.68702290076299999</v>
      </c>
      <c r="L107" s="6">
        <v>0.69260204081599996</v>
      </c>
      <c r="M107" s="6">
        <v>0.58793969849200001</v>
      </c>
      <c r="N107" s="6">
        <v>0.75241157556299998</v>
      </c>
      <c r="O107" s="6">
        <v>0.66008462623399999</v>
      </c>
    </row>
    <row r="108" spans="1:15" x14ac:dyDescent="0.2">
      <c r="A108" s="3" t="s">
        <v>535</v>
      </c>
      <c r="C108" s="3" t="s">
        <v>534</v>
      </c>
      <c r="D108" s="6">
        <v>0.97334106056199998</v>
      </c>
      <c r="E108" s="6">
        <v>0.97435897435899999</v>
      </c>
      <c r="F108" s="6">
        <v>0.972093023256</v>
      </c>
      <c r="G108" s="6">
        <v>0.97322467986000005</v>
      </c>
      <c r="H108" s="6">
        <v>0.65274151436000005</v>
      </c>
      <c r="I108" s="6">
        <v>0.625</v>
      </c>
      <c r="J108" s="6">
        <v>0.75916230366500004</v>
      </c>
      <c r="K108" s="6">
        <v>0.68557919621700003</v>
      </c>
      <c r="L108" s="6">
        <v>0.683673469388</v>
      </c>
      <c r="M108" s="6">
        <v>0.572413793103</v>
      </c>
      <c r="N108" s="6">
        <v>0.80064308681700003</v>
      </c>
      <c r="O108" s="6">
        <v>0.66756032171599999</v>
      </c>
    </row>
    <row r="109" spans="1:15" x14ac:dyDescent="0.2">
      <c r="A109" s="3" t="s">
        <v>535</v>
      </c>
      <c r="C109" s="3" t="s">
        <v>536</v>
      </c>
      <c r="D109" s="6">
        <v>0.97710808461300003</v>
      </c>
      <c r="E109" s="6">
        <v>0.97675769901200005</v>
      </c>
      <c r="F109" s="6">
        <v>0.97732558139500003</v>
      </c>
      <c r="G109" s="6">
        <v>0.97704155768699996</v>
      </c>
      <c r="H109" s="6">
        <v>0.65274151436000005</v>
      </c>
      <c r="I109" s="6">
        <v>0.64356435643599996</v>
      </c>
      <c r="J109" s="6">
        <v>0.68062827225099998</v>
      </c>
      <c r="K109" s="6">
        <v>0.66157760814199995</v>
      </c>
      <c r="L109" s="6">
        <v>0.695153061224</v>
      </c>
      <c r="M109" s="6">
        <v>0.58910891089100004</v>
      </c>
      <c r="N109" s="6">
        <v>0.76527331189699999</v>
      </c>
      <c r="O109" s="6">
        <v>0.66573426573399996</v>
      </c>
    </row>
    <row r="110" spans="1:15" x14ac:dyDescent="0.2">
      <c r="A110" s="3" t="s">
        <v>538</v>
      </c>
      <c r="B110" s="3" t="s">
        <v>537</v>
      </c>
      <c r="C110" s="3" t="s">
        <v>539</v>
      </c>
      <c r="D110" s="6">
        <v>0.95174752217000003</v>
      </c>
      <c r="E110" s="6">
        <v>0.94075587333999999</v>
      </c>
      <c r="F110" s="6">
        <v>0.96389324960800005</v>
      </c>
      <c r="G110" s="6">
        <v>0.95218402688000003</v>
      </c>
      <c r="H110" s="6"/>
      <c r="I110" s="6"/>
      <c r="J110" s="6"/>
      <c r="K110" s="6"/>
      <c r="L110" s="6">
        <v>0.70918367346900002</v>
      </c>
      <c r="M110" s="6">
        <v>0.60196560196600002</v>
      </c>
      <c r="N110" s="6">
        <v>0.78778135048200004</v>
      </c>
      <c r="O110" s="6">
        <v>0.68245125348199998</v>
      </c>
    </row>
    <row r="111" spans="1:15" x14ac:dyDescent="0.2">
      <c r="A111" s="3" t="s">
        <v>538</v>
      </c>
      <c r="B111" s="3" t="s">
        <v>537</v>
      </c>
      <c r="C111" s="3" t="s">
        <v>540</v>
      </c>
      <c r="D111" s="15">
        <v>0.88888888888899997</v>
      </c>
      <c r="E111" s="6">
        <v>0.86201852754800001</v>
      </c>
      <c r="F111" s="6">
        <v>0.92517006802699997</v>
      </c>
      <c r="G111" s="6">
        <v>0.89247854618900002</v>
      </c>
      <c r="H111" s="6"/>
      <c r="I111" s="6"/>
      <c r="J111" s="6"/>
      <c r="K111" s="6"/>
      <c r="L111" s="6">
        <v>0.70535714285700002</v>
      </c>
      <c r="M111" s="6">
        <v>0.59569377990399996</v>
      </c>
      <c r="N111" s="6">
        <v>0.80064308681700003</v>
      </c>
      <c r="O111" s="6">
        <v>0.68312757201600005</v>
      </c>
    </row>
    <row r="112" spans="1:15" x14ac:dyDescent="0.2">
      <c r="A112" s="3" t="s">
        <v>538</v>
      </c>
      <c r="B112" s="3" t="s">
        <v>541</v>
      </c>
      <c r="C112" s="3" t="s">
        <v>542</v>
      </c>
      <c r="D112" s="6">
        <v>0.95931142410000003</v>
      </c>
      <c r="E112" s="6">
        <v>0.94475418145000001</v>
      </c>
      <c r="F112" s="6">
        <v>0.97540554683400005</v>
      </c>
      <c r="G112" s="6">
        <v>0.95983522142099997</v>
      </c>
      <c r="H112" s="6"/>
      <c r="I112" s="6"/>
      <c r="J112" s="6"/>
      <c r="K112" s="6"/>
      <c r="L112" s="6">
        <v>0.713010204082</v>
      </c>
      <c r="M112" s="6">
        <v>0.59555555555600004</v>
      </c>
      <c r="N112" s="6">
        <v>0.86173633440499997</v>
      </c>
      <c r="O112" s="6">
        <v>0.70433639947399995</v>
      </c>
    </row>
    <row r="114" spans="1:15" x14ac:dyDescent="0.2">
      <c r="A114" s="3" t="s">
        <v>535</v>
      </c>
      <c r="C114" s="3" t="s">
        <v>543</v>
      </c>
      <c r="D114" s="15">
        <v>0.98174442190699995</v>
      </c>
      <c r="E114" s="6">
        <v>0.98421975452999999</v>
      </c>
      <c r="F114" s="6">
        <v>0.97906976744200003</v>
      </c>
      <c r="G114" s="6">
        <v>0.98163800641200005</v>
      </c>
      <c r="H114" s="6">
        <v>0.65796344647500005</v>
      </c>
      <c r="I114" s="6">
        <v>0.62195121951200005</v>
      </c>
      <c r="J114" s="6">
        <v>0.80104712041899995</v>
      </c>
      <c r="K114" s="6">
        <v>0.700228832952</v>
      </c>
      <c r="L114" s="6">
        <v>0.65561224489799996</v>
      </c>
      <c r="M114" s="6">
        <v>0.54279749478100003</v>
      </c>
      <c r="N114" s="6">
        <v>0.83601286173599998</v>
      </c>
      <c r="O114" s="6">
        <v>0.65822784810099999</v>
      </c>
    </row>
    <row r="115" spans="1:15" x14ac:dyDescent="0.2">
      <c r="A115" s="3" t="s">
        <v>545</v>
      </c>
      <c r="C115" s="3" t="s">
        <v>544</v>
      </c>
      <c r="D115" s="6">
        <v>0.97710808461300003</v>
      </c>
      <c r="E115" s="6">
        <v>0.977312390925</v>
      </c>
      <c r="F115" s="6">
        <v>0.97674418604699997</v>
      </c>
      <c r="G115" s="6">
        <v>0.97702820587399997</v>
      </c>
      <c r="H115" s="6">
        <v>0.66318537859000004</v>
      </c>
      <c r="I115" s="6">
        <v>0.66489361702100003</v>
      </c>
      <c r="J115" s="6">
        <v>0.65445026177999999</v>
      </c>
      <c r="K115" s="6">
        <v>0.65963060685999997</v>
      </c>
      <c r="L115" s="6">
        <v>0.679846938776</v>
      </c>
      <c r="M115" s="6">
        <v>0.57575757575800002</v>
      </c>
      <c r="N115" s="6">
        <v>0.73311897106099999</v>
      </c>
      <c r="O115" s="6">
        <v>0.64497878359299998</v>
      </c>
    </row>
  </sheetData>
  <mergeCells count="3">
    <mergeCell ref="D1:G1"/>
    <mergeCell ref="L1:O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"/>
  <sheetViews>
    <sheetView zoomScale="83" zoomScaleNormal="83" zoomScalePageLayoutView="83" workbookViewId="0">
      <selection activeCell="C22" sqref="C22"/>
    </sheetView>
  </sheetViews>
  <sheetFormatPr baseColWidth="10" defaultRowHeight="16" x14ac:dyDescent="0.2"/>
  <cols>
    <col min="1" max="1" width="10.5" bestFit="1" customWidth="1"/>
    <col min="2" max="2" width="86.83203125" bestFit="1" customWidth="1"/>
    <col min="3" max="3" width="23.33203125" bestFit="1" customWidth="1"/>
    <col min="12" max="12" width="4" customWidth="1"/>
    <col min="13" max="13" width="4.83203125" bestFit="1" customWidth="1"/>
    <col min="14" max="14" width="15.5" bestFit="1" customWidth="1"/>
    <col min="15" max="15" width="8.1640625" bestFit="1" customWidth="1"/>
    <col min="16" max="16" width="18.5" bestFit="1" customWidth="1"/>
    <col min="17" max="17" width="29.5" bestFit="1" customWidth="1"/>
    <col min="18" max="20" width="11.33203125" bestFit="1" customWidth="1"/>
  </cols>
  <sheetData>
    <row r="1" spans="1:21" x14ac:dyDescent="0.2">
      <c r="A1" s="6"/>
      <c r="B1" s="6"/>
      <c r="C1" s="6"/>
      <c r="D1" s="100" t="s">
        <v>5</v>
      </c>
      <c r="E1" s="100"/>
      <c r="F1" s="100"/>
      <c r="G1" s="100"/>
      <c r="H1" s="100" t="s">
        <v>4</v>
      </c>
      <c r="I1" s="100"/>
      <c r="J1" s="100"/>
      <c r="K1" s="100"/>
      <c r="M1" s="2" t="s">
        <v>84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</row>
    <row r="2" spans="1:21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0</v>
      </c>
      <c r="H2" s="6" t="s">
        <v>1</v>
      </c>
      <c r="I2" s="6" t="s">
        <v>2</v>
      </c>
      <c r="J2" s="6" t="s">
        <v>3</v>
      </c>
      <c r="K2" s="6" t="s">
        <v>0</v>
      </c>
      <c r="M2" s="4">
        <v>1</v>
      </c>
      <c r="N2" s="4" t="s">
        <v>16</v>
      </c>
      <c r="O2" s="5">
        <v>5</v>
      </c>
      <c r="P2" s="5" t="s">
        <v>17</v>
      </c>
      <c r="Q2" s="5"/>
      <c r="R2" s="9" t="s">
        <v>18</v>
      </c>
      <c r="S2" s="9" t="s">
        <v>19</v>
      </c>
      <c r="T2" s="5" t="s">
        <v>20</v>
      </c>
      <c r="U2" s="9" t="s">
        <v>21</v>
      </c>
    </row>
    <row r="3" spans="1:21" x14ac:dyDescent="0.2">
      <c r="A3" s="6" t="s">
        <v>6</v>
      </c>
      <c r="B3" s="6" t="s">
        <v>501</v>
      </c>
      <c r="C3" t="s">
        <v>395</v>
      </c>
      <c r="D3" s="1">
        <v>0.46791862284800001</v>
      </c>
      <c r="E3" s="1">
        <v>0.41867980050999998</v>
      </c>
      <c r="F3" s="1">
        <v>0.51463042326099995</v>
      </c>
      <c r="G3" s="1">
        <v>0.41134977303199999</v>
      </c>
      <c r="H3" s="1">
        <v>0.457908163265</v>
      </c>
      <c r="I3" s="1">
        <v>0.41636834097499997</v>
      </c>
      <c r="J3" s="1">
        <v>0.48212423157599998</v>
      </c>
      <c r="K3" s="1">
        <v>0.40552043753200001</v>
      </c>
      <c r="M3" s="4">
        <v>2</v>
      </c>
      <c r="N3" s="4" t="s">
        <v>22</v>
      </c>
      <c r="O3" s="5">
        <v>2</v>
      </c>
      <c r="P3" s="5" t="s">
        <v>17</v>
      </c>
      <c r="Q3" s="5" t="s">
        <v>23</v>
      </c>
      <c r="R3" s="5" t="s">
        <v>24</v>
      </c>
      <c r="S3" s="5" t="s">
        <v>25</v>
      </c>
      <c r="T3" s="5" t="s">
        <v>26</v>
      </c>
      <c r="U3" s="5" t="s">
        <v>27</v>
      </c>
    </row>
    <row r="4" spans="1:21" x14ac:dyDescent="0.2">
      <c r="A4" s="6" t="s">
        <v>396</v>
      </c>
      <c r="B4" t="s">
        <v>395</v>
      </c>
      <c r="D4" s="1">
        <v>0.547209181012</v>
      </c>
      <c r="E4" s="1">
        <v>0.48785556238200001</v>
      </c>
      <c r="F4" s="1">
        <v>0.62465364671099999</v>
      </c>
      <c r="G4" s="1">
        <v>0.498795989376</v>
      </c>
      <c r="H4" s="1">
        <v>0.470663265306</v>
      </c>
      <c r="I4" s="1">
        <v>0.41070387083900001</v>
      </c>
      <c r="J4" s="1">
        <v>0.46726668746599997</v>
      </c>
      <c r="K4" s="1">
        <v>0.40503038364799998</v>
      </c>
      <c r="M4" s="4">
        <v>3</v>
      </c>
      <c r="N4" s="4" t="s">
        <v>28</v>
      </c>
      <c r="O4" s="5">
        <v>1</v>
      </c>
      <c r="P4" s="5" t="s">
        <v>29</v>
      </c>
      <c r="Q4" s="5" t="s">
        <v>30</v>
      </c>
      <c r="R4" s="5" t="s">
        <v>31</v>
      </c>
      <c r="S4" s="5" t="s">
        <v>32</v>
      </c>
      <c r="T4" s="9" t="s">
        <v>33</v>
      </c>
      <c r="U4" s="5" t="s">
        <v>34</v>
      </c>
    </row>
    <row r="5" spans="1:21" x14ac:dyDescent="0.2">
      <c r="A5" s="6" t="s">
        <v>6</v>
      </c>
      <c r="B5" s="6" t="s">
        <v>502</v>
      </c>
      <c r="C5" t="s">
        <v>400</v>
      </c>
      <c r="D5" s="1">
        <v>0.49556598852400002</v>
      </c>
      <c r="E5" s="1">
        <v>0.44421520766799999</v>
      </c>
      <c r="F5" s="1">
        <v>0.54579045516000002</v>
      </c>
      <c r="G5" s="1">
        <v>0.43490533514899998</v>
      </c>
      <c r="H5" s="1">
        <v>0.43239795918399998</v>
      </c>
      <c r="I5" s="1">
        <v>0.408691207936</v>
      </c>
      <c r="J5" s="1">
        <v>0.46990966511999999</v>
      </c>
      <c r="K5" s="1">
        <v>0.38323412824300002</v>
      </c>
      <c r="M5" s="5">
        <v>4</v>
      </c>
      <c r="N5" s="5" t="s">
        <v>35</v>
      </c>
      <c r="O5" s="5">
        <v>3</v>
      </c>
      <c r="P5" s="5" t="s">
        <v>17</v>
      </c>
      <c r="Q5" s="5"/>
      <c r="R5" s="5" t="s">
        <v>36</v>
      </c>
      <c r="S5" s="5" t="s">
        <v>37</v>
      </c>
      <c r="T5" s="5" t="s">
        <v>38</v>
      </c>
      <c r="U5" s="5" t="s">
        <v>39</v>
      </c>
    </row>
    <row r="6" spans="1:21" x14ac:dyDescent="0.2">
      <c r="A6" s="6" t="s">
        <v>398</v>
      </c>
      <c r="B6" s="3" t="s">
        <v>400</v>
      </c>
      <c r="D6" s="1">
        <v>0.57381324987000004</v>
      </c>
      <c r="E6" s="1">
        <v>0.50921055647400004</v>
      </c>
      <c r="F6" s="1">
        <v>0.64914173778999995</v>
      </c>
      <c r="G6" s="1">
        <v>0.52033204980400005</v>
      </c>
      <c r="H6" s="10">
        <v>0.483418367347</v>
      </c>
      <c r="I6" s="1">
        <v>0.42247496061399997</v>
      </c>
      <c r="J6" s="1">
        <v>0.48076711935900002</v>
      </c>
      <c r="K6" s="10">
        <v>0.41861961999500003</v>
      </c>
      <c r="M6" s="5">
        <v>5</v>
      </c>
      <c r="N6" s="5" t="s">
        <v>40</v>
      </c>
      <c r="O6" s="5">
        <v>3</v>
      </c>
      <c r="P6" s="5" t="s">
        <v>41</v>
      </c>
      <c r="Q6" s="5" t="s">
        <v>42</v>
      </c>
      <c r="R6" s="5" t="s">
        <v>43</v>
      </c>
      <c r="S6" s="5" t="s">
        <v>44</v>
      </c>
      <c r="T6" s="5" t="s">
        <v>45</v>
      </c>
      <c r="U6" s="5" t="s">
        <v>46</v>
      </c>
    </row>
    <row r="7" spans="1:21" x14ac:dyDescent="0.2">
      <c r="A7" s="6" t="s">
        <v>391</v>
      </c>
      <c r="B7" s="6" t="s">
        <v>407</v>
      </c>
      <c r="C7" s="6"/>
      <c r="D7" s="1">
        <v>0.58502869066200003</v>
      </c>
      <c r="E7" s="1">
        <v>0.51806316393600005</v>
      </c>
      <c r="F7" s="1">
        <v>0.659662426513</v>
      </c>
      <c r="G7" s="1">
        <v>0.53018935088800001</v>
      </c>
      <c r="H7" s="1">
        <v>0.479591836735</v>
      </c>
      <c r="I7" s="1">
        <v>0.421451547175</v>
      </c>
      <c r="J7" s="1">
        <v>0.47431973463900001</v>
      </c>
      <c r="K7" s="1">
        <v>0.41252445511800001</v>
      </c>
      <c r="M7" s="5">
        <v>6</v>
      </c>
      <c r="N7" s="5" t="s">
        <v>47</v>
      </c>
      <c r="O7" s="5">
        <v>1</v>
      </c>
      <c r="P7" s="5" t="s">
        <v>48</v>
      </c>
      <c r="Q7" s="5" t="s">
        <v>49</v>
      </c>
      <c r="R7" s="5" t="s">
        <v>50</v>
      </c>
      <c r="S7" s="5" t="s">
        <v>51</v>
      </c>
      <c r="T7" s="5" t="s">
        <v>52</v>
      </c>
      <c r="U7" s="5" t="s">
        <v>53</v>
      </c>
    </row>
    <row r="8" spans="1:21" x14ac:dyDescent="0.2">
      <c r="A8" s="6" t="s">
        <v>392</v>
      </c>
      <c r="B8" s="6" t="s">
        <v>408</v>
      </c>
      <c r="C8" s="1"/>
      <c r="D8" s="1">
        <v>0.58502869066200003</v>
      </c>
      <c r="E8" s="1">
        <v>0.51806316393600005</v>
      </c>
      <c r="F8" s="1">
        <v>0.659662426513</v>
      </c>
      <c r="G8" s="1">
        <v>0.53018935088800001</v>
      </c>
      <c r="H8" s="1">
        <v>0.479591836735</v>
      </c>
      <c r="I8" s="1">
        <v>0.421451547175</v>
      </c>
      <c r="J8" s="1">
        <v>0.47431973463900001</v>
      </c>
      <c r="K8" s="1">
        <v>0.41252445511800001</v>
      </c>
      <c r="M8" s="5">
        <v>7</v>
      </c>
      <c r="N8" s="5" t="s">
        <v>54</v>
      </c>
      <c r="O8" s="5">
        <v>1</v>
      </c>
      <c r="P8" s="5" t="s">
        <v>29</v>
      </c>
      <c r="Q8" s="5" t="s">
        <v>55</v>
      </c>
      <c r="R8" s="5" t="s">
        <v>50</v>
      </c>
      <c r="S8" s="5" t="s">
        <v>56</v>
      </c>
      <c r="T8" s="5" t="s">
        <v>57</v>
      </c>
      <c r="U8" s="5" t="s">
        <v>58</v>
      </c>
    </row>
    <row r="9" spans="1:21" x14ac:dyDescent="0.2">
      <c r="A9" s="6" t="s">
        <v>392</v>
      </c>
      <c r="B9" s="1" t="s">
        <v>409</v>
      </c>
      <c r="C9" s="1"/>
      <c r="D9" s="10">
        <v>0.59181011997900002</v>
      </c>
      <c r="E9" s="10">
        <v>0.52730004802300001</v>
      </c>
      <c r="F9" s="10">
        <v>0.68014979430300004</v>
      </c>
      <c r="G9" s="10">
        <v>0.54067854051499997</v>
      </c>
      <c r="H9" s="1">
        <v>0.470663265306</v>
      </c>
      <c r="I9" s="10">
        <v>0.424161080252</v>
      </c>
      <c r="J9" s="10">
        <v>0.48415513417599998</v>
      </c>
      <c r="K9" s="1">
        <v>0.41320200663700002</v>
      </c>
      <c r="M9" s="5">
        <v>8</v>
      </c>
      <c r="N9" s="5" t="s">
        <v>59</v>
      </c>
      <c r="O9" s="5">
        <v>2</v>
      </c>
      <c r="P9" s="5" t="s">
        <v>60</v>
      </c>
      <c r="Q9" s="5" t="s">
        <v>61</v>
      </c>
      <c r="R9" s="5" t="s">
        <v>62</v>
      </c>
      <c r="S9" s="5" t="s">
        <v>63</v>
      </c>
      <c r="T9" s="5" t="s">
        <v>64</v>
      </c>
      <c r="U9" s="5" t="s">
        <v>65</v>
      </c>
    </row>
    <row r="10" spans="1:21" x14ac:dyDescent="0.2">
      <c r="A10" s="6" t="s">
        <v>398</v>
      </c>
      <c r="B10" s="3" t="s">
        <v>399</v>
      </c>
      <c r="D10" s="1">
        <v>0.57172665623399999</v>
      </c>
      <c r="E10" s="1">
        <v>0.496841981386</v>
      </c>
      <c r="F10" s="1">
        <v>0.58622892616800004</v>
      </c>
      <c r="G10" s="1">
        <v>0.48918469085100003</v>
      </c>
      <c r="H10" s="1">
        <v>0.492346938776</v>
      </c>
      <c r="I10" s="1">
        <v>0.41565030825499999</v>
      </c>
      <c r="J10" s="1">
        <v>0.45405849187899999</v>
      </c>
      <c r="K10" s="1">
        <v>0.409341255811</v>
      </c>
      <c r="M10" s="5">
        <v>9</v>
      </c>
      <c r="N10" s="5" t="s">
        <v>66</v>
      </c>
      <c r="O10" s="5">
        <v>1</v>
      </c>
      <c r="P10" s="5" t="s">
        <v>17</v>
      </c>
      <c r="Q10" s="5" t="s">
        <v>67</v>
      </c>
      <c r="R10" s="5" t="s">
        <v>68</v>
      </c>
      <c r="S10" s="5" t="s">
        <v>69</v>
      </c>
      <c r="T10" s="5" t="s">
        <v>70</v>
      </c>
      <c r="U10" s="5" t="s">
        <v>71</v>
      </c>
    </row>
    <row r="11" spans="1:21" x14ac:dyDescent="0.2">
      <c r="D11" s="1"/>
      <c r="E11" s="1"/>
      <c r="F11" s="1"/>
      <c r="G11" s="1"/>
      <c r="H11" s="1"/>
      <c r="I11" s="1"/>
      <c r="J11" s="1"/>
      <c r="K11" s="1"/>
      <c r="M11" s="5">
        <v>10</v>
      </c>
      <c r="N11" s="5" t="s">
        <v>72</v>
      </c>
      <c r="O11" s="5">
        <v>4</v>
      </c>
      <c r="P11" s="5" t="s">
        <v>41</v>
      </c>
      <c r="Q11" s="5" t="s">
        <v>73</v>
      </c>
      <c r="R11" s="5" t="s">
        <v>74</v>
      </c>
      <c r="S11" s="5" t="s">
        <v>75</v>
      </c>
      <c r="T11" s="5" t="s">
        <v>76</v>
      </c>
      <c r="U11" s="5" t="s">
        <v>77</v>
      </c>
    </row>
    <row r="12" spans="1:21" x14ac:dyDescent="0.2">
      <c r="A12" s="6"/>
      <c r="B12" s="6"/>
      <c r="D12" s="1"/>
      <c r="E12" s="1"/>
      <c r="F12" s="1"/>
      <c r="G12" s="1"/>
      <c r="H12" s="1"/>
      <c r="I12" s="1"/>
      <c r="J12" s="1"/>
      <c r="K12" s="1"/>
      <c r="M12" s="5">
        <v>11</v>
      </c>
      <c r="N12" s="5" t="s">
        <v>78</v>
      </c>
      <c r="O12" s="5">
        <v>1</v>
      </c>
      <c r="P12" s="5" t="s">
        <v>48</v>
      </c>
      <c r="Q12" s="5" t="s">
        <v>79</v>
      </c>
      <c r="R12" s="5" t="s">
        <v>80</v>
      </c>
      <c r="S12" s="5" t="s">
        <v>81</v>
      </c>
      <c r="T12" s="5" t="s">
        <v>82</v>
      </c>
      <c r="U12" s="5" t="s">
        <v>83</v>
      </c>
    </row>
    <row r="13" spans="1:21" x14ac:dyDescent="0.2">
      <c r="D13" s="1"/>
      <c r="E13" s="1"/>
      <c r="F13" s="1"/>
      <c r="G13" s="1"/>
      <c r="H13" s="1"/>
      <c r="I13" s="1"/>
      <c r="J13" s="1"/>
      <c r="K13" s="1"/>
      <c r="M13" s="5">
        <v>12</v>
      </c>
      <c r="N13" s="5" t="s">
        <v>177</v>
      </c>
      <c r="O13" s="5">
        <v>1</v>
      </c>
      <c r="P13" s="5" t="s">
        <v>41</v>
      </c>
      <c r="Q13" s="5" t="s">
        <v>179</v>
      </c>
      <c r="R13" s="5" t="s">
        <v>307</v>
      </c>
      <c r="S13" s="5" t="s">
        <v>308</v>
      </c>
      <c r="T13" s="5" t="s">
        <v>309</v>
      </c>
      <c r="U13" s="5" t="s">
        <v>310</v>
      </c>
    </row>
    <row r="14" spans="1:21" x14ac:dyDescent="0.2">
      <c r="D14" s="1"/>
      <c r="E14" s="1"/>
      <c r="F14" s="1"/>
      <c r="G14" s="1"/>
      <c r="H14" s="1"/>
      <c r="I14" s="1"/>
      <c r="J14" s="1"/>
      <c r="K14" s="1"/>
      <c r="M14" s="5">
        <v>13</v>
      </c>
      <c r="N14" s="5" t="s">
        <v>133</v>
      </c>
      <c r="O14" s="5">
        <v>1</v>
      </c>
      <c r="P14" s="5" t="s">
        <v>41</v>
      </c>
      <c r="Q14" s="5" t="s">
        <v>134</v>
      </c>
      <c r="R14" s="5" t="s">
        <v>311</v>
      </c>
      <c r="S14" s="5" t="s">
        <v>312</v>
      </c>
      <c r="T14" s="5" t="s">
        <v>313</v>
      </c>
      <c r="U14" s="5" t="s">
        <v>314</v>
      </c>
    </row>
    <row r="15" spans="1:21" x14ac:dyDescent="0.2">
      <c r="A15" s="6"/>
      <c r="B15" s="6"/>
      <c r="D15" s="1"/>
      <c r="E15" s="1"/>
      <c r="F15" s="1"/>
      <c r="G15" s="1"/>
      <c r="H15" s="1"/>
      <c r="I15" s="1"/>
      <c r="J15" s="1"/>
      <c r="K15" s="1"/>
      <c r="M15" s="5">
        <v>14</v>
      </c>
      <c r="N15" s="5" t="s">
        <v>122</v>
      </c>
      <c r="O15" s="5">
        <v>1</v>
      </c>
      <c r="P15" s="5" t="s">
        <v>315</v>
      </c>
      <c r="Q15" s="5" t="s">
        <v>122</v>
      </c>
      <c r="R15" s="5" t="s">
        <v>36</v>
      </c>
      <c r="S15" s="5" t="s">
        <v>316</v>
      </c>
      <c r="T15" s="5" t="s">
        <v>317</v>
      </c>
      <c r="U15" s="5" t="s">
        <v>318</v>
      </c>
    </row>
    <row r="16" spans="1:21" x14ac:dyDescent="0.2">
      <c r="D16" s="1"/>
      <c r="E16" s="1"/>
      <c r="F16" s="1"/>
      <c r="G16" s="1"/>
      <c r="H16" s="1"/>
      <c r="I16" s="1"/>
      <c r="J16" s="1"/>
      <c r="K16" s="1"/>
      <c r="M16" s="5">
        <v>15</v>
      </c>
      <c r="N16" s="5" t="s">
        <v>212</v>
      </c>
      <c r="O16" s="5">
        <v>1</v>
      </c>
      <c r="P16" s="5" t="s">
        <v>48</v>
      </c>
      <c r="Q16" s="5" t="s">
        <v>213</v>
      </c>
      <c r="R16" s="5" t="s">
        <v>319</v>
      </c>
      <c r="S16" s="5" t="s">
        <v>320</v>
      </c>
      <c r="T16" s="5" t="s">
        <v>321</v>
      </c>
      <c r="U16" s="5" t="s">
        <v>322</v>
      </c>
    </row>
    <row r="17" spans="1:21" x14ac:dyDescent="0.2">
      <c r="A17" s="6"/>
      <c r="B17" s="6"/>
      <c r="D17" s="1"/>
      <c r="E17" s="1"/>
      <c r="F17" s="1"/>
      <c r="G17" s="1"/>
      <c r="H17" s="1"/>
      <c r="I17" s="1"/>
      <c r="J17" s="1"/>
      <c r="K17" s="1"/>
      <c r="M17" s="5">
        <v>16</v>
      </c>
      <c r="N17" s="5" t="s">
        <v>200</v>
      </c>
      <c r="O17" s="5">
        <v>1</v>
      </c>
      <c r="P17" s="5" t="s">
        <v>17</v>
      </c>
      <c r="Q17" s="5" t="s">
        <v>200</v>
      </c>
      <c r="R17" s="5" t="s">
        <v>323</v>
      </c>
      <c r="S17" s="5" t="s">
        <v>324</v>
      </c>
      <c r="T17" s="5" t="s">
        <v>325</v>
      </c>
      <c r="U17" s="5" t="s">
        <v>326</v>
      </c>
    </row>
    <row r="18" spans="1:21" x14ac:dyDescent="0.2">
      <c r="A18" s="6" t="s">
        <v>6</v>
      </c>
      <c r="B18" s="6" t="s">
        <v>503</v>
      </c>
      <c r="C18" t="s">
        <v>436</v>
      </c>
      <c r="D18" s="1">
        <v>0.45774647887300002</v>
      </c>
      <c r="E18" s="1">
        <v>0.44925060690500002</v>
      </c>
      <c r="F18" s="1">
        <v>0.52735873814199996</v>
      </c>
      <c r="G18" s="1">
        <v>0.40971357194899999</v>
      </c>
      <c r="H18" s="1">
        <v>0.42346938775499998</v>
      </c>
      <c r="I18" s="1">
        <v>0.42259566497200002</v>
      </c>
      <c r="J18" s="1">
        <v>0.47269410772499998</v>
      </c>
      <c r="K18" s="1">
        <v>0.38892547583999998</v>
      </c>
      <c r="M18" s="5">
        <v>17</v>
      </c>
      <c r="N18" s="5" t="s">
        <v>159</v>
      </c>
      <c r="O18" s="5">
        <v>2</v>
      </c>
      <c r="P18" s="5" t="s">
        <v>327</v>
      </c>
      <c r="Q18" s="5" t="s">
        <v>160</v>
      </c>
      <c r="R18" s="5" t="s">
        <v>328</v>
      </c>
      <c r="S18" s="5" t="s">
        <v>329</v>
      </c>
      <c r="T18" s="5" t="s">
        <v>330</v>
      </c>
      <c r="U18" s="5" t="s">
        <v>331</v>
      </c>
    </row>
    <row r="19" spans="1:21" x14ac:dyDescent="0.2">
      <c r="A19" s="6" t="s">
        <v>6</v>
      </c>
      <c r="B19" s="6" t="s">
        <v>490</v>
      </c>
      <c r="C19" t="s">
        <v>435</v>
      </c>
      <c r="D19" s="1">
        <v>0.498695878978</v>
      </c>
      <c r="E19" s="1">
        <v>0.452754459572</v>
      </c>
      <c r="F19" s="1">
        <v>0.55471397111599996</v>
      </c>
      <c r="G19" s="1">
        <v>0.44132001700200002</v>
      </c>
      <c r="H19" s="1">
        <v>0.41836734693900002</v>
      </c>
      <c r="I19" s="1">
        <v>0.39638396670800002</v>
      </c>
      <c r="J19" s="1">
        <v>0.45250869829099999</v>
      </c>
      <c r="K19" s="1">
        <v>0.37430153945599998</v>
      </c>
      <c r="M19" s="5">
        <v>18</v>
      </c>
      <c r="N19" s="5" t="s">
        <v>144</v>
      </c>
      <c r="O19" s="5">
        <v>6</v>
      </c>
      <c r="P19" s="5" t="s">
        <v>17</v>
      </c>
      <c r="Q19" s="5" t="s">
        <v>145</v>
      </c>
      <c r="R19" s="5" t="s">
        <v>332</v>
      </c>
      <c r="S19" s="5" t="s">
        <v>333</v>
      </c>
      <c r="T19" s="5" t="s">
        <v>334</v>
      </c>
      <c r="U19" s="5" t="s">
        <v>335</v>
      </c>
    </row>
    <row r="20" spans="1:21" x14ac:dyDescent="0.2">
      <c r="D20" s="1"/>
      <c r="E20" s="1"/>
      <c r="F20" s="1"/>
      <c r="G20" s="1"/>
      <c r="H20" s="1"/>
      <c r="I20" s="1"/>
      <c r="J20" s="1"/>
      <c r="K20" s="1"/>
      <c r="M20" s="5">
        <v>19</v>
      </c>
      <c r="N20" s="5" t="s">
        <v>336</v>
      </c>
      <c r="O20" s="5">
        <v>2</v>
      </c>
      <c r="P20" s="5" t="s">
        <v>17</v>
      </c>
      <c r="Q20" s="5" t="s">
        <v>337</v>
      </c>
      <c r="R20" s="5" t="s">
        <v>338</v>
      </c>
      <c r="S20" s="5" t="s">
        <v>339</v>
      </c>
      <c r="T20" s="5" t="s">
        <v>340</v>
      </c>
      <c r="U20" s="5" t="s">
        <v>341</v>
      </c>
    </row>
    <row r="21" spans="1:21" x14ac:dyDescent="0.2">
      <c r="D21" s="1"/>
      <c r="E21" s="1"/>
      <c r="F21" s="1"/>
      <c r="G21" s="1"/>
      <c r="H21" s="1"/>
      <c r="I21" s="1"/>
      <c r="J21" s="1"/>
      <c r="K21" s="1"/>
      <c r="M21" s="5">
        <v>20</v>
      </c>
      <c r="N21" s="5" t="s">
        <v>196</v>
      </c>
      <c r="O21" s="5">
        <v>1</v>
      </c>
      <c r="P21" s="5" t="s">
        <v>178</v>
      </c>
      <c r="Q21" s="5"/>
      <c r="R21" s="5" t="s">
        <v>342</v>
      </c>
      <c r="S21" s="5" t="s">
        <v>343</v>
      </c>
      <c r="T21" s="5" t="s">
        <v>344</v>
      </c>
      <c r="U21" s="5" t="s">
        <v>345</v>
      </c>
    </row>
    <row r="22" spans="1:21" x14ac:dyDescent="0.2">
      <c r="A22" t="s">
        <v>496</v>
      </c>
      <c r="B22" s="6" t="s">
        <v>485</v>
      </c>
      <c r="C22" t="s">
        <v>497</v>
      </c>
      <c r="D22" s="1">
        <v>0.468440271257</v>
      </c>
      <c r="E22" s="1">
        <v>0.39913558064100002</v>
      </c>
      <c r="F22" s="1">
        <v>0.44932072540599999</v>
      </c>
      <c r="G22" s="1">
        <v>0.380265668424</v>
      </c>
      <c r="H22" s="1">
        <v>0.433673469388</v>
      </c>
      <c r="I22" s="1">
        <v>0.38486855783099999</v>
      </c>
      <c r="J22" s="1">
        <v>0.43517154559299998</v>
      </c>
      <c r="K22" s="1">
        <v>0.36524538920299998</v>
      </c>
      <c r="M22" s="5">
        <v>21</v>
      </c>
      <c r="N22" s="5" t="s">
        <v>190</v>
      </c>
      <c r="O22" s="5">
        <v>1</v>
      </c>
      <c r="P22" s="5" t="s">
        <v>17</v>
      </c>
      <c r="Q22" s="5" t="s">
        <v>191</v>
      </c>
      <c r="R22" s="5" t="s">
        <v>346</v>
      </c>
      <c r="S22" s="5" t="s">
        <v>347</v>
      </c>
      <c r="T22" s="5" t="s">
        <v>348</v>
      </c>
      <c r="U22" s="5" t="s">
        <v>349</v>
      </c>
    </row>
    <row r="23" spans="1:21" x14ac:dyDescent="0.2">
      <c r="B23" t="s">
        <v>497</v>
      </c>
      <c r="D23" s="1"/>
      <c r="E23" s="1"/>
      <c r="F23" s="1"/>
      <c r="G23" s="1"/>
      <c r="H23" s="1"/>
      <c r="I23" s="1"/>
      <c r="J23" s="1"/>
      <c r="K23" s="1"/>
      <c r="M23" s="5">
        <v>22</v>
      </c>
      <c r="N23" s="5" t="s">
        <v>258</v>
      </c>
      <c r="O23" s="5">
        <v>1</v>
      </c>
      <c r="P23" s="5" t="s">
        <v>17</v>
      </c>
      <c r="Q23" s="5" t="s">
        <v>259</v>
      </c>
      <c r="R23" s="5" t="s">
        <v>350</v>
      </c>
      <c r="S23" s="5" t="s">
        <v>351</v>
      </c>
      <c r="T23" s="5" t="s">
        <v>352</v>
      </c>
      <c r="U23" s="5" t="s">
        <v>353</v>
      </c>
    </row>
    <row r="24" spans="1:21" x14ac:dyDescent="0.2">
      <c r="A24" t="s">
        <v>498</v>
      </c>
      <c r="B24" s="6" t="s">
        <v>499</v>
      </c>
      <c r="C24" t="s">
        <v>500</v>
      </c>
      <c r="D24" s="1">
        <v>0.43140323421999999</v>
      </c>
      <c r="E24" s="1">
        <v>0.41885550452300002</v>
      </c>
      <c r="F24" s="1">
        <v>0.47702378770100001</v>
      </c>
      <c r="G24" s="1">
        <v>0.357283408749</v>
      </c>
      <c r="H24" s="1">
        <v>0.35714285714299998</v>
      </c>
      <c r="I24" s="1">
        <v>0.39401242071999998</v>
      </c>
      <c r="J24" s="1">
        <v>0.450755934794</v>
      </c>
      <c r="K24" s="1">
        <v>0.31882954482100001</v>
      </c>
      <c r="M24" s="5">
        <v>23</v>
      </c>
      <c r="N24" s="5" t="s">
        <v>218</v>
      </c>
      <c r="O24" s="5">
        <v>1</v>
      </c>
      <c r="P24" s="5" t="s">
        <v>17</v>
      </c>
      <c r="Q24" s="5" t="s">
        <v>219</v>
      </c>
      <c r="R24" s="5" t="s">
        <v>354</v>
      </c>
      <c r="S24" s="5" t="s">
        <v>355</v>
      </c>
      <c r="T24" s="5" t="s">
        <v>356</v>
      </c>
      <c r="U24" s="5" t="s">
        <v>357</v>
      </c>
    </row>
    <row r="25" spans="1:21" x14ac:dyDescent="0.2">
      <c r="B25" t="s">
        <v>500</v>
      </c>
      <c r="D25" s="1"/>
      <c r="E25" s="1"/>
      <c r="F25" s="1"/>
      <c r="G25" s="1"/>
      <c r="H25" s="1"/>
      <c r="I25" s="1"/>
      <c r="J25" s="1"/>
      <c r="K25" s="1"/>
      <c r="M25" s="5">
        <v>24</v>
      </c>
      <c r="N25" s="5" t="s">
        <v>358</v>
      </c>
      <c r="O25" s="5">
        <v>1</v>
      </c>
      <c r="P25" s="5" t="s">
        <v>17</v>
      </c>
      <c r="Q25" s="5" t="s">
        <v>270</v>
      </c>
      <c r="R25" s="5" t="s">
        <v>359</v>
      </c>
      <c r="S25" s="5" t="s">
        <v>360</v>
      </c>
      <c r="T25" s="5" t="s">
        <v>361</v>
      </c>
      <c r="U25" s="5" t="s">
        <v>362</v>
      </c>
    </row>
    <row r="26" spans="1:21" x14ac:dyDescent="0.2">
      <c r="D26" s="1"/>
      <c r="E26" s="1"/>
      <c r="F26" s="1"/>
      <c r="G26" s="1"/>
      <c r="H26" s="1"/>
      <c r="I26" s="1"/>
      <c r="J26" s="1"/>
      <c r="K26" s="1"/>
      <c r="M26" s="5">
        <v>25</v>
      </c>
      <c r="N26" s="5" t="s">
        <v>236</v>
      </c>
      <c r="O26" s="5">
        <v>1</v>
      </c>
      <c r="P26" s="5" t="s">
        <v>48</v>
      </c>
      <c r="Q26" s="5" t="s">
        <v>237</v>
      </c>
      <c r="R26" s="5" t="s">
        <v>363</v>
      </c>
      <c r="S26" s="5" t="s">
        <v>364</v>
      </c>
      <c r="T26" s="5" t="s">
        <v>365</v>
      </c>
      <c r="U26" s="5" t="s">
        <v>366</v>
      </c>
    </row>
    <row r="27" spans="1:21" x14ac:dyDescent="0.2">
      <c r="D27" s="1"/>
      <c r="E27" s="1"/>
      <c r="F27" s="1"/>
      <c r="G27" s="1"/>
      <c r="H27" s="1"/>
      <c r="I27" s="1"/>
      <c r="J27" s="1"/>
      <c r="K27" s="1"/>
      <c r="M27" s="5">
        <v>26</v>
      </c>
      <c r="N27" s="5" t="s">
        <v>253</v>
      </c>
      <c r="O27" s="5">
        <v>1</v>
      </c>
      <c r="P27" s="5" t="s">
        <v>178</v>
      </c>
      <c r="Q27" s="5"/>
      <c r="R27" s="5" t="s">
        <v>367</v>
      </c>
      <c r="S27" s="5" t="s">
        <v>368</v>
      </c>
      <c r="T27" s="5" t="s">
        <v>369</v>
      </c>
      <c r="U27" s="5" t="s">
        <v>370</v>
      </c>
    </row>
    <row r="28" spans="1:21" x14ac:dyDescent="0.2">
      <c r="D28" s="1"/>
      <c r="E28" s="1"/>
      <c r="F28" s="1"/>
      <c r="G28" s="1"/>
      <c r="H28" s="1"/>
      <c r="I28" s="1"/>
      <c r="J28" s="1"/>
      <c r="K28" s="1"/>
      <c r="M28" s="5">
        <v>27</v>
      </c>
      <c r="N28" s="5" t="s">
        <v>281</v>
      </c>
      <c r="O28" s="5">
        <v>1</v>
      </c>
      <c r="P28" s="5" t="s">
        <v>17</v>
      </c>
      <c r="Q28" s="5"/>
      <c r="R28" s="5" t="s">
        <v>371</v>
      </c>
      <c r="S28" s="5" t="s">
        <v>372</v>
      </c>
      <c r="T28" s="5" t="s">
        <v>373</v>
      </c>
      <c r="U28" s="5" t="s">
        <v>374</v>
      </c>
    </row>
    <row r="29" spans="1:21" x14ac:dyDescent="0.2">
      <c r="D29" s="1"/>
      <c r="E29" s="1"/>
      <c r="F29" s="1"/>
      <c r="G29" s="1"/>
      <c r="H29" s="1"/>
      <c r="I29" s="1"/>
      <c r="J29" s="1"/>
      <c r="K29" s="1"/>
      <c r="M29" s="5">
        <v>28</v>
      </c>
      <c r="N29" s="5" t="s">
        <v>275</v>
      </c>
      <c r="O29" s="5">
        <v>1</v>
      </c>
      <c r="P29" s="5" t="s">
        <v>315</v>
      </c>
      <c r="Q29" s="5" t="s">
        <v>276</v>
      </c>
      <c r="R29" s="5" t="s">
        <v>375</v>
      </c>
      <c r="S29" s="5" t="s">
        <v>376</v>
      </c>
      <c r="T29" s="5" t="s">
        <v>377</v>
      </c>
      <c r="U29" s="5" t="s">
        <v>378</v>
      </c>
    </row>
    <row r="30" spans="1:21" x14ac:dyDescent="0.2">
      <c r="D30" s="1"/>
      <c r="E30" s="1"/>
      <c r="F30" s="1"/>
      <c r="G30" s="1"/>
      <c r="H30" s="1"/>
      <c r="I30" s="1"/>
      <c r="J30" s="1"/>
      <c r="K30" s="1"/>
      <c r="M30" s="5">
        <v>29</v>
      </c>
      <c r="N30" s="5" t="s">
        <v>184</v>
      </c>
      <c r="O30" s="5">
        <v>1</v>
      </c>
      <c r="P30" s="5" t="s">
        <v>327</v>
      </c>
      <c r="Q30" s="5" t="s">
        <v>185</v>
      </c>
      <c r="R30" s="5" t="s">
        <v>379</v>
      </c>
      <c r="S30" s="5" t="s">
        <v>380</v>
      </c>
      <c r="T30" s="5" t="s">
        <v>381</v>
      </c>
      <c r="U30" s="5" t="s">
        <v>382</v>
      </c>
    </row>
    <row r="31" spans="1:21" x14ac:dyDescent="0.2">
      <c r="D31" s="1"/>
      <c r="E31" s="1"/>
      <c r="F31" s="1"/>
      <c r="G31" s="1"/>
      <c r="H31" s="1"/>
      <c r="I31" s="1"/>
      <c r="J31" s="1"/>
      <c r="K31" s="1"/>
      <c r="M31" s="5">
        <v>30</v>
      </c>
      <c r="N31" s="5" t="s">
        <v>247</v>
      </c>
      <c r="O31" s="5">
        <v>10</v>
      </c>
      <c r="P31" s="5" t="s">
        <v>29</v>
      </c>
      <c r="Q31" s="5" t="s">
        <v>248</v>
      </c>
      <c r="R31" s="5" t="s">
        <v>383</v>
      </c>
      <c r="S31" s="5" t="s">
        <v>384</v>
      </c>
      <c r="T31" s="5" t="s">
        <v>385</v>
      </c>
      <c r="U31" s="5" t="s">
        <v>386</v>
      </c>
    </row>
    <row r="32" spans="1:21" x14ac:dyDescent="0.2">
      <c r="D32" s="1"/>
      <c r="E32" s="1"/>
      <c r="F32" s="1"/>
      <c r="G32" s="1"/>
      <c r="H32" s="1"/>
      <c r="I32" s="1"/>
      <c r="J32" s="1"/>
      <c r="K32" s="1"/>
      <c r="M32" s="5">
        <v>31</v>
      </c>
      <c r="N32" s="5" t="s">
        <v>139</v>
      </c>
      <c r="O32" s="5">
        <v>2</v>
      </c>
      <c r="P32" s="5" t="s">
        <v>17</v>
      </c>
      <c r="Q32" s="5" t="s">
        <v>140</v>
      </c>
      <c r="R32" s="5" t="s">
        <v>387</v>
      </c>
      <c r="S32" s="5" t="s">
        <v>388</v>
      </c>
      <c r="T32" s="5" t="s">
        <v>389</v>
      </c>
      <c r="U32" s="5" t="s">
        <v>390</v>
      </c>
    </row>
    <row r="33" spans="4:11" x14ac:dyDescent="0.2">
      <c r="D33" s="1"/>
      <c r="E33" s="1"/>
      <c r="F33" s="1"/>
      <c r="G33" s="1"/>
      <c r="H33" s="1"/>
      <c r="I33" s="1"/>
      <c r="J33" s="1"/>
      <c r="K33" s="1"/>
    </row>
    <row r="34" spans="4:11" x14ac:dyDescent="0.2">
      <c r="D34" s="1"/>
      <c r="E34" s="1"/>
      <c r="F34" s="1"/>
      <c r="G34" s="1"/>
      <c r="H34" s="1"/>
      <c r="I34" s="1"/>
      <c r="J34" s="1"/>
      <c r="K34" s="1"/>
    </row>
    <row r="35" spans="4:11" x14ac:dyDescent="0.2">
      <c r="D35" s="1"/>
      <c r="E35" s="1"/>
      <c r="F35" s="1"/>
      <c r="G35" s="1"/>
      <c r="H35" s="1"/>
      <c r="I35" s="1"/>
      <c r="J35" s="1"/>
      <c r="K35" s="1"/>
    </row>
    <row r="36" spans="4:11" x14ac:dyDescent="0.2">
      <c r="D36" s="1"/>
      <c r="E36" s="1"/>
      <c r="F36" s="1"/>
      <c r="G36" s="1"/>
      <c r="H36" s="1"/>
      <c r="I36" s="1"/>
      <c r="J36" s="1"/>
      <c r="K36" s="1"/>
    </row>
    <row r="37" spans="4:11" x14ac:dyDescent="0.2">
      <c r="D37" s="1"/>
      <c r="E37" s="1"/>
      <c r="F37" s="1"/>
      <c r="G37" s="1"/>
      <c r="H37" s="1"/>
      <c r="I37" s="1"/>
      <c r="J37" s="1"/>
      <c r="K37" s="1"/>
    </row>
    <row r="38" spans="4:11" x14ac:dyDescent="0.2">
      <c r="D38" s="1"/>
      <c r="E38" s="1"/>
      <c r="F38" s="1"/>
      <c r="G38" s="1"/>
      <c r="H38" s="1"/>
      <c r="I38" s="1"/>
      <c r="J38" s="1"/>
      <c r="K38" s="1"/>
    </row>
    <row r="39" spans="4:11" x14ac:dyDescent="0.2">
      <c r="D39" s="1"/>
      <c r="E39" s="1"/>
      <c r="F39" s="1"/>
      <c r="G39" s="1"/>
      <c r="H39" s="1"/>
      <c r="I39" s="1"/>
      <c r="J39" s="1"/>
      <c r="K39" s="1"/>
    </row>
    <row r="40" spans="4:11" x14ac:dyDescent="0.2">
      <c r="D40" s="1"/>
      <c r="E40" s="1"/>
      <c r="F40" s="1"/>
      <c r="G40" s="1"/>
      <c r="H40" s="1"/>
      <c r="I40" s="1"/>
      <c r="J40" s="1"/>
      <c r="K40" s="1"/>
    </row>
    <row r="41" spans="4:11" x14ac:dyDescent="0.2">
      <c r="D41" s="1"/>
      <c r="E41" s="1"/>
      <c r="F41" s="1"/>
      <c r="G41" s="1"/>
      <c r="H41" s="1"/>
      <c r="I41" s="1"/>
      <c r="J41" s="1"/>
      <c r="K41" s="1"/>
    </row>
    <row r="42" spans="4:11" x14ac:dyDescent="0.2">
      <c r="D42" s="1"/>
      <c r="E42" s="1"/>
      <c r="F42" s="1"/>
      <c r="G42" s="1"/>
      <c r="H42" s="1"/>
      <c r="I42" s="1"/>
      <c r="J42" s="1"/>
      <c r="K42" s="1"/>
    </row>
    <row r="43" spans="4:11" x14ac:dyDescent="0.2">
      <c r="D43" s="1"/>
      <c r="E43" s="1"/>
      <c r="F43" s="1"/>
      <c r="G43" s="1"/>
      <c r="H43" s="1"/>
      <c r="I43" s="1"/>
      <c r="J43" s="1"/>
      <c r="K43" s="1"/>
    </row>
    <row r="44" spans="4:11" x14ac:dyDescent="0.2">
      <c r="D44" s="1"/>
      <c r="E44" s="1"/>
      <c r="F44" s="1"/>
      <c r="G44" s="1"/>
      <c r="H44" s="1"/>
      <c r="I44" s="1"/>
      <c r="J44" s="1"/>
      <c r="K44" s="1"/>
    </row>
    <row r="45" spans="4:11" x14ac:dyDescent="0.2">
      <c r="D45" s="1"/>
      <c r="E45" s="1"/>
      <c r="F45" s="1"/>
      <c r="G45" s="1"/>
      <c r="H45" s="1"/>
      <c r="I45" s="1"/>
      <c r="J45" s="1"/>
      <c r="K45" s="1"/>
    </row>
    <row r="46" spans="4:11" x14ac:dyDescent="0.2">
      <c r="D46" s="1"/>
      <c r="E46" s="1"/>
      <c r="F46" s="1"/>
      <c r="G46" s="1"/>
      <c r="H46" s="1"/>
      <c r="I46" s="1"/>
      <c r="J46" s="1"/>
      <c r="K46" s="1"/>
    </row>
    <row r="47" spans="4:11" x14ac:dyDescent="0.2">
      <c r="D47" s="1"/>
      <c r="E47" s="1"/>
      <c r="F47" s="1"/>
      <c r="G47" s="1"/>
      <c r="H47" s="1"/>
      <c r="I47" s="1"/>
      <c r="J47" s="1"/>
      <c r="K47" s="1"/>
    </row>
    <row r="48" spans="4:11" x14ac:dyDescent="0.2">
      <c r="D48" s="1"/>
      <c r="E48" s="1"/>
      <c r="F48" s="1"/>
      <c r="G48" s="1"/>
      <c r="H48" s="1"/>
      <c r="I48" s="1"/>
      <c r="J48" s="1"/>
      <c r="K48" s="1"/>
    </row>
    <row r="49" spans="4:11" x14ac:dyDescent="0.2">
      <c r="D49" s="1"/>
      <c r="E49" s="1"/>
      <c r="F49" s="1"/>
      <c r="G49" s="1"/>
      <c r="H49" s="1"/>
      <c r="I49" s="1"/>
      <c r="J49" s="1"/>
      <c r="K49" s="1"/>
    </row>
    <row r="50" spans="4:11" x14ac:dyDescent="0.2">
      <c r="D50" s="1"/>
      <c r="E50" s="1"/>
      <c r="F50" s="1"/>
      <c r="G50" s="1"/>
      <c r="H50" s="1"/>
      <c r="I50" s="1"/>
      <c r="J50" s="1"/>
      <c r="K50" s="1"/>
    </row>
    <row r="51" spans="4:11" x14ac:dyDescent="0.2">
      <c r="D51" s="1"/>
      <c r="E51" s="1"/>
      <c r="F51" s="1"/>
      <c r="G51" s="1"/>
      <c r="H51" s="1"/>
      <c r="I51" s="1"/>
      <c r="J51" s="1"/>
      <c r="K51" s="1"/>
    </row>
    <row r="52" spans="4:11" x14ac:dyDescent="0.2">
      <c r="D52" s="1"/>
      <c r="E52" s="1"/>
      <c r="F52" s="1"/>
      <c r="G52" s="1"/>
      <c r="H52" s="1"/>
      <c r="I52" s="1"/>
      <c r="J52" s="1"/>
      <c r="K52" s="1"/>
    </row>
    <row r="53" spans="4:11" x14ac:dyDescent="0.2">
      <c r="D53" s="1"/>
      <c r="E53" s="1"/>
      <c r="F53" s="1"/>
      <c r="G53" s="1"/>
      <c r="H53" s="1"/>
      <c r="I53" s="1"/>
      <c r="J53" s="1"/>
      <c r="K53" s="1"/>
    </row>
    <row r="54" spans="4:11" x14ac:dyDescent="0.2">
      <c r="D54" s="1"/>
      <c r="E54" s="1"/>
      <c r="F54" s="1"/>
      <c r="G54" s="1"/>
      <c r="H54" s="1"/>
      <c r="I54" s="1"/>
      <c r="J54" s="1"/>
      <c r="K54" s="1"/>
    </row>
    <row r="55" spans="4:11" x14ac:dyDescent="0.2">
      <c r="D55" s="1"/>
      <c r="E55" s="1"/>
      <c r="F55" s="1"/>
      <c r="G55" s="1"/>
      <c r="H55" s="1"/>
      <c r="I55" s="1"/>
      <c r="J55" s="1"/>
      <c r="K55" s="1"/>
    </row>
    <row r="56" spans="4:11" x14ac:dyDescent="0.2">
      <c r="D56" s="1"/>
      <c r="E56" s="1"/>
      <c r="F56" s="1"/>
      <c r="G56" s="1"/>
      <c r="H56" s="1"/>
      <c r="I56" s="1"/>
      <c r="J56" s="1"/>
      <c r="K56" s="1"/>
    </row>
    <row r="57" spans="4:11" x14ac:dyDescent="0.2">
      <c r="D57" s="1"/>
      <c r="E57" s="1"/>
      <c r="F57" s="1"/>
      <c r="G57" s="1"/>
      <c r="H57" s="1"/>
      <c r="I57" s="1"/>
      <c r="J57" s="1"/>
      <c r="K57" s="1"/>
    </row>
    <row r="58" spans="4:11" x14ac:dyDescent="0.2">
      <c r="D58" s="1"/>
      <c r="E58" s="1"/>
      <c r="F58" s="1"/>
      <c r="G58" s="1"/>
      <c r="H58" s="1"/>
      <c r="I58" s="1"/>
      <c r="J58" s="1"/>
      <c r="K58" s="1"/>
    </row>
    <row r="59" spans="4:11" x14ac:dyDescent="0.2">
      <c r="D59" s="1"/>
      <c r="E59" s="1"/>
      <c r="F59" s="1"/>
      <c r="G59" s="1"/>
      <c r="H59" s="1"/>
      <c r="I59" s="1"/>
      <c r="J59" s="1"/>
      <c r="K59" s="1"/>
    </row>
    <row r="60" spans="4:11" x14ac:dyDescent="0.2">
      <c r="D60" s="1"/>
      <c r="E60" s="1"/>
      <c r="F60" s="1"/>
      <c r="G60" s="1"/>
      <c r="H60" s="1"/>
      <c r="I60" s="1"/>
      <c r="J60" s="1"/>
      <c r="K60" s="1"/>
    </row>
    <row r="61" spans="4:11" x14ac:dyDescent="0.2">
      <c r="D61" s="1"/>
      <c r="E61" s="1"/>
      <c r="F61" s="1"/>
      <c r="G61" s="1"/>
      <c r="H61" s="1"/>
      <c r="I61" s="1"/>
      <c r="J61" s="1"/>
      <c r="K61" s="1"/>
    </row>
    <row r="62" spans="4:11" x14ac:dyDescent="0.2">
      <c r="D62" s="1"/>
      <c r="E62" s="1"/>
      <c r="F62" s="1"/>
      <c r="G62" s="1"/>
      <c r="H62" s="1"/>
      <c r="I62" s="1"/>
      <c r="J62" s="1"/>
      <c r="K62" s="1"/>
    </row>
    <row r="63" spans="4:11" x14ac:dyDescent="0.2">
      <c r="D63" s="1"/>
      <c r="E63" s="1"/>
      <c r="F63" s="1"/>
      <c r="G63" s="1"/>
      <c r="H63" s="1"/>
      <c r="I63" s="1"/>
      <c r="J63" s="1"/>
      <c r="K63" s="1"/>
    </row>
    <row r="64" spans="4:11" x14ac:dyDescent="0.2">
      <c r="D64" s="1"/>
      <c r="E64" s="1"/>
      <c r="F64" s="1"/>
      <c r="G64" s="1"/>
      <c r="H64" s="1"/>
      <c r="I64" s="1"/>
      <c r="J64" s="1"/>
      <c r="K64" s="1"/>
    </row>
    <row r="65" spans="4:11" x14ac:dyDescent="0.2">
      <c r="D65" s="1"/>
      <c r="E65" s="1"/>
      <c r="F65" s="1"/>
      <c r="G65" s="1"/>
      <c r="H65" s="1"/>
      <c r="I65" s="1"/>
      <c r="J65" s="1"/>
      <c r="K65" s="1"/>
    </row>
    <row r="66" spans="4:11" x14ac:dyDescent="0.2">
      <c r="D66" s="1"/>
      <c r="E66" s="1"/>
      <c r="F66" s="1"/>
      <c r="G66" s="1"/>
      <c r="H66" s="1"/>
      <c r="I66" s="1"/>
      <c r="J66" s="1"/>
      <c r="K66" s="1"/>
    </row>
    <row r="67" spans="4:11" x14ac:dyDescent="0.2">
      <c r="D67" s="1"/>
      <c r="E67" s="1"/>
      <c r="F67" s="1"/>
      <c r="G67" s="1"/>
      <c r="H67" s="1"/>
      <c r="I67" s="1"/>
      <c r="J67" s="1"/>
      <c r="K67" s="1"/>
    </row>
    <row r="68" spans="4:11" x14ac:dyDescent="0.2">
      <c r="D68" s="1"/>
      <c r="E68" s="1"/>
      <c r="F68" s="1"/>
      <c r="G68" s="1"/>
      <c r="H68" s="1"/>
      <c r="I68" s="1"/>
      <c r="J68" s="1"/>
      <c r="K68" s="1"/>
    </row>
    <row r="69" spans="4:11" x14ac:dyDescent="0.2">
      <c r="D69" s="1"/>
      <c r="E69" s="1"/>
      <c r="F69" s="1"/>
      <c r="G69" s="1"/>
      <c r="H69" s="1"/>
      <c r="I69" s="1"/>
      <c r="J69" s="1"/>
      <c r="K69" s="1"/>
    </row>
    <row r="70" spans="4:11" x14ac:dyDescent="0.2">
      <c r="D70" s="1"/>
      <c r="E70" s="1"/>
      <c r="F70" s="1"/>
      <c r="G70" s="1"/>
      <c r="H70" s="1"/>
      <c r="I70" s="1"/>
      <c r="J70" s="1"/>
      <c r="K70" s="1"/>
    </row>
    <row r="71" spans="4:11" x14ac:dyDescent="0.2">
      <c r="D71" s="1"/>
      <c r="E71" s="1"/>
      <c r="F71" s="1"/>
      <c r="G71" s="1"/>
      <c r="H71" s="1"/>
      <c r="I71" s="1"/>
      <c r="J71" s="1"/>
      <c r="K71" s="1"/>
    </row>
    <row r="72" spans="4:11" x14ac:dyDescent="0.2">
      <c r="D72" s="1"/>
      <c r="E72" s="1"/>
      <c r="F72" s="1"/>
      <c r="G72" s="1"/>
      <c r="H72" s="1"/>
      <c r="I72" s="1"/>
      <c r="J72" s="1"/>
      <c r="K72" s="1"/>
    </row>
    <row r="73" spans="4:11" x14ac:dyDescent="0.2">
      <c r="D73" s="1"/>
      <c r="E73" s="1"/>
      <c r="F73" s="1"/>
      <c r="G73" s="1"/>
      <c r="H73" s="1"/>
      <c r="I73" s="1"/>
      <c r="J73" s="1"/>
      <c r="K73" s="1"/>
    </row>
    <row r="74" spans="4:11" x14ac:dyDescent="0.2">
      <c r="D74" s="1"/>
      <c r="E74" s="1"/>
      <c r="F74" s="1"/>
      <c r="G74" s="1"/>
      <c r="H74" s="1"/>
      <c r="I74" s="1"/>
      <c r="J74" s="1"/>
      <c r="K74" s="1"/>
    </row>
    <row r="75" spans="4:11" x14ac:dyDescent="0.2">
      <c r="D75" s="1"/>
      <c r="E75" s="1"/>
      <c r="F75" s="1"/>
      <c r="G75" s="1"/>
      <c r="H75" s="1"/>
      <c r="I75" s="1"/>
      <c r="J75" s="1"/>
      <c r="K75" s="1"/>
    </row>
    <row r="76" spans="4:11" x14ac:dyDescent="0.2">
      <c r="D76" s="1"/>
      <c r="E76" s="1"/>
      <c r="F76" s="1"/>
      <c r="G76" s="1"/>
      <c r="H76" s="1"/>
      <c r="I76" s="1"/>
      <c r="J76" s="1"/>
      <c r="K76" s="1"/>
    </row>
    <row r="77" spans="4:11" x14ac:dyDescent="0.2">
      <c r="D77" s="1"/>
      <c r="E77" s="1"/>
      <c r="F77" s="1"/>
      <c r="G77" s="1"/>
      <c r="H77" s="1"/>
      <c r="I77" s="1"/>
      <c r="J77" s="1"/>
      <c r="K77" s="1"/>
    </row>
    <row r="78" spans="4:11" x14ac:dyDescent="0.2">
      <c r="D78" s="1"/>
      <c r="E78" s="1"/>
      <c r="F78" s="1"/>
      <c r="G78" s="1"/>
      <c r="H78" s="1"/>
      <c r="I78" s="1"/>
      <c r="J78" s="1"/>
      <c r="K78" s="1"/>
    </row>
    <row r="79" spans="4:11" x14ac:dyDescent="0.2">
      <c r="D79" s="1"/>
      <c r="E79" s="1"/>
      <c r="F79" s="1"/>
      <c r="G79" s="1"/>
      <c r="H79" s="1"/>
      <c r="I79" s="1"/>
      <c r="J79" s="1"/>
      <c r="K79" s="1"/>
    </row>
    <row r="80" spans="4:11" x14ac:dyDescent="0.2">
      <c r="D80" s="1"/>
      <c r="E80" s="1"/>
      <c r="F80" s="1"/>
      <c r="G80" s="1"/>
      <c r="H80" s="1"/>
      <c r="I80" s="1"/>
      <c r="J80" s="1"/>
      <c r="K80" s="1"/>
    </row>
    <row r="81" spans="4:11" x14ac:dyDescent="0.2">
      <c r="D81" s="1"/>
      <c r="E81" s="1"/>
      <c r="F81" s="1"/>
      <c r="G81" s="1"/>
      <c r="H81" s="1"/>
      <c r="I81" s="1"/>
      <c r="J81" s="1"/>
      <c r="K81" s="1"/>
    </row>
    <row r="82" spans="4:11" x14ac:dyDescent="0.2">
      <c r="D82" s="1"/>
      <c r="E82" s="1"/>
      <c r="F82" s="1"/>
      <c r="G82" s="1"/>
      <c r="H82" s="1"/>
      <c r="I82" s="1"/>
      <c r="J82" s="1"/>
      <c r="K82" s="1"/>
    </row>
    <row r="83" spans="4:11" x14ac:dyDescent="0.2">
      <c r="D83" s="1"/>
      <c r="E83" s="1"/>
      <c r="F83" s="1"/>
      <c r="G83" s="1"/>
      <c r="H83" s="1"/>
      <c r="I83" s="1"/>
      <c r="J83" s="1"/>
      <c r="K83" s="1"/>
    </row>
    <row r="84" spans="4:11" x14ac:dyDescent="0.2">
      <c r="D84" s="1"/>
      <c r="E84" s="1"/>
      <c r="F84" s="1"/>
      <c r="G84" s="1"/>
      <c r="H84" s="1"/>
      <c r="I84" s="1"/>
      <c r="J84" s="1"/>
      <c r="K84" s="1"/>
    </row>
    <row r="85" spans="4:11" x14ac:dyDescent="0.2">
      <c r="D85" s="1"/>
      <c r="E85" s="1"/>
      <c r="F85" s="1"/>
      <c r="G85" s="1"/>
      <c r="H85" s="1"/>
      <c r="I85" s="1"/>
      <c r="J85" s="1"/>
      <c r="K85" s="1"/>
    </row>
    <row r="86" spans="4:11" x14ac:dyDescent="0.2">
      <c r="D86" s="1"/>
      <c r="E86" s="1"/>
      <c r="F86" s="1"/>
      <c r="G86" s="1"/>
      <c r="H86" s="1"/>
      <c r="I86" s="1"/>
      <c r="J86" s="1"/>
      <c r="K86" s="1"/>
    </row>
    <row r="87" spans="4:11" x14ac:dyDescent="0.2">
      <c r="D87" s="1"/>
      <c r="E87" s="1"/>
      <c r="F87" s="1"/>
      <c r="G87" s="1"/>
      <c r="H87" s="1"/>
      <c r="I87" s="1"/>
      <c r="J87" s="1"/>
      <c r="K87" s="1"/>
    </row>
    <row r="88" spans="4:11" x14ac:dyDescent="0.2">
      <c r="D88" s="1"/>
      <c r="E88" s="1"/>
      <c r="F88" s="1"/>
      <c r="G88" s="1"/>
      <c r="H88" s="1"/>
      <c r="I88" s="1"/>
      <c r="J88" s="1"/>
      <c r="K88" s="1"/>
    </row>
    <row r="89" spans="4:11" x14ac:dyDescent="0.2">
      <c r="D89" s="1"/>
      <c r="E89" s="1"/>
      <c r="F89" s="1"/>
      <c r="G89" s="1"/>
      <c r="H89" s="1"/>
      <c r="I89" s="1"/>
      <c r="J89" s="1"/>
      <c r="K89" s="1"/>
    </row>
    <row r="90" spans="4:11" x14ac:dyDescent="0.2">
      <c r="D90" s="1"/>
      <c r="E90" s="1"/>
      <c r="F90" s="1"/>
      <c r="G90" s="1"/>
      <c r="H90" s="1"/>
      <c r="I90" s="1"/>
      <c r="J90" s="1"/>
      <c r="K90" s="1"/>
    </row>
    <row r="91" spans="4:11" x14ac:dyDescent="0.2">
      <c r="D91" s="1"/>
      <c r="E91" s="1"/>
      <c r="F91" s="1"/>
      <c r="G91" s="1"/>
      <c r="H91" s="1"/>
      <c r="I91" s="1"/>
      <c r="J91" s="1"/>
      <c r="K91" s="1"/>
    </row>
    <row r="92" spans="4:11" x14ac:dyDescent="0.2">
      <c r="D92" s="1"/>
      <c r="E92" s="1"/>
      <c r="F92" s="1"/>
      <c r="G92" s="1"/>
      <c r="H92" s="1"/>
      <c r="I92" s="1"/>
      <c r="J92" s="1"/>
      <c r="K92" s="1"/>
    </row>
    <row r="93" spans="4:11" x14ac:dyDescent="0.2">
      <c r="D93" s="1"/>
      <c r="E93" s="1"/>
      <c r="F93" s="1"/>
      <c r="G93" s="1"/>
      <c r="H93" s="1"/>
      <c r="I93" s="1"/>
      <c r="J93" s="1"/>
      <c r="K93" s="1"/>
    </row>
    <row r="94" spans="4:11" x14ac:dyDescent="0.2">
      <c r="D94" s="1"/>
      <c r="E94" s="1"/>
      <c r="F94" s="1"/>
      <c r="G94" s="1"/>
      <c r="H94" s="1"/>
      <c r="I94" s="1"/>
      <c r="J94" s="1"/>
      <c r="K94" s="1"/>
    </row>
    <row r="95" spans="4:11" x14ac:dyDescent="0.2">
      <c r="D95" s="1"/>
      <c r="E95" s="1"/>
      <c r="F95" s="1"/>
      <c r="G95" s="1"/>
      <c r="H95" s="1"/>
      <c r="I95" s="1"/>
      <c r="J95" s="1"/>
      <c r="K95" s="1"/>
    </row>
    <row r="96" spans="4:11" x14ac:dyDescent="0.2">
      <c r="D96" s="1"/>
      <c r="E96" s="1"/>
      <c r="F96" s="1"/>
      <c r="G96" s="1"/>
      <c r="H96" s="1"/>
      <c r="I96" s="1"/>
      <c r="J96" s="1"/>
      <c r="K96" s="1"/>
    </row>
    <row r="97" spans="4:11" x14ac:dyDescent="0.2">
      <c r="D97" s="1"/>
      <c r="E97" s="1"/>
      <c r="F97" s="1"/>
      <c r="G97" s="1"/>
      <c r="H97" s="1"/>
      <c r="I97" s="1"/>
      <c r="J97" s="1"/>
      <c r="K97" s="1"/>
    </row>
    <row r="98" spans="4:11" x14ac:dyDescent="0.2">
      <c r="D98" s="1"/>
      <c r="E98" s="1"/>
      <c r="F98" s="1"/>
      <c r="G98" s="1"/>
      <c r="H98" s="1"/>
      <c r="I98" s="1"/>
      <c r="J98" s="1"/>
      <c r="K98" s="1"/>
    </row>
    <row r="99" spans="4:11" x14ac:dyDescent="0.2">
      <c r="D99" s="1"/>
      <c r="E99" s="1"/>
      <c r="F99" s="1"/>
      <c r="G99" s="1"/>
      <c r="H99" s="1"/>
      <c r="I99" s="1"/>
      <c r="J99" s="1"/>
      <c r="K99" s="1"/>
    </row>
    <row r="100" spans="4:11" x14ac:dyDescent="0.2">
      <c r="D100" s="1"/>
      <c r="E100" s="1"/>
      <c r="F100" s="1"/>
      <c r="G100" s="1"/>
      <c r="H100" s="1"/>
      <c r="I100" s="1"/>
      <c r="J100" s="1"/>
      <c r="K100" s="1"/>
    </row>
    <row r="101" spans="4:11" x14ac:dyDescent="0.2">
      <c r="D101" s="1"/>
      <c r="E101" s="1"/>
      <c r="F101" s="1"/>
      <c r="G101" s="1"/>
      <c r="H101" s="1"/>
      <c r="I101" s="1"/>
      <c r="J101" s="1"/>
      <c r="K101" s="1"/>
    </row>
    <row r="102" spans="4:11" x14ac:dyDescent="0.2">
      <c r="D102" s="1"/>
      <c r="E102" s="1"/>
      <c r="F102" s="1"/>
      <c r="G102" s="1"/>
      <c r="H102" s="1"/>
      <c r="I102" s="1"/>
      <c r="J102" s="1"/>
      <c r="K102" s="1"/>
    </row>
    <row r="103" spans="4:11" x14ac:dyDescent="0.2">
      <c r="D103" s="1"/>
      <c r="E103" s="1"/>
      <c r="F103" s="1"/>
      <c r="G103" s="1"/>
      <c r="H103" s="1"/>
      <c r="I103" s="1"/>
      <c r="J103" s="1"/>
      <c r="K103" s="1"/>
    </row>
    <row r="104" spans="4:11" x14ac:dyDescent="0.2">
      <c r="D104" s="1"/>
      <c r="E104" s="1"/>
      <c r="F104" s="1"/>
      <c r="G104" s="1"/>
      <c r="H104" s="1"/>
      <c r="I104" s="1"/>
      <c r="J104" s="1"/>
      <c r="K104" s="1"/>
    </row>
    <row r="105" spans="4:11" x14ac:dyDescent="0.2">
      <c r="D105" s="1"/>
      <c r="E105" s="1"/>
      <c r="F105" s="1"/>
      <c r="G105" s="1"/>
      <c r="H105" s="1"/>
      <c r="I105" s="1"/>
      <c r="J105" s="1"/>
      <c r="K105" s="1"/>
    </row>
    <row r="106" spans="4:11" x14ac:dyDescent="0.2">
      <c r="D106" s="1"/>
      <c r="E106" s="1"/>
      <c r="F106" s="1"/>
      <c r="G106" s="1"/>
      <c r="H106" s="1"/>
      <c r="I106" s="1"/>
      <c r="J106" s="1"/>
      <c r="K106" s="1"/>
    </row>
    <row r="107" spans="4:11" x14ac:dyDescent="0.2">
      <c r="D107" s="1"/>
      <c r="E107" s="1"/>
      <c r="F107" s="1"/>
      <c r="G107" s="1"/>
      <c r="H107" s="1"/>
      <c r="I107" s="1"/>
      <c r="J107" s="1"/>
      <c r="K107" s="1"/>
    </row>
    <row r="108" spans="4:11" x14ac:dyDescent="0.2">
      <c r="D108" s="1"/>
      <c r="E108" s="1"/>
      <c r="F108" s="1"/>
      <c r="G108" s="1"/>
      <c r="H108" s="1"/>
      <c r="I108" s="1"/>
      <c r="J108" s="1"/>
      <c r="K108" s="1"/>
    </row>
    <row r="109" spans="4:11" x14ac:dyDescent="0.2">
      <c r="D109" s="1"/>
      <c r="E109" s="1"/>
      <c r="F109" s="1"/>
      <c r="G109" s="1"/>
      <c r="H109" s="1"/>
      <c r="I109" s="1"/>
      <c r="J109" s="1"/>
      <c r="K109" s="1"/>
    </row>
    <row r="110" spans="4:11" x14ac:dyDescent="0.2">
      <c r="D110" s="1"/>
      <c r="E110" s="1"/>
      <c r="F110" s="1"/>
      <c r="G110" s="1"/>
      <c r="H110" s="1"/>
      <c r="I110" s="1"/>
      <c r="J110" s="1"/>
      <c r="K110" s="1"/>
    </row>
    <row r="111" spans="4:11" x14ac:dyDescent="0.2">
      <c r="D111" s="1"/>
      <c r="E111" s="1"/>
      <c r="F111" s="1"/>
      <c r="G111" s="1"/>
      <c r="H111" s="1"/>
      <c r="I111" s="1"/>
      <c r="J111" s="1"/>
      <c r="K111" s="1"/>
    </row>
    <row r="112" spans="4:11" x14ac:dyDescent="0.2">
      <c r="D112" s="1"/>
      <c r="E112" s="1"/>
      <c r="F112" s="1"/>
      <c r="G112" s="1"/>
      <c r="H112" s="1"/>
      <c r="I112" s="1"/>
      <c r="J112" s="1"/>
      <c r="K112" s="1"/>
    </row>
    <row r="113" spans="4:11" x14ac:dyDescent="0.2">
      <c r="D113" s="1"/>
      <c r="E113" s="1"/>
      <c r="F113" s="1"/>
      <c r="G113" s="1"/>
      <c r="H113" s="1"/>
      <c r="I113" s="1"/>
      <c r="J113" s="1"/>
      <c r="K113" s="1"/>
    </row>
    <row r="114" spans="4:11" x14ac:dyDescent="0.2">
      <c r="D114" s="1"/>
      <c r="E114" s="1"/>
      <c r="F114" s="1"/>
      <c r="G114" s="1"/>
      <c r="H114" s="1"/>
      <c r="I114" s="1"/>
      <c r="J114" s="1"/>
      <c r="K114" s="1"/>
    </row>
    <row r="115" spans="4:11" x14ac:dyDescent="0.2">
      <c r="D115" s="1"/>
      <c r="E115" s="1"/>
      <c r="F115" s="1"/>
      <c r="G115" s="1"/>
      <c r="H115" s="1"/>
      <c r="I115" s="1"/>
      <c r="J115" s="1"/>
      <c r="K115" s="1"/>
    </row>
    <row r="116" spans="4:11" x14ac:dyDescent="0.2">
      <c r="D116" s="1"/>
      <c r="E116" s="1"/>
      <c r="F116" s="1"/>
      <c r="G116" s="1"/>
      <c r="H116" s="1"/>
      <c r="I116" s="1"/>
      <c r="J116" s="1"/>
      <c r="K116" s="1"/>
    </row>
    <row r="117" spans="4:11" x14ac:dyDescent="0.2">
      <c r="D117" s="1"/>
      <c r="E117" s="1"/>
      <c r="F117" s="1"/>
      <c r="G117" s="1"/>
      <c r="H117" s="1"/>
      <c r="I117" s="1"/>
      <c r="J117" s="1"/>
      <c r="K117" s="1"/>
    </row>
    <row r="118" spans="4:11" x14ac:dyDescent="0.2">
      <c r="D118" s="1"/>
      <c r="E118" s="1"/>
      <c r="F118" s="1"/>
      <c r="G118" s="1"/>
      <c r="H118" s="1"/>
      <c r="I118" s="1"/>
      <c r="J118" s="1"/>
      <c r="K118" s="1"/>
    </row>
    <row r="119" spans="4:11" x14ac:dyDescent="0.2">
      <c r="D119" s="1"/>
      <c r="E119" s="1"/>
      <c r="F119" s="1"/>
      <c r="G119" s="1"/>
      <c r="H119" s="1"/>
      <c r="I119" s="1"/>
      <c r="J119" s="1"/>
      <c r="K119" s="1"/>
    </row>
    <row r="120" spans="4:11" x14ac:dyDescent="0.2">
      <c r="D120" s="1"/>
      <c r="E120" s="1"/>
      <c r="F120" s="1"/>
      <c r="G120" s="1"/>
      <c r="H120" s="1"/>
      <c r="I120" s="1"/>
      <c r="J120" s="1"/>
      <c r="K120" s="1"/>
    </row>
  </sheetData>
  <mergeCells count="2">
    <mergeCell ref="D1:G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1"/>
  <sheetViews>
    <sheetView tabSelected="1" topLeftCell="A60" workbookViewId="0">
      <selection activeCell="C72" sqref="C72"/>
    </sheetView>
  </sheetViews>
  <sheetFormatPr baseColWidth="10" defaultRowHeight="16" x14ac:dyDescent="0.2"/>
  <cols>
    <col min="1" max="1" width="14.6640625" style="3" bestFit="1" customWidth="1"/>
    <col min="2" max="2" width="90.33203125" style="3" bestFit="1" customWidth="1"/>
    <col min="3" max="3" width="27.33203125" style="3" bestFit="1" customWidth="1"/>
    <col min="4" max="4" width="12.6640625" style="85" bestFit="1" customWidth="1"/>
    <col min="5" max="5" width="12.6640625" style="85" customWidth="1"/>
    <col min="6" max="8" width="13.5" style="94" bestFit="1" customWidth="1"/>
    <col min="9" max="9" width="12" style="94" customWidth="1"/>
    <col min="10" max="10" width="13.5" style="94" bestFit="1" customWidth="1"/>
    <col min="11" max="12" width="12" style="94" bestFit="1" customWidth="1"/>
    <col min="13" max="13" width="12" style="94" customWidth="1"/>
    <col min="14" max="14" width="10.83203125" style="18"/>
    <col min="15" max="15" width="12" style="3" bestFit="1" customWidth="1"/>
    <col min="16" max="16" width="3.83203125" style="3" bestFit="1" customWidth="1"/>
    <col min="17" max="17" width="20" style="3" bestFit="1" customWidth="1"/>
    <col min="18" max="18" width="9.5" style="3" bestFit="1" customWidth="1"/>
    <col min="19" max="19" width="21.6640625" style="3" bestFit="1" customWidth="1"/>
    <col min="20" max="20" width="21.1640625" style="3" bestFit="1" customWidth="1"/>
    <col min="21" max="21" width="13.6640625" style="3" bestFit="1" customWidth="1"/>
    <col min="22" max="22" width="18.5" style="3" bestFit="1" customWidth="1"/>
    <col min="23" max="23" width="19.83203125" style="3" bestFit="1" customWidth="1"/>
    <col min="24" max="27" width="11.33203125" style="3" bestFit="1" customWidth="1"/>
    <col min="28" max="16384" width="10.83203125" style="3"/>
  </cols>
  <sheetData>
    <row r="1" spans="1:27" x14ac:dyDescent="0.2">
      <c r="A1" s="6"/>
      <c r="B1" s="6"/>
      <c r="C1" s="6"/>
      <c r="D1" s="85" t="s">
        <v>4</v>
      </c>
      <c r="E1" s="85" t="s">
        <v>779</v>
      </c>
      <c r="F1" s="100" t="s">
        <v>5</v>
      </c>
      <c r="G1" s="100"/>
      <c r="H1" s="100"/>
      <c r="I1" s="100"/>
      <c r="J1" s="100" t="s">
        <v>546</v>
      </c>
      <c r="K1" s="100"/>
      <c r="L1" s="100"/>
      <c r="M1" s="100"/>
      <c r="O1" s="14"/>
      <c r="P1" s="16" t="s">
        <v>7</v>
      </c>
      <c r="Q1" s="16" t="s">
        <v>8</v>
      </c>
      <c r="R1" s="16" t="s">
        <v>9</v>
      </c>
      <c r="S1" s="16" t="s">
        <v>10</v>
      </c>
      <c r="T1" s="16" t="s">
        <v>11</v>
      </c>
      <c r="U1" s="16" t="s">
        <v>559</v>
      </c>
      <c r="V1" s="2"/>
      <c r="W1" s="2"/>
      <c r="X1" s="2"/>
      <c r="Y1" s="2"/>
      <c r="Z1" s="2"/>
      <c r="AA1" s="2"/>
    </row>
    <row r="2" spans="1:27" x14ac:dyDescent="0.2">
      <c r="A2" s="6"/>
      <c r="B2" s="6"/>
      <c r="C2" s="6"/>
      <c r="D2" s="85" t="s">
        <v>700</v>
      </c>
      <c r="E2" s="85" t="s">
        <v>780</v>
      </c>
      <c r="F2" s="85" t="s">
        <v>1</v>
      </c>
      <c r="G2" s="85" t="s">
        <v>2</v>
      </c>
      <c r="H2" s="85" t="s">
        <v>3</v>
      </c>
      <c r="I2" s="85" t="s">
        <v>549</v>
      </c>
      <c r="J2" s="85" t="s">
        <v>1</v>
      </c>
      <c r="K2" s="85" t="s">
        <v>2</v>
      </c>
      <c r="L2" s="85" t="s">
        <v>3</v>
      </c>
      <c r="M2" s="85" t="s">
        <v>549</v>
      </c>
      <c r="O2" s="6"/>
      <c r="P2" s="4">
        <v>1</v>
      </c>
      <c r="Q2" s="4" t="s">
        <v>704</v>
      </c>
      <c r="R2" s="5">
        <v>2</v>
      </c>
      <c r="S2" s="5" t="s">
        <v>705</v>
      </c>
      <c r="T2" s="5"/>
      <c r="U2" s="5" t="s">
        <v>706</v>
      </c>
      <c r="V2" s="5"/>
      <c r="W2" s="5"/>
      <c r="X2" s="9"/>
      <c r="Y2" s="5"/>
      <c r="Z2" s="5"/>
      <c r="AA2" s="9"/>
    </row>
    <row r="3" spans="1:27" x14ac:dyDescent="0.2">
      <c r="A3" s="6" t="s">
        <v>550</v>
      </c>
      <c r="B3" s="6" t="s">
        <v>553</v>
      </c>
      <c r="C3" s="6" t="s">
        <v>571</v>
      </c>
      <c r="D3" s="85">
        <v>0.65915000000000001</v>
      </c>
      <c r="F3" s="85">
        <v>0.89700139983791305</v>
      </c>
      <c r="G3" s="85">
        <v>0.87382096868808301</v>
      </c>
      <c r="H3" s="85">
        <v>0.917885782692209</v>
      </c>
      <c r="I3" s="85">
        <v>0.89287427607326098</v>
      </c>
      <c r="J3" s="85">
        <v>0.894824153948241</v>
      </c>
      <c r="K3" s="85">
        <v>0.88007471734906395</v>
      </c>
      <c r="L3" s="85">
        <v>0.89782725180656497</v>
      </c>
      <c r="M3" s="85">
        <v>0.88845174191453802</v>
      </c>
      <c r="O3" s="6"/>
      <c r="P3" s="4">
        <v>2</v>
      </c>
      <c r="Q3" s="4" t="s">
        <v>560</v>
      </c>
      <c r="R3" s="5">
        <v>51</v>
      </c>
      <c r="S3" s="90">
        <v>36969</v>
      </c>
      <c r="T3" s="5" t="s">
        <v>707</v>
      </c>
      <c r="U3" s="5" t="s">
        <v>708</v>
      </c>
      <c r="V3" s="5"/>
      <c r="W3" s="5"/>
      <c r="X3" s="5"/>
      <c r="Y3" s="5"/>
      <c r="Z3" s="5"/>
      <c r="AA3" s="5"/>
    </row>
    <row r="4" spans="1:27" x14ac:dyDescent="0.2">
      <c r="A4" s="6" t="s">
        <v>547</v>
      </c>
      <c r="B4" s="6" t="s">
        <v>554</v>
      </c>
      <c r="C4" s="3" t="s">
        <v>551</v>
      </c>
      <c r="D4" s="85">
        <v>0.62456999999999996</v>
      </c>
      <c r="F4" s="85">
        <v>0.894459588889707</v>
      </c>
      <c r="G4" s="85">
        <v>0.87110931797201896</v>
      </c>
      <c r="H4" s="85">
        <v>0.91640708443093799</v>
      </c>
      <c r="I4" s="85">
        <v>0.89065300247262902</v>
      </c>
      <c r="J4" s="85">
        <v>0.88852023888520204</v>
      </c>
      <c r="K4" s="85">
        <v>0.86518301141326204</v>
      </c>
      <c r="L4" s="85">
        <v>0.91060751759291103</v>
      </c>
      <c r="M4" s="85">
        <v>0.88471169744246403</v>
      </c>
      <c r="O4" s="6"/>
      <c r="P4" s="4">
        <v>3</v>
      </c>
      <c r="Q4" s="4" t="s">
        <v>54</v>
      </c>
      <c r="R4" s="5">
        <v>105</v>
      </c>
      <c r="S4" s="5" t="s">
        <v>709</v>
      </c>
      <c r="T4" s="5" t="s">
        <v>55</v>
      </c>
      <c r="U4" s="5" t="s">
        <v>710</v>
      </c>
      <c r="V4" s="5"/>
      <c r="W4" s="5"/>
      <c r="X4" s="5"/>
      <c r="Y4" s="5"/>
      <c r="Z4" s="5"/>
      <c r="AA4" s="5"/>
    </row>
    <row r="5" spans="1:27" x14ac:dyDescent="0.2">
      <c r="A5" s="6" t="s">
        <v>548</v>
      </c>
      <c r="B5" s="6" t="s">
        <v>553</v>
      </c>
      <c r="C5" s="6" t="s">
        <v>552</v>
      </c>
      <c r="D5" s="85">
        <v>0.652416</v>
      </c>
      <c r="F5" s="85">
        <v>0.884623885655345</v>
      </c>
      <c r="G5" s="85">
        <v>0.86073867901298495</v>
      </c>
      <c r="H5" s="85">
        <v>0.90917853764331502</v>
      </c>
      <c r="I5" s="85">
        <v>0.88140768218314403</v>
      </c>
      <c r="J5" s="85">
        <v>0.88586595885865904</v>
      </c>
      <c r="K5" s="85">
        <v>0.871124079635619</v>
      </c>
      <c r="L5" s="85">
        <v>0.88791668530756895</v>
      </c>
      <c r="M5" s="85">
        <v>0.87880236890261099</v>
      </c>
      <c r="O5" s="6"/>
      <c r="P5" s="5">
        <v>4</v>
      </c>
      <c r="Q5" s="5" t="s">
        <v>711</v>
      </c>
      <c r="R5" s="5">
        <v>11</v>
      </c>
      <c r="S5" s="5" t="s">
        <v>712</v>
      </c>
      <c r="T5" s="5"/>
      <c r="U5" s="5" t="s">
        <v>713</v>
      </c>
      <c r="V5" s="5"/>
      <c r="W5" s="5"/>
      <c r="X5" s="5"/>
      <c r="Y5" s="5"/>
      <c r="Z5" s="5"/>
      <c r="AA5" s="5"/>
    </row>
    <row r="6" spans="1:27" x14ac:dyDescent="0.2">
      <c r="A6" s="6" t="s">
        <v>535</v>
      </c>
      <c r="B6" s="6" t="s">
        <v>555</v>
      </c>
      <c r="C6" s="3" t="s">
        <v>556</v>
      </c>
      <c r="D6" s="85">
        <v>0.60559799999999997</v>
      </c>
      <c r="F6" s="85">
        <v>0.86775215501363001</v>
      </c>
      <c r="G6" s="85">
        <v>0.84227492482598798</v>
      </c>
      <c r="H6" s="85">
        <v>0.88945904899422201</v>
      </c>
      <c r="I6" s="85">
        <v>0.86231870337179595</v>
      </c>
      <c r="J6" s="85">
        <v>0.87790311877903104</v>
      </c>
      <c r="K6" s="85">
        <v>0.85544210021184497</v>
      </c>
      <c r="L6" s="85">
        <v>0.89193486715224601</v>
      </c>
      <c r="M6" s="85">
        <v>0.87174986605357596</v>
      </c>
      <c r="O6" s="6"/>
      <c r="P6" s="5">
        <v>5</v>
      </c>
      <c r="Q6" s="5" t="s">
        <v>714</v>
      </c>
      <c r="R6" s="5">
        <v>26</v>
      </c>
      <c r="S6" s="90">
        <v>37030</v>
      </c>
      <c r="T6" s="5" t="s">
        <v>715</v>
      </c>
      <c r="U6" s="5" t="s">
        <v>716</v>
      </c>
      <c r="V6" s="5"/>
      <c r="W6" s="5"/>
      <c r="X6" s="5"/>
      <c r="Y6" s="5"/>
      <c r="Z6" s="5"/>
      <c r="AA6" s="5"/>
    </row>
    <row r="7" spans="1:27" x14ac:dyDescent="0.2">
      <c r="A7" s="6" t="s">
        <v>558</v>
      </c>
      <c r="B7" s="6" t="s">
        <v>555</v>
      </c>
      <c r="C7" s="3" t="s">
        <v>557</v>
      </c>
      <c r="D7" s="85">
        <v>0.60664300000000004</v>
      </c>
      <c r="F7" s="85">
        <v>0.86620496574080896</v>
      </c>
      <c r="G7" s="85">
        <v>0.84037960545785995</v>
      </c>
      <c r="H7" s="85">
        <v>0.88880942235261495</v>
      </c>
      <c r="I7" s="85">
        <v>0.86085355880963399</v>
      </c>
      <c r="J7" s="85">
        <v>0.876244193762441</v>
      </c>
      <c r="K7" s="85">
        <v>0.85886663766673699</v>
      </c>
      <c r="L7" s="85">
        <v>0.88149171005928195</v>
      </c>
      <c r="M7" s="85">
        <v>0.86876643830693401</v>
      </c>
      <c r="O7" s="6"/>
      <c r="P7" s="5">
        <v>6</v>
      </c>
      <c r="Q7" s="5" t="s">
        <v>562</v>
      </c>
      <c r="R7" s="5">
        <v>94</v>
      </c>
      <c r="S7" s="90">
        <v>41231</v>
      </c>
      <c r="T7" s="5"/>
      <c r="U7" s="5" t="s">
        <v>717</v>
      </c>
      <c r="V7" s="5"/>
      <c r="W7" s="5"/>
      <c r="X7" s="5"/>
      <c r="Y7" s="5"/>
      <c r="Z7" s="5"/>
      <c r="AA7" s="5"/>
    </row>
    <row r="8" spans="1:27" x14ac:dyDescent="0.2">
      <c r="O8" s="6"/>
      <c r="P8" s="5">
        <v>7</v>
      </c>
      <c r="Q8" s="5" t="s">
        <v>718</v>
      </c>
      <c r="R8" s="5">
        <v>33</v>
      </c>
      <c r="S8" s="90">
        <v>37000</v>
      </c>
      <c r="T8" s="5"/>
      <c r="U8" s="5" t="s">
        <v>719</v>
      </c>
      <c r="V8" s="5"/>
      <c r="W8" s="5"/>
      <c r="X8" s="5"/>
      <c r="Y8" s="5"/>
      <c r="Z8" s="5"/>
      <c r="AA8" s="5"/>
    </row>
    <row r="9" spans="1:27" x14ac:dyDescent="0.2">
      <c r="A9" s="6" t="s">
        <v>563</v>
      </c>
      <c r="B9" s="6" t="s">
        <v>564</v>
      </c>
      <c r="C9" s="3" t="s">
        <v>565</v>
      </c>
      <c r="D9" s="85">
        <v>0.624309</v>
      </c>
      <c r="F9" s="85">
        <v>0.93339718558903695</v>
      </c>
      <c r="G9" s="85">
        <v>0.91637783961090102</v>
      </c>
      <c r="H9" s="85">
        <v>0.94699125403344497</v>
      </c>
      <c r="I9" s="85">
        <v>0.93045775532563602</v>
      </c>
      <c r="J9" s="85">
        <v>0.88022561380225595</v>
      </c>
      <c r="K9" s="85">
        <v>0.86370752458885003</v>
      </c>
      <c r="L9" s="85">
        <v>0.88412573133844996</v>
      </c>
      <c r="M9" s="85">
        <v>0.87329050012571796</v>
      </c>
      <c r="O9" s="6"/>
      <c r="P9" s="5">
        <v>8</v>
      </c>
      <c r="Q9" s="5" t="s">
        <v>561</v>
      </c>
      <c r="R9" s="5">
        <v>134</v>
      </c>
      <c r="S9" s="90">
        <v>41200</v>
      </c>
      <c r="T9" s="5"/>
      <c r="U9" s="5" t="s">
        <v>720</v>
      </c>
      <c r="V9" s="5"/>
      <c r="W9" s="5"/>
      <c r="X9" s="11"/>
      <c r="Y9" s="11"/>
      <c r="Z9" s="11"/>
      <c r="AA9" s="11"/>
    </row>
    <row r="10" spans="1:27" x14ac:dyDescent="0.2">
      <c r="A10" s="6" t="s">
        <v>411</v>
      </c>
      <c r="B10" s="6" t="s">
        <v>566</v>
      </c>
      <c r="C10" s="3" t="s">
        <v>567</v>
      </c>
      <c r="D10" s="85">
        <v>0.65654599999999996</v>
      </c>
      <c r="F10" s="85">
        <v>0.94172253739040701</v>
      </c>
      <c r="G10" s="85">
        <v>0.92539410856570903</v>
      </c>
      <c r="H10" s="85">
        <v>0.95457759387776298</v>
      </c>
      <c r="I10" s="85">
        <v>0.93887480936261603</v>
      </c>
      <c r="J10" s="85">
        <v>0.894824153948241</v>
      </c>
      <c r="K10" s="85">
        <v>0.87722736448360406</v>
      </c>
      <c r="L10" s="85">
        <v>0.90307013365634603</v>
      </c>
      <c r="M10" s="85">
        <v>0.88921177109515603</v>
      </c>
      <c r="O10" s="6"/>
      <c r="P10" s="5">
        <v>9</v>
      </c>
      <c r="Q10" s="5" t="s">
        <v>721</v>
      </c>
      <c r="R10" s="5">
        <v>35</v>
      </c>
      <c r="S10" s="5" t="s">
        <v>722</v>
      </c>
      <c r="T10" s="5" t="s">
        <v>723</v>
      </c>
      <c r="U10" s="5" t="s">
        <v>724</v>
      </c>
      <c r="V10" s="5"/>
      <c r="W10" s="5"/>
      <c r="X10" s="5"/>
      <c r="Y10" s="5"/>
      <c r="Z10" s="5"/>
      <c r="AA10" s="5"/>
    </row>
    <row r="11" spans="1:27" x14ac:dyDescent="0.2">
      <c r="A11" s="6"/>
      <c r="B11" s="6"/>
      <c r="J11" s="85"/>
      <c r="K11" s="85"/>
      <c r="L11" s="85"/>
      <c r="M11" s="85"/>
      <c r="O11" s="6"/>
      <c r="P11" s="5">
        <v>10</v>
      </c>
      <c r="Q11" s="5" t="s">
        <v>725</v>
      </c>
      <c r="R11" s="5">
        <v>38</v>
      </c>
      <c r="S11" s="90">
        <v>37153</v>
      </c>
      <c r="T11" s="5"/>
      <c r="U11" s="5" t="s">
        <v>726</v>
      </c>
      <c r="V11" s="5"/>
      <c r="W11" s="5"/>
      <c r="X11" s="5"/>
      <c r="Y11" s="5"/>
      <c r="Z11" s="5"/>
      <c r="AA11" s="5"/>
    </row>
    <row r="12" spans="1:27" x14ac:dyDescent="0.2">
      <c r="A12" s="6" t="s">
        <v>570</v>
      </c>
      <c r="B12" s="6"/>
      <c r="F12" s="85"/>
      <c r="G12" s="85"/>
      <c r="H12" s="85"/>
      <c r="I12" s="85"/>
      <c r="J12" s="85"/>
      <c r="K12" s="85"/>
      <c r="L12" s="85"/>
      <c r="M12" s="85"/>
      <c r="O12" s="6"/>
      <c r="P12" s="5">
        <v>11</v>
      </c>
      <c r="Q12" s="5" t="s">
        <v>727</v>
      </c>
      <c r="R12" s="5">
        <v>64</v>
      </c>
      <c r="S12" s="90">
        <v>37153</v>
      </c>
      <c r="T12" s="5"/>
      <c r="U12" s="5" t="s">
        <v>728</v>
      </c>
      <c r="V12" s="5"/>
      <c r="W12" s="5"/>
      <c r="X12" s="5"/>
      <c r="Y12" s="5"/>
      <c r="Z12" s="5"/>
      <c r="AA12" s="5"/>
    </row>
    <row r="13" spans="1:27" x14ac:dyDescent="0.2">
      <c r="A13" s="6" t="s">
        <v>569</v>
      </c>
      <c r="B13" s="6" t="s">
        <v>553</v>
      </c>
      <c r="C13" s="3" t="s">
        <v>568</v>
      </c>
      <c r="D13" s="85">
        <v>0.65934099999999995</v>
      </c>
      <c r="F13" s="85">
        <v>0.89272821041774097</v>
      </c>
      <c r="G13" s="85">
        <v>0.84066797642436097</v>
      </c>
      <c r="H13" s="85">
        <v>0.93755477651183095</v>
      </c>
      <c r="I13" s="85">
        <v>0.886471928734203</v>
      </c>
      <c r="J13" s="85">
        <v>0.89648307896483004</v>
      </c>
      <c r="K13" s="85">
        <v>0.86443883984867498</v>
      </c>
      <c r="L13" s="85">
        <v>0.90197368421052604</v>
      </c>
      <c r="M13" s="85">
        <v>0.88280746941403698</v>
      </c>
      <c r="O13" s="6"/>
      <c r="P13" s="5">
        <v>12</v>
      </c>
      <c r="Q13" s="5" t="s">
        <v>729</v>
      </c>
      <c r="R13" s="5">
        <v>103</v>
      </c>
      <c r="S13" s="5" t="s">
        <v>730</v>
      </c>
      <c r="T13" s="5"/>
      <c r="U13" s="5" t="s">
        <v>731</v>
      </c>
      <c r="V13" s="5"/>
      <c r="W13" s="5"/>
      <c r="X13" s="5"/>
      <c r="Y13" s="5"/>
      <c r="Z13" s="5"/>
      <c r="AA13" s="5"/>
    </row>
    <row r="14" spans="1:27" x14ac:dyDescent="0.2">
      <c r="A14" s="6" t="s">
        <v>629</v>
      </c>
      <c r="B14" s="6" t="s">
        <v>630</v>
      </c>
      <c r="C14" t="s">
        <v>628</v>
      </c>
      <c r="D14" s="85">
        <v>0.679245283018867</v>
      </c>
      <c r="F14" s="85">
        <v>0.89965372430560597</v>
      </c>
      <c r="G14" s="85">
        <v>0.88139148043682602</v>
      </c>
      <c r="H14" s="85">
        <v>0.89008179959100198</v>
      </c>
      <c r="I14" s="85">
        <v>0.88571532395799202</v>
      </c>
      <c r="J14" s="85">
        <v>0.88747731397459095</v>
      </c>
      <c r="K14" s="85">
        <v>0.57966101694915195</v>
      </c>
      <c r="L14" s="85">
        <v>0.82014388489208601</v>
      </c>
      <c r="M14" s="85"/>
      <c r="P14" s="5">
        <v>13</v>
      </c>
      <c r="Q14" s="5" t="s">
        <v>732</v>
      </c>
      <c r="R14" s="5">
        <v>51</v>
      </c>
      <c r="S14" s="90">
        <v>37000</v>
      </c>
      <c r="T14" s="5" t="s">
        <v>733</v>
      </c>
      <c r="U14" s="5" t="s">
        <v>734</v>
      </c>
      <c r="V14" s="5"/>
      <c r="W14" s="5"/>
      <c r="X14" s="5"/>
      <c r="Y14" s="5"/>
      <c r="Z14" s="5"/>
      <c r="AA14" s="5"/>
    </row>
    <row r="15" spans="1:27" x14ac:dyDescent="0.2">
      <c r="O15" s="6"/>
      <c r="P15" s="5">
        <v>14</v>
      </c>
      <c r="Q15" s="5" t="s">
        <v>735</v>
      </c>
      <c r="R15" s="5">
        <v>7</v>
      </c>
      <c r="S15" s="5" t="s">
        <v>736</v>
      </c>
      <c r="T15" s="5"/>
      <c r="U15" s="5" t="s">
        <v>737</v>
      </c>
      <c r="V15" s="5"/>
      <c r="W15" s="5"/>
      <c r="X15" s="5"/>
      <c r="Y15" s="5"/>
      <c r="Z15" s="5"/>
      <c r="AA15" s="5"/>
    </row>
    <row r="16" spans="1:27" x14ac:dyDescent="0.2">
      <c r="A16" s="6" t="s">
        <v>633</v>
      </c>
      <c r="B16" s="3" t="s">
        <v>637</v>
      </c>
      <c r="C16" s="3" t="s">
        <v>634</v>
      </c>
      <c r="D16" s="85">
        <v>0.70193285859613397</v>
      </c>
      <c r="O16" s="6"/>
      <c r="P16" s="5">
        <v>15</v>
      </c>
      <c r="Q16" s="5" t="s">
        <v>738</v>
      </c>
      <c r="R16" s="5">
        <v>31</v>
      </c>
      <c r="S16" s="5" t="s">
        <v>722</v>
      </c>
      <c r="T16" s="5" t="s">
        <v>739</v>
      </c>
      <c r="U16" s="5" t="s">
        <v>740</v>
      </c>
      <c r="V16" s="5"/>
      <c r="W16" s="5"/>
      <c r="X16" s="5"/>
      <c r="Y16" s="5"/>
      <c r="Z16" s="8"/>
      <c r="AA16" s="5"/>
    </row>
    <row r="17" spans="1:27" x14ac:dyDescent="0.2">
      <c r="A17" s="6" t="s">
        <v>632</v>
      </c>
      <c r="B17" s="3" t="s">
        <v>637</v>
      </c>
      <c r="C17" s="3" t="s">
        <v>638</v>
      </c>
      <c r="D17" s="85">
        <v>0.68611670020120696</v>
      </c>
      <c r="F17" s="85"/>
      <c r="G17" s="85"/>
      <c r="H17" s="85"/>
      <c r="I17" s="85"/>
      <c r="J17" s="85"/>
      <c r="K17" s="85"/>
      <c r="L17" s="85"/>
      <c r="M17" s="85"/>
      <c r="S17" s="5"/>
      <c r="T17" s="5"/>
      <c r="U17" s="5"/>
      <c r="V17" s="5"/>
      <c r="W17" s="5"/>
      <c r="X17" s="5"/>
      <c r="Y17" s="5"/>
      <c r="Z17" s="5"/>
      <c r="AA17" s="5"/>
    </row>
    <row r="18" spans="1:27" x14ac:dyDescent="0.2">
      <c r="A18" s="6" t="s">
        <v>632</v>
      </c>
      <c r="B18" s="3" t="s">
        <v>648</v>
      </c>
      <c r="C18" s="3" t="s">
        <v>647</v>
      </c>
      <c r="D18" s="85">
        <v>0.70600203458799604</v>
      </c>
      <c r="S18" s="5"/>
      <c r="T18" s="5"/>
      <c r="U18" s="5"/>
      <c r="V18" s="5"/>
      <c r="W18" s="5"/>
      <c r="X18" s="5"/>
      <c r="Y18" s="5"/>
      <c r="Z18" s="5"/>
      <c r="AA18" s="5"/>
    </row>
    <row r="19" spans="1:27" x14ac:dyDescent="0.2">
      <c r="A19" s="6" t="s">
        <v>632</v>
      </c>
      <c r="B19" s="3" t="s">
        <v>646</v>
      </c>
      <c r="C19" s="3" t="s">
        <v>642</v>
      </c>
      <c r="D19" s="85">
        <v>0.67557251908396898</v>
      </c>
      <c r="F19" s="85"/>
      <c r="G19" s="85"/>
      <c r="H19" s="85"/>
      <c r="I19" s="85"/>
      <c r="J19" s="85"/>
      <c r="K19" s="85"/>
      <c r="L19" s="85"/>
      <c r="M19" s="85"/>
      <c r="O19" s="6"/>
      <c r="P19" s="6"/>
      <c r="Q19" s="6"/>
      <c r="S19" s="5"/>
      <c r="T19" s="5"/>
      <c r="U19" s="5"/>
      <c r="V19" s="5"/>
      <c r="W19" s="5"/>
      <c r="X19" s="5"/>
      <c r="Y19" s="5"/>
      <c r="Z19" s="5"/>
      <c r="AA19" s="5"/>
    </row>
    <row r="20" spans="1:27" x14ac:dyDescent="0.2">
      <c r="A20" s="6" t="s">
        <v>632</v>
      </c>
      <c r="B20" s="3" t="s">
        <v>645</v>
      </c>
      <c r="C20" s="3" t="s">
        <v>639</v>
      </c>
      <c r="D20" s="85">
        <v>0.69192422731804504</v>
      </c>
      <c r="F20" s="85"/>
      <c r="G20" s="85"/>
      <c r="H20" s="85"/>
      <c r="I20" s="85"/>
      <c r="J20" s="85"/>
      <c r="K20" s="85"/>
      <c r="L20" s="85"/>
      <c r="M20" s="85"/>
      <c r="O20" s="6"/>
      <c r="P20" s="6"/>
      <c r="Q20" s="6"/>
      <c r="S20" s="5"/>
      <c r="T20" s="5"/>
      <c r="U20" s="5"/>
      <c r="V20" s="5"/>
      <c r="W20" s="5"/>
      <c r="X20" s="5"/>
      <c r="Y20" s="5"/>
      <c r="Z20" s="5"/>
      <c r="AA20" s="5"/>
    </row>
    <row r="21" spans="1:27" x14ac:dyDescent="0.2">
      <c r="A21" s="6" t="s">
        <v>632</v>
      </c>
      <c r="B21" s="3" t="s">
        <v>640</v>
      </c>
      <c r="C21" s="3" t="s">
        <v>641</v>
      </c>
      <c r="D21" s="85">
        <v>0.69362992922143496</v>
      </c>
      <c r="F21" s="85"/>
      <c r="G21" s="85"/>
      <c r="H21" s="85"/>
      <c r="I21" s="85"/>
      <c r="J21" s="85"/>
      <c r="K21" s="85"/>
      <c r="L21" s="85"/>
      <c r="M21" s="85"/>
      <c r="O21" s="6"/>
      <c r="P21" s="6"/>
      <c r="Q21" s="6"/>
      <c r="S21" s="5"/>
      <c r="T21" s="5"/>
      <c r="U21" s="5"/>
      <c r="V21" s="5"/>
      <c r="W21" s="5"/>
      <c r="X21" s="5"/>
      <c r="Y21" s="5"/>
      <c r="Z21" s="5"/>
      <c r="AA21" s="5"/>
    </row>
    <row r="22" spans="1:27" x14ac:dyDescent="0.2">
      <c r="A22" s="6" t="s">
        <v>632</v>
      </c>
      <c r="B22" s="3" t="s">
        <v>644</v>
      </c>
      <c r="C22" s="3" t="s">
        <v>643</v>
      </c>
      <c r="D22" s="95">
        <v>0.68699186991869898</v>
      </c>
      <c r="E22" s="95"/>
      <c r="F22" s="96"/>
      <c r="G22" s="96"/>
      <c r="H22" s="96"/>
      <c r="I22" s="96"/>
      <c r="J22" s="96"/>
      <c r="K22" s="96"/>
      <c r="L22" s="96"/>
      <c r="M22" s="96"/>
      <c r="O22" s="13"/>
      <c r="P22" s="6"/>
      <c r="Q22" s="13"/>
      <c r="S22" s="5"/>
      <c r="T22" s="5"/>
      <c r="U22" s="5"/>
      <c r="V22" s="5"/>
      <c r="W22" s="5"/>
      <c r="X22" s="5"/>
      <c r="Y22" s="5"/>
      <c r="Z22" s="5"/>
      <c r="AA22" s="5"/>
    </row>
    <row r="23" spans="1:27" x14ac:dyDescent="0.2">
      <c r="A23" s="6" t="s">
        <v>632</v>
      </c>
      <c r="B23" s="3" t="s">
        <v>650</v>
      </c>
      <c r="C23" s="3" t="s">
        <v>649</v>
      </c>
      <c r="D23" s="85">
        <v>0.69906928645294697</v>
      </c>
      <c r="S23" s="5"/>
      <c r="T23" s="5"/>
      <c r="U23" s="5"/>
      <c r="V23" s="5"/>
      <c r="W23" s="5"/>
      <c r="X23" s="5"/>
      <c r="Y23" s="5"/>
      <c r="Z23" s="5"/>
      <c r="AA23" s="5"/>
    </row>
    <row r="24" spans="1:27" x14ac:dyDescent="0.2">
      <c r="A24" s="6" t="s">
        <v>632</v>
      </c>
      <c r="B24" s="3" t="s">
        <v>655</v>
      </c>
      <c r="C24" s="3" t="s">
        <v>649</v>
      </c>
      <c r="D24" s="85">
        <v>0.65373423860329705</v>
      </c>
      <c r="F24" s="85"/>
      <c r="G24" s="85"/>
      <c r="H24" s="85"/>
      <c r="I24" s="85"/>
      <c r="J24" s="85"/>
      <c r="K24" s="85"/>
      <c r="L24" s="85"/>
      <c r="M24" s="85"/>
      <c r="O24" s="6"/>
      <c r="P24" s="10"/>
      <c r="Q24" s="6"/>
      <c r="S24" s="5"/>
      <c r="T24" s="5"/>
      <c r="U24" s="5"/>
      <c r="V24" s="5"/>
      <c r="W24" s="5"/>
      <c r="X24" s="5"/>
      <c r="Y24" s="5"/>
      <c r="Z24" s="5"/>
      <c r="AA24" s="5"/>
    </row>
    <row r="25" spans="1:27" x14ac:dyDescent="0.2">
      <c r="A25" s="6" t="s">
        <v>632</v>
      </c>
      <c r="B25" s="3" t="s">
        <v>652</v>
      </c>
      <c r="C25" s="3" t="s">
        <v>651</v>
      </c>
      <c r="D25" s="85">
        <v>0.66873706004140698</v>
      </c>
      <c r="F25" s="85"/>
      <c r="G25" s="85"/>
      <c r="H25" s="85"/>
      <c r="I25" s="85"/>
      <c r="J25" s="85"/>
      <c r="K25" s="85"/>
      <c r="L25" s="85"/>
      <c r="M25" s="85"/>
      <c r="O25" s="6"/>
      <c r="P25" s="6"/>
      <c r="Q25" s="6"/>
      <c r="S25" s="5"/>
      <c r="T25" s="5"/>
      <c r="U25" s="5"/>
      <c r="V25" s="5"/>
      <c r="W25" s="5"/>
      <c r="X25" s="5"/>
      <c r="Y25" s="5"/>
      <c r="Z25" s="5"/>
      <c r="AA25" s="5"/>
    </row>
    <row r="26" spans="1:27" x14ac:dyDescent="0.2">
      <c r="A26" s="6" t="s">
        <v>632</v>
      </c>
      <c r="B26" s="3" t="s">
        <v>653</v>
      </c>
      <c r="C26" s="3" t="s">
        <v>654</v>
      </c>
      <c r="D26" s="85">
        <v>0.71168274383708396</v>
      </c>
      <c r="F26" s="85"/>
      <c r="G26" s="85"/>
      <c r="H26" s="85"/>
      <c r="I26" s="85"/>
      <c r="J26" s="85"/>
      <c r="K26" s="85"/>
      <c r="L26" s="85"/>
      <c r="M26" s="85"/>
      <c r="O26" s="6"/>
      <c r="P26" s="6"/>
      <c r="Q26" s="6"/>
      <c r="S26" s="5"/>
      <c r="T26" s="5"/>
      <c r="U26" s="5"/>
      <c r="V26" s="5"/>
      <c r="W26" s="5"/>
      <c r="X26" s="5"/>
      <c r="Y26" s="5"/>
      <c r="Z26" s="5"/>
      <c r="AA26" s="5"/>
    </row>
    <row r="27" spans="1:27" x14ac:dyDescent="0.2">
      <c r="A27" s="6" t="s">
        <v>632</v>
      </c>
      <c r="B27" s="3" t="s">
        <v>657</v>
      </c>
      <c r="C27" s="3" t="s">
        <v>656</v>
      </c>
      <c r="D27" s="85">
        <v>0.69762641898864797</v>
      </c>
      <c r="F27" s="85"/>
      <c r="G27" s="85"/>
      <c r="H27" s="85"/>
      <c r="I27" s="85"/>
      <c r="J27" s="85"/>
      <c r="K27" s="85"/>
      <c r="L27" s="85"/>
      <c r="M27" s="85"/>
      <c r="O27" s="6"/>
      <c r="P27" s="6"/>
      <c r="Q27" s="6"/>
      <c r="S27" s="5"/>
      <c r="T27" s="5"/>
      <c r="U27" s="5"/>
      <c r="V27" s="5"/>
      <c r="W27" s="5"/>
      <c r="X27" s="5"/>
      <c r="Y27" s="5"/>
      <c r="Z27" s="5"/>
      <c r="AA27" s="5"/>
    </row>
    <row r="28" spans="1:27" x14ac:dyDescent="0.2">
      <c r="A28" s="6" t="s">
        <v>632</v>
      </c>
      <c r="B28" s="3" t="s">
        <v>659</v>
      </c>
      <c r="C28" s="6" t="s">
        <v>658</v>
      </c>
      <c r="D28" s="85">
        <v>0.70225872689938396</v>
      </c>
      <c r="F28" s="85"/>
      <c r="G28" s="85"/>
      <c r="H28" s="85"/>
      <c r="I28" s="85"/>
      <c r="J28" s="85"/>
      <c r="K28" s="85"/>
      <c r="L28" s="85"/>
      <c r="M28" s="85"/>
      <c r="O28" s="6"/>
      <c r="P28" s="6"/>
      <c r="Q28" s="6"/>
      <c r="S28" s="5"/>
      <c r="T28" s="5"/>
      <c r="U28" s="5"/>
      <c r="V28" s="5"/>
      <c r="W28" s="5"/>
      <c r="X28" s="5"/>
      <c r="Y28" s="5"/>
      <c r="Z28" s="5"/>
      <c r="AA28" s="5"/>
    </row>
    <row r="29" spans="1:27" x14ac:dyDescent="0.2">
      <c r="A29" s="6" t="s">
        <v>632</v>
      </c>
      <c r="B29" s="3" t="s">
        <v>664</v>
      </c>
      <c r="C29" s="3" t="s">
        <v>663</v>
      </c>
      <c r="D29" s="85">
        <v>0.69269269269269196</v>
      </c>
      <c r="S29" s="5"/>
      <c r="T29" s="5"/>
      <c r="U29" s="5"/>
      <c r="V29" s="5"/>
      <c r="W29" s="5"/>
      <c r="X29" s="5"/>
      <c r="Y29" s="5"/>
      <c r="Z29" s="5"/>
      <c r="AA29" s="5"/>
    </row>
    <row r="30" spans="1:27" x14ac:dyDescent="0.2">
      <c r="A30" s="6" t="s">
        <v>632</v>
      </c>
      <c r="C30" s="3" t="s">
        <v>665</v>
      </c>
      <c r="D30" s="85">
        <v>0.70304302203567604</v>
      </c>
      <c r="F30" s="85"/>
      <c r="G30" s="85"/>
      <c r="H30" s="85"/>
      <c r="I30" s="85"/>
      <c r="J30" s="85"/>
      <c r="K30" s="85"/>
      <c r="L30" s="85"/>
      <c r="M30" s="85"/>
      <c r="O30" s="6"/>
      <c r="P30" s="6"/>
      <c r="Q30" s="6"/>
      <c r="S30" s="5"/>
      <c r="T30" s="5"/>
      <c r="U30" s="5"/>
      <c r="V30" s="5"/>
      <c r="W30" s="5"/>
      <c r="X30" s="5"/>
      <c r="Y30" s="5"/>
      <c r="Z30" s="5"/>
      <c r="AA30" s="5"/>
    </row>
    <row r="31" spans="1:27" x14ac:dyDescent="0.2">
      <c r="F31" s="85"/>
      <c r="G31" s="85"/>
      <c r="H31" s="85"/>
      <c r="I31" s="85"/>
      <c r="J31" s="85"/>
      <c r="K31" s="85"/>
      <c r="L31" s="85"/>
      <c r="M31" s="85"/>
      <c r="O31" s="6"/>
      <c r="P31" s="6"/>
      <c r="Q31" s="6"/>
      <c r="S31" s="5"/>
      <c r="T31" s="5"/>
      <c r="U31" s="5"/>
      <c r="V31" s="5"/>
      <c r="W31" s="5"/>
      <c r="X31" s="5"/>
      <c r="Y31" s="5"/>
      <c r="Z31" s="5"/>
      <c r="AA31" s="5"/>
    </row>
    <row r="32" spans="1:27" x14ac:dyDescent="0.2">
      <c r="A32" s="6" t="s">
        <v>632</v>
      </c>
      <c r="B32" s="3" t="s">
        <v>787</v>
      </c>
      <c r="C32" s="3" t="s">
        <v>784</v>
      </c>
      <c r="D32" s="91">
        <v>0.72340425531914898</v>
      </c>
      <c r="E32" s="91">
        <v>0.72358591248665904</v>
      </c>
      <c r="F32" s="85"/>
      <c r="G32" s="85"/>
      <c r="H32" s="85"/>
      <c r="I32" s="85"/>
      <c r="J32" s="85"/>
      <c r="K32" s="85"/>
      <c r="L32" s="85"/>
      <c r="M32" s="85"/>
      <c r="O32" s="6"/>
      <c r="P32" s="6"/>
      <c r="Q32" s="6"/>
      <c r="S32" s="5"/>
      <c r="T32" s="5"/>
      <c r="U32" s="5"/>
      <c r="V32" s="5"/>
      <c r="W32" s="5"/>
      <c r="X32" s="5"/>
      <c r="Y32" s="5"/>
      <c r="Z32" s="5"/>
      <c r="AA32" s="5"/>
    </row>
    <row r="33" spans="1:27" x14ac:dyDescent="0.2">
      <c r="B33" s="3" t="s">
        <v>785</v>
      </c>
      <c r="C33" s="3" t="s">
        <v>783</v>
      </c>
      <c r="D33" s="91">
        <v>0.72307692307692295</v>
      </c>
      <c r="F33" s="85"/>
      <c r="G33" s="85"/>
      <c r="H33" s="85"/>
      <c r="I33" s="85"/>
      <c r="J33" s="85"/>
      <c r="K33" s="85"/>
      <c r="L33" s="85"/>
      <c r="M33" s="85"/>
      <c r="O33" s="6"/>
      <c r="P33" s="6"/>
      <c r="Q33" s="6"/>
      <c r="S33" s="5"/>
      <c r="T33" s="5"/>
      <c r="U33" s="5"/>
      <c r="V33" s="5"/>
      <c r="W33" s="5"/>
      <c r="X33" s="5"/>
      <c r="Y33" s="5"/>
      <c r="Z33" s="5"/>
      <c r="AA33" s="5"/>
    </row>
    <row r="34" spans="1:27" x14ac:dyDescent="0.2">
      <c r="B34" s="3" t="s">
        <v>788</v>
      </c>
      <c r="C34" s="3" t="s">
        <v>786</v>
      </c>
      <c r="D34" s="91">
        <v>0.72766884531590403</v>
      </c>
      <c r="E34" s="91">
        <v>0.72766884531590403</v>
      </c>
      <c r="S34" s="5"/>
      <c r="T34" s="5"/>
      <c r="U34" s="5"/>
      <c r="V34" s="5"/>
      <c r="W34" s="5"/>
      <c r="X34" s="5"/>
      <c r="Y34" s="5"/>
      <c r="Z34" s="5"/>
      <c r="AA34" s="5"/>
    </row>
    <row r="35" spans="1:27" x14ac:dyDescent="0.2">
      <c r="A35" s="6"/>
      <c r="B35" s="3" t="s">
        <v>794</v>
      </c>
      <c r="C35" s="3" t="s">
        <v>793</v>
      </c>
      <c r="D35" s="91">
        <v>0.72312703583061799</v>
      </c>
      <c r="E35" s="91">
        <v>0.72844827586206895</v>
      </c>
      <c r="S35" s="5"/>
      <c r="T35" s="5"/>
      <c r="U35" s="5"/>
      <c r="V35" s="5"/>
      <c r="W35" s="5"/>
      <c r="X35" s="5"/>
      <c r="Y35" s="5"/>
      <c r="Z35" s="5"/>
      <c r="AA35" s="5"/>
    </row>
    <row r="36" spans="1:27" x14ac:dyDescent="0.2">
      <c r="F36" s="85"/>
      <c r="G36" s="85"/>
      <c r="H36" s="85"/>
      <c r="I36" s="85"/>
      <c r="J36" s="85"/>
      <c r="K36" s="85"/>
      <c r="L36" s="85"/>
      <c r="M36" s="85"/>
      <c r="O36" s="6"/>
      <c r="P36" s="6"/>
      <c r="Q36" s="6"/>
      <c r="S36" s="5"/>
      <c r="T36" s="5"/>
      <c r="U36" s="5"/>
      <c r="V36" s="5"/>
      <c r="W36" s="5"/>
      <c r="X36" s="5"/>
      <c r="Y36" s="5"/>
      <c r="Z36" s="5"/>
      <c r="AA36" s="5"/>
    </row>
    <row r="37" spans="1:27" x14ac:dyDescent="0.2">
      <c r="B37" s="6"/>
      <c r="F37" s="85"/>
      <c r="G37" s="85"/>
      <c r="H37" s="85"/>
      <c r="I37" s="85"/>
      <c r="J37" s="85"/>
      <c r="K37" s="85"/>
      <c r="L37" s="85"/>
      <c r="M37" s="85"/>
      <c r="O37" s="6"/>
      <c r="P37" s="6"/>
      <c r="Q37" s="6"/>
      <c r="S37" s="5"/>
      <c r="T37" s="5"/>
      <c r="U37" s="5"/>
      <c r="V37" s="5"/>
      <c r="W37" s="5"/>
      <c r="X37" s="5"/>
      <c r="Y37" s="5"/>
      <c r="Z37" s="5"/>
      <c r="AA37" s="5"/>
    </row>
    <row r="38" spans="1:27" x14ac:dyDescent="0.2">
      <c r="F38" s="85"/>
      <c r="G38" s="85"/>
      <c r="H38" s="85"/>
      <c r="I38" s="85"/>
      <c r="J38" s="85"/>
      <c r="K38" s="85"/>
      <c r="L38" s="85"/>
      <c r="M38" s="85"/>
      <c r="O38" s="6"/>
      <c r="P38" s="6"/>
      <c r="Q38" s="6"/>
      <c r="S38" s="5"/>
      <c r="T38" s="5"/>
      <c r="U38" s="5"/>
      <c r="V38" s="5"/>
      <c r="W38" s="5"/>
      <c r="X38" s="5"/>
      <c r="Y38" s="5"/>
      <c r="Z38" s="5"/>
      <c r="AA38" s="5"/>
    </row>
    <row r="39" spans="1:27" x14ac:dyDescent="0.2">
      <c r="A39" s="6"/>
      <c r="F39" s="85"/>
      <c r="G39" s="85"/>
      <c r="H39" s="85"/>
      <c r="I39" s="85"/>
      <c r="J39" s="85"/>
      <c r="K39" s="85"/>
      <c r="L39" s="85"/>
      <c r="M39" s="85"/>
      <c r="O39" s="6"/>
      <c r="P39" s="6"/>
      <c r="Q39" s="6"/>
      <c r="S39" s="5"/>
      <c r="T39" s="5"/>
      <c r="U39" s="5"/>
      <c r="V39" s="5"/>
      <c r="W39" s="5"/>
      <c r="X39" s="5"/>
      <c r="Y39" s="5"/>
      <c r="Z39" s="5"/>
      <c r="AA39" s="5"/>
    </row>
    <row r="40" spans="1:27" x14ac:dyDescent="0.2">
      <c r="F40" s="85"/>
      <c r="G40" s="85"/>
      <c r="H40" s="85"/>
      <c r="I40" s="85"/>
      <c r="J40" s="85"/>
      <c r="K40" s="85"/>
      <c r="L40" s="85"/>
      <c r="M40" s="85"/>
      <c r="O40" s="6"/>
      <c r="P40" s="6"/>
      <c r="Q40" s="6"/>
      <c r="S40" s="5"/>
      <c r="T40" s="5"/>
      <c r="U40" s="5"/>
      <c r="V40" s="5"/>
      <c r="W40" s="5"/>
      <c r="X40" s="5"/>
      <c r="Y40" s="5"/>
      <c r="Z40" s="5"/>
      <c r="AA40" s="5"/>
    </row>
    <row r="41" spans="1:27" x14ac:dyDescent="0.2">
      <c r="S41" s="5"/>
      <c r="T41" s="5"/>
      <c r="U41" s="5"/>
      <c r="V41" s="5"/>
      <c r="W41" s="5"/>
      <c r="X41" s="5"/>
      <c r="Y41" s="5"/>
      <c r="Z41" s="5"/>
      <c r="AA41" s="5"/>
    </row>
    <row r="42" spans="1:27" x14ac:dyDescent="0.2">
      <c r="F42" s="85"/>
      <c r="G42" s="85"/>
      <c r="H42" s="85"/>
      <c r="I42" s="85"/>
      <c r="J42" s="85"/>
      <c r="K42" s="85"/>
      <c r="L42" s="85"/>
      <c r="M42" s="85"/>
      <c r="O42" s="6"/>
      <c r="P42" s="6"/>
      <c r="Q42" s="6"/>
      <c r="S42" s="5"/>
      <c r="T42" s="5"/>
      <c r="U42" s="5"/>
      <c r="V42" s="5"/>
      <c r="W42" s="5"/>
      <c r="X42" s="5"/>
      <c r="Y42" s="5"/>
      <c r="Z42" s="5"/>
      <c r="AA42" s="5"/>
    </row>
    <row r="43" spans="1:27" x14ac:dyDescent="0.2">
      <c r="F43" s="85"/>
      <c r="G43" s="85"/>
      <c r="H43" s="85"/>
      <c r="I43" s="85"/>
      <c r="J43" s="85"/>
      <c r="K43" s="85"/>
      <c r="L43" s="85"/>
      <c r="M43" s="85"/>
      <c r="O43" s="6"/>
      <c r="P43" s="6"/>
      <c r="Q43" s="6"/>
      <c r="S43" s="5"/>
      <c r="T43" s="5"/>
      <c r="U43" s="5"/>
      <c r="V43" s="5"/>
      <c r="W43" s="5"/>
      <c r="X43" s="5"/>
      <c r="Y43" s="5"/>
      <c r="Z43" s="5"/>
      <c r="AA43" s="5"/>
    </row>
    <row r="44" spans="1:27" x14ac:dyDescent="0.2">
      <c r="A44" s="6" t="s">
        <v>662</v>
      </c>
      <c r="B44" s="6" t="s">
        <v>661</v>
      </c>
      <c r="C44" s="3" t="s">
        <v>660</v>
      </c>
      <c r="D44" s="85">
        <v>0.68678459937564995</v>
      </c>
      <c r="F44" s="85"/>
      <c r="G44" s="85"/>
      <c r="H44" s="85"/>
      <c r="I44" s="85"/>
      <c r="J44" s="85"/>
      <c r="K44" s="85"/>
      <c r="L44" s="85"/>
      <c r="M44" s="85"/>
      <c r="O44" s="6"/>
      <c r="P44" s="6"/>
      <c r="Q44" s="6"/>
      <c r="S44" s="5"/>
      <c r="T44" s="5"/>
      <c r="U44" s="5"/>
      <c r="V44" s="5"/>
      <c r="W44" s="5"/>
      <c r="X44" s="5"/>
      <c r="Y44" s="8"/>
      <c r="Z44" s="5"/>
      <c r="AA44" s="5"/>
    </row>
    <row r="45" spans="1:27" x14ac:dyDescent="0.2">
      <c r="F45" s="85"/>
      <c r="G45" s="85"/>
      <c r="H45" s="85"/>
      <c r="I45" s="85"/>
      <c r="J45" s="85"/>
      <c r="K45" s="85"/>
      <c r="L45" s="85"/>
      <c r="M45" s="85"/>
      <c r="O45" s="6"/>
      <c r="P45" s="6"/>
      <c r="Q45" s="6"/>
    </row>
    <row r="46" spans="1:27" x14ac:dyDescent="0.2">
      <c r="A46" s="3" t="s">
        <v>668</v>
      </c>
      <c r="B46" s="3" t="s">
        <v>696</v>
      </c>
      <c r="C46" s="3" t="s">
        <v>666</v>
      </c>
      <c r="D46" s="85">
        <v>0.66915191053122003</v>
      </c>
      <c r="F46" s="85"/>
      <c r="G46" s="85"/>
      <c r="H46" s="85"/>
      <c r="I46" s="85"/>
      <c r="J46" s="85"/>
      <c r="K46" s="85"/>
      <c r="L46" s="85"/>
      <c r="M46" s="85"/>
      <c r="O46" s="6"/>
      <c r="P46" s="6"/>
      <c r="Q46" s="6"/>
    </row>
    <row r="47" spans="1:27" x14ac:dyDescent="0.2">
      <c r="B47" s="3" t="s">
        <v>695</v>
      </c>
      <c r="C47" s="3" t="s">
        <v>667</v>
      </c>
      <c r="D47" s="85">
        <v>0.67109004739336398</v>
      </c>
      <c r="F47" s="85"/>
      <c r="G47" s="85"/>
      <c r="H47" s="85"/>
      <c r="I47" s="85"/>
      <c r="J47" s="85"/>
      <c r="K47" s="85"/>
      <c r="L47" s="85"/>
      <c r="M47" s="85"/>
      <c r="O47" s="6"/>
      <c r="P47" s="6"/>
      <c r="Q47" s="6"/>
    </row>
    <row r="48" spans="1:27" x14ac:dyDescent="0.2">
      <c r="B48" s="3" t="s">
        <v>694</v>
      </c>
      <c r="C48" s="3" t="s">
        <v>669</v>
      </c>
      <c r="D48" s="85">
        <v>0.71773347324239201</v>
      </c>
    </row>
    <row r="49" spans="2:17" x14ac:dyDescent="0.2">
      <c r="B49" s="3" t="s">
        <v>693</v>
      </c>
      <c r="C49" s="3" t="s">
        <v>675</v>
      </c>
      <c r="D49" s="85">
        <v>0.72607260726072598</v>
      </c>
      <c r="F49" s="85"/>
      <c r="G49" s="85"/>
      <c r="H49" s="85"/>
      <c r="I49" s="85"/>
      <c r="J49" s="85"/>
      <c r="K49" s="85"/>
      <c r="L49" s="85"/>
      <c r="M49" s="85"/>
      <c r="O49" s="6"/>
      <c r="P49" s="6"/>
      <c r="Q49" s="6"/>
    </row>
    <row r="50" spans="2:17" x14ac:dyDescent="0.2">
      <c r="B50" s="3" t="s">
        <v>692</v>
      </c>
      <c r="C50" s="3" t="s">
        <v>677</v>
      </c>
      <c r="D50" s="85">
        <v>0.68426197458455496</v>
      </c>
    </row>
    <row r="51" spans="2:17" x14ac:dyDescent="0.2">
      <c r="B51" s="3" t="s">
        <v>691</v>
      </c>
      <c r="C51" s="3" t="s">
        <v>678</v>
      </c>
      <c r="D51" s="85">
        <v>0.71817192600652802</v>
      </c>
      <c r="F51" s="85"/>
      <c r="G51" s="85"/>
      <c r="H51" s="85"/>
      <c r="I51" s="85"/>
      <c r="J51" s="85"/>
      <c r="K51" s="85"/>
      <c r="L51" s="85"/>
      <c r="M51" s="85"/>
      <c r="O51" s="6"/>
      <c r="P51" s="6"/>
      <c r="Q51" s="6"/>
    </row>
    <row r="52" spans="2:17" x14ac:dyDescent="0.2">
      <c r="B52" s="3" t="s">
        <v>682</v>
      </c>
      <c r="C52" s="84" t="s">
        <v>701</v>
      </c>
      <c r="D52" s="96">
        <v>0.74479737130339496</v>
      </c>
      <c r="E52" s="96"/>
      <c r="F52" s="85"/>
      <c r="G52" s="85"/>
      <c r="H52" s="85"/>
      <c r="I52" s="85"/>
      <c r="J52" s="85"/>
      <c r="K52" s="85"/>
      <c r="L52" s="85"/>
      <c r="M52" s="85"/>
      <c r="O52" s="6"/>
      <c r="P52" s="6"/>
      <c r="Q52" s="6"/>
    </row>
    <row r="53" spans="2:17" x14ac:dyDescent="0.2">
      <c r="B53" s="3" t="s">
        <v>681</v>
      </c>
      <c r="C53" s="3" t="s">
        <v>680</v>
      </c>
      <c r="D53" s="85">
        <v>0.72120559741657697</v>
      </c>
      <c r="F53" s="85"/>
      <c r="G53" s="85"/>
      <c r="H53" s="85"/>
      <c r="I53" s="85"/>
      <c r="J53" s="85"/>
      <c r="K53" s="85"/>
      <c r="L53" s="85"/>
      <c r="M53" s="85"/>
      <c r="O53" s="6"/>
      <c r="P53" s="6"/>
      <c r="Q53" s="6"/>
    </row>
    <row r="54" spans="2:17" x14ac:dyDescent="0.2">
      <c r="B54" s="3" t="s">
        <v>699</v>
      </c>
      <c r="C54" s="3" t="s">
        <v>683</v>
      </c>
      <c r="D54" s="85">
        <v>0.72198275862068895</v>
      </c>
      <c r="F54" s="85"/>
      <c r="G54" s="85"/>
      <c r="H54" s="85"/>
      <c r="I54" s="85"/>
      <c r="J54" s="85"/>
      <c r="K54" s="85"/>
      <c r="L54" s="85"/>
      <c r="M54" s="85"/>
      <c r="O54" s="6"/>
      <c r="P54" s="6"/>
      <c r="Q54" s="6"/>
    </row>
    <row r="55" spans="2:17" x14ac:dyDescent="0.2">
      <c r="B55" s="3" t="s">
        <v>699</v>
      </c>
      <c r="C55" s="3" t="s">
        <v>697</v>
      </c>
      <c r="D55" s="85">
        <v>0.72513368983957205</v>
      </c>
      <c r="F55" s="85"/>
      <c r="G55" s="85"/>
      <c r="H55" s="85"/>
      <c r="I55" s="85"/>
      <c r="J55" s="85"/>
      <c r="K55" s="85"/>
      <c r="L55" s="85"/>
      <c r="M55" s="85"/>
      <c r="O55" s="6"/>
      <c r="P55" s="6"/>
      <c r="Q55" s="6"/>
    </row>
    <row r="56" spans="2:17" x14ac:dyDescent="0.2">
      <c r="B56" s="3" t="s">
        <v>747</v>
      </c>
      <c r="C56" s="3" t="s">
        <v>702</v>
      </c>
      <c r="D56" s="96">
        <v>0.74802259887005595</v>
      </c>
      <c r="E56" s="96"/>
      <c r="F56" s="85">
        <v>0.89195461578132995</v>
      </c>
      <c r="G56" s="85">
        <v>0.90244283149925797</v>
      </c>
      <c r="H56" s="85">
        <v>0.84450774174700505</v>
      </c>
      <c r="I56" s="85">
        <v>0.87251461988304002</v>
      </c>
      <c r="J56" s="85">
        <v>0.92159709618874697</v>
      </c>
      <c r="K56" s="85">
        <v>0.70726495726495697</v>
      </c>
      <c r="L56" s="85">
        <v>0.79376498800959205</v>
      </c>
      <c r="M56" s="85">
        <v>0.74802259887005595</v>
      </c>
    </row>
    <row r="57" spans="2:17" x14ac:dyDescent="0.2">
      <c r="B57" s="3" t="s">
        <v>747</v>
      </c>
      <c r="C57" s="3" t="s">
        <v>703</v>
      </c>
      <c r="D57" s="96">
        <v>0.74776785714285698</v>
      </c>
      <c r="E57" s="96"/>
      <c r="F57" s="85">
        <v>0.888602372356885</v>
      </c>
      <c r="G57" s="85">
        <v>0.89921025881617</v>
      </c>
      <c r="H57" s="85">
        <v>0.83990651475314004</v>
      </c>
      <c r="I57" s="85">
        <v>0.86854726029983698</v>
      </c>
      <c r="J57" s="85">
        <v>0.92050816696914695</v>
      </c>
      <c r="K57" s="85">
        <v>0.69937369519832904</v>
      </c>
      <c r="L57" s="85">
        <v>0.80335731414868095</v>
      </c>
      <c r="M57" s="85">
        <v>0.74776785714285698</v>
      </c>
      <c r="O57" s="6"/>
      <c r="P57" s="6"/>
      <c r="Q57" s="6"/>
    </row>
    <row r="58" spans="2:17" x14ac:dyDescent="0.2">
      <c r="B58" s="3" t="s">
        <v>746</v>
      </c>
      <c r="C58" s="3" t="s">
        <v>743</v>
      </c>
      <c r="D58" s="85">
        <v>0.72392638036809798</v>
      </c>
      <c r="F58" s="85">
        <v>0.89438591321004901</v>
      </c>
      <c r="G58" s="85">
        <v>0.90537164272329795</v>
      </c>
      <c r="H58" s="85">
        <v>0.84691790826760105</v>
      </c>
      <c r="I58" s="85">
        <v>0.875169811320754</v>
      </c>
      <c r="J58" s="85">
        <v>0.92014519056261301</v>
      </c>
      <c r="K58" s="85">
        <v>0.74120603015075304</v>
      </c>
      <c r="L58" s="85">
        <v>0.70743405275779303</v>
      </c>
      <c r="M58" s="85">
        <v>0.72392638036809798</v>
      </c>
      <c r="O58" s="6"/>
      <c r="P58" s="6"/>
      <c r="Q58" s="6"/>
    </row>
    <row r="59" spans="2:17" x14ac:dyDescent="0.2">
      <c r="B59" s="3" t="s">
        <v>745</v>
      </c>
      <c r="C59" s="3" t="s">
        <v>744</v>
      </c>
      <c r="D59" s="85">
        <v>0.73907910271546595</v>
      </c>
      <c r="F59" s="85">
        <v>0.891478779840848</v>
      </c>
      <c r="G59" s="85">
        <v>0.90365776305588796</v>
      </c>
      <c r="H59" s="85">
        <v>0.84288719432027304</v>
      </c>
      <c r="I59" s="85">
        <v>0.87221523077446295</v>
      </c>
      <c r="J59" s="85">
        <v>0.92196007259528101</v>
      </c>
      <c r="K59" s="85">
        <v>0.72790697674418603</v>
      </c>
      <c r="L59" s="85">
        <v>0.75059952038369304</v>
      </c>
      <c r="M59" s="85">
        <v>0.73907910271546595</v>
      </c>
      <c r="O59" s="6"/>
      <c r="P59" s="6"/>
      <c r="Q59" s="6"/>
    </row>
    <row r="60" spans="2:17" x14ac:dyDescent="0.2">
      <c r="B60" s="3" t="s">
        <v>748</v>
      </c>
      <c r="C60" s="3" t="s">
        <v>749</v>
      </c>
      <c r="D60" s="96">
        <v>0.74402730375426596</v>
      </c>
      <c r="E60" s="96"/>
      <c r="F60" s="85">
        <v>0.87771883289124597</v>
      </c>
      <c r="G60" s="85">
        <v>0.89248389405869699</v>
      </c>
      <c r="H60" s="85">
        <v>0.81961609255850598</v>
      </c>
      <c r="I60" s="85">
        <v>0.85449934891371304</v>
      </c>
      <c r="J60" s="85">
        <v>0.92087114337567999</v>
      </c>
      <c r="K60" s="85">
        <v>0.70779220779220697</v>
      </c>
      <c r="L60" s="85">
        <v>0.78417266187050305</v>
      </c>
      <c r="M60" s="85">
        <v>0.74402730375426596</v>
      </c>
      <c r="O60" s="6"/>
      <c r="P60" s="6"/>
      <c r="Q60" s="6"/>
    </row>
    <row r="61" spans="2:17" x14ac:dyDescent="0.2">
      <c r="B61" s="3" t="s">
        <v>753</v>
      </c>
      <c r="C61" s="3" t="s">
        <v>751</v>
      </c>
      <c r="D61" s="96">
        <v>0.76359338061465698</v>
      </c>
      <c r="E61" s="96"/>
      <c r="F61" s="85">
        <v>0.89353864289398</v>
      </c>
      <c r="G61" s="85">
        <v>0.904296875</v>
      </c>
      <c r="H61" s="85">
        <v>0.84538416593631305</v>
      </c>
      <c r="I61" s="85">
        <v>0.87384870904423895</v>
      </c>
      <c r="J61" s="85">
        <v>0.929219600725952</v>
      </c>
      <c r="K61" s="85">
        <v>0.75291375291375295</v>
      </c>
      <c r="L61" s="85">
        <v>0.77458033573141405</v>
      </c>
      <c r="M61" s="85">
        <v>0.76359338061465698</v>
      </c>
      <c r="O61" s="6"/>
      <c r="P61" s="6"/>
      <c r="Q61" s="6"/>
    </row>
    <row r="62" spans="2:17" x14ac:dyDescent="0.2">
      <c r="B62" s="3" t="s">
        <v>753</v>
      </c>
      <c r="C62" s="3" t="s">
        <v>752</v>
      </c>
      <c r="D62" s="85">
        <v>0.74418604651162801</v>
      </c>
      <c r="F62" s="85">
        <v>0.88053488543431802</v>
      </c>
      <c r="G62" s="85">
        <v>0.89338496799178002</v>
      </c>
      <c r="H62" s="85">
        <v>0.82559158632778196</v>
      </c>
      <c r="I62" s="85">
        <v>0.85815145188840303</v>
      </c>
      <c r="J62" s="85">
        <v>0.92304900181488203</v>
      </c>
      <c r="K62" s="85">
        <v>0.72234762979683897</v>
      </c>
      <c r="L62" s="85">
        <v>0.76738609112709799</v>
      </c>
      <c r="M62" s="85">
        <v>0.74418604651162801</v>
      </c>
    </row>
    <row r="63" spans="2:17" x14ac:dyDescent="0.2">
      <c r="O63" s="6"/>
      <c r="P63" s="6"/>
      <c r="Q63" s="6"/>
    </row>
    <row r="65" spans="2:17" x14ac:dyDescent="0.2">
      <c r="B65" s="3" t="s">
        <v>759</v>
      </c>
      <c r="C65" s="3" t="s">
        <v>755</v>
      </c>
      <c r="D65" s="85">
        <v>0.73535791757049895</v>
      </c>
      <c r="F65" s="85">
        <v>0.87446949602122004</v>
      </c>
      <c r="G65" s="85">
        <v>0.89029293509477303</v>
      </c>
      <c r="H65" s="85">
        <v>0.81514593741782804</v>
      </c>
      <c r="I65" s="85">
        <v>0.85106382978723405</v>
      </c>
      <c r="J65" s="85">
        <v>0.915426497277677</v>
      </c>
      <c r="K65" s="85">
        <v>0.671287128712871</v>
      </c>
      <c r="L65" s="85">
        <v>0.81294964028776895</v>
      </c>
      <c r="M65" s="85">
        <v>0.73535791757049895</v>
      </c>
    </row>
    <row r="66" spans="2:17" x14ac:dyDescent="0.2">
      <c r="B66" s="3" t="s">
        <v>761</v>
      </c>
      <c r="C66" s="3" t="s">
        <v>756</v>
      </c>
      <c r="D66" s="85">
        <v>0.72747014115092201</v>
      </c>
      <c r="F66" s="85">
        <v>0.850464190981432</v>
      </c>
      <c r="G66" s="85">
        <v>0.875093214019388</v>
      </c>
      <c r="H66" s="85">
        <v>0.77143044964501695</v>
      </c>
      <c r="I66" s="85">
        <v>0.819998602473621</v>
      </c>
      <c r="J66" s="85">
        <v>0.911796733212341</v>
      </c>
      <c r="K66" s="85">
        <v>0.66468253968253899</v>
      </c>
      <c r="L66" s="85">
        <v>0.80335731414868095</v>
      </c>
      <c r="M66" s="85">
        <v>0.72747014115092201</v>
      </c>
      <c r="O66" s="6"/>
      <c r="P66" s="6"/>
      <c r="Q66" s="6"/>
    </row>
    <row r="67" spans="2:17" x14ac:dyDescent="0.2">
      <c r="B67" s="3" t="s">
        <v>762</v>
      </c>
      <c r="C67" s="3" t="s">
        <v>758</v>
      </c>
      <c r="D67" s="85">
        <v>0.74564459930313598</v>
      </c>
      <c r="F67" s="85">
        <v>0.87224637147277595</v>
      </c>
      <c r="G67" s="85">
        <v>0.88921001926782195</v>
      </c>
      <c r="H67" s="85">
        <v>0.80893952673093705</v>
      </c>
      <c r="I67" s="85">
        <v>0.84717760440569001</v>
      </c>
      <c r="J67" s="85">
        <v>0.92304900181488203</v>
      </c>
      <c r="K67" s="85">
        <v>0.72297297297297303</v>
      </c>
      <c r="L67" s="85">
        <v>0.76978417266187005</v>
      </c>
      <c r="M67" s="85">
        <v>0.74564459930313598</v>
      </c>
      <c r="O67" s="6"/>
      <c r="P67" s="6"/>
      <c r="Q67" s="6"/>
    </row>
    <row r="68" spans="2:17" x14ac:dyDescent="0.2">
      <c r="B68" s="3" t="s">
        <v>760</v>
      </c>
      <c r="C68" s="3" t="s">
        <v>757</v>
      </c>
      <c r="D68" s="85">
        <v>0.72815533980582503</v>
      </c>
      <c r="F68" s="85">
        <v>0.86616812790097897</v>
      </c>
      <c r="G68" s="85">
        <v>0.88563549355178794</v>
      </c>
      <c r="H68" s="85">
        <v>0.79747297692082897</v>
      </c>
      <c r="I68" s="85">
        <v>0.83924522501056797</v>
      </c>
      <c r="J68" s="85">
        <v>0.92123411978221403</v>
      </c>
      <c r="K68" s="85">
        <v>0.73710073710073698</v>
      </c>
      <c r="L68" s="85">
        <v>0.71942446043165398</v>
      </c>
      <c r="M68" s="85">
        <v>0.72815533980582503</v>
      </c>
      <c r="O68" s="6"/>
      <c r="P68" s="6"/>
      <c r="Q68" s="6"/>
    </row>
    <row r="69" spans="2:17" x14ac:dyDescent="0.2">
      <c r="F69" s="85"/>
      <c r="G69" s="85"/>
      <c r="H69" s="85"/>
      <c r="I69" s="85"/>
      <c r="J69" s="85"/>
      <c r="K69" s="85"/>
      <c r="L69" s="85"/>
      <c r="M69" s="85"/>
      <c r="O69" s="6"/>
      <c r="P69" s="6"/>
      <c r="Q69" s="6"/>
    </row>
    <row r="70" spans="2:17" x14ac:dyDescent="0.2">
      <c r="B70" s="3" t="s">
        <v>764</v>
      </c>
      <c r="C70" s="3" t="s">
        <v>763</v>
      </c>
      <c r="D70" s="85">
        <v>0.74640088593576903</v>
      </c>
      <c r="F70" s="85"/>
      <c r="G70" s="85"/>
      <c r="H70" s="85"/>
      <c r="I70" s="85"/>
      <c r="J70" s="85"/>
      <c r="K70" s="85"/>
      <c r="L70" s="85"/>
      <c r="M70" s="85"/>
      <c r="O70" s="6"/>
      <c r="P70" s="6"/>
      <c r="Q70" s="6"/>
    </row>
    <row r="71" spans="2:17" x14ac:dyDescent="0.2">
      <c r="B71" s="3" t="s">
        <v>766</v>
      </c>
      <c r="C71" s="3" t="s">
        <v>765</v>
      </c>
      <c r="D71" s="85">
        <v>0.75278396436525596</v>
      </c>
      <c r="F71" s="85"/>
      <c r="G71" s="85"/>
      <c r="H71" s="85"/>
      <c r="I71" s="85"/>
      <c r="J71" s="85"/>
      <c r="K71" s="85"/>
      <c r="L71" s="85"/>
      <c r="M71" s="85"/>
      <c r="O71" s="6"/>
      <c r="P71" s="6"/>
      <c r="Q71" s="6"/>
    </row>
    <row r="72" spans="2:17" x14ac:dyDescent="0.2">
      <c r="B72" s="3" t="s">
        <v>770</v>
      </c>
      <c r="C72" s="3" t="s">
        <v>767</v>
      </c>
      <c r="D72" s="85">
        <v>0.72025723472668801</v>
      </c>
      <c r="F72" s="85"/>
      <c r="G72" s="85"/>
      <c r="H72" s="85"/>
      <c r="I72" s="85"/>
      <c r="J72" s="85"/>
      <c r="K72" s="85"/>
      <c r="L72" s="85"/>
      <c r="M72" s="85"/>
      <c r="O72" s="6"/>
      <c r="P72" s="6"/>
      <c r="Q72" s="6"/>
    </row>
    <row r="73" spans="2:17" x14ac:dyDescent="0.2">
      <c r="B73" s="3" t="s">
        <v>769</v>
      </c>
      <c r="C73" s="3" t="s">
        <v>768</v>
      </c>
      <c r="D73" s="85">
        <v>0.75196408529741798</v>
      </c>
      <c r="F73" s="85"/>
      <c r="G73" s="85"/>
      <c r="H73" s="85"/>
      <c r="I73" s="85"/>
      <c r="J73" s="85"/>
      <c r="K73" s="85"/>
      <c r="L73" s="85"/>
      <c r="M73" s="85"/>
      <c r="O73" s="6"/>
      <c r="P73" s="6"/>
      <c r="Q73" s="6"/>
    </row>
    <row r="74" spans="2:17" x14ac:dyDescent="0.2">
      <c r="C74" s="3" t="s">
        <v>771</v>
      </c>
      <c r="D74" s="85">
        <v>0.74238875878220101</v>
      </c>
      <c r="F74" s="85"/>
      <c r="G74" s="85"/>
      <c r="H74" s="85"/>
      <c r="I74" s="85"/>
      <c r="J74" s="85"/>
      <c r="K74" s="85"/>
      <c r="L74" s="85"/>
      <c r="M74" s="85"/>
    </row>
    <row r="75" spans="2:17" x14ac:dyDescent="0.2">
      <c r="F75" s="85"/>
      <c r="G75" s="85"/>
      <c r="H75" s="85"/>
      <c r="I75" s="85"/>
      <c r="J75" s="85"/>
      <c r="K75" s="85"/>
      <c r="L75" s="85"/>
      <c r="M75" s="85"/>
      <c r="O75" s="6"/>
      <c r="P75" s="6"/>
      <c r="Q75" s="6"/>
    </row>
    <row r="76" spans="2:17" x14ac:dyDescent="0.2">
      <c r="B76" s="3" t="s">
        <v>778</v>
      </c>
      <c r="C76" s="3" t="s">
        <v>775</v>
      </c>
      <c r="D76" s="85">
        <v>0.73913043478260798</v>
      </c>
      <c r="E76" s="85">
        <v>0.74617067833698003</v>
      </c>
    </row>
    <row r="77" spans="2:17" x14ac:dyDescent="0.2">
      <c r="B77" s="3" t="s">
        <v>778</v>
      </c>
      <c r="C77" s="3" t="s">
        <v>774</v>
      </c>
      <c r="D77" s="85">
        <v>0.73765093304061402</v>
      </c>
      <c r="E77" s="85">
        <v>0.74672489082969395</v>
      </c>
    </row>
    <row r="78" spans="2:17" x14ac:dyDescent="0.2">
      <c r="B78" s="3" t="s">
        <v>777</v>
      </c>
      <c r="C78" s="3" t="s">
        <v>772</v>
      </c>
      <c r="D78" s="85">
        <v>0.74944071588366901</v>
      </c>
      <c r="E78" s="85">
        <v>0.75027502750274999</v>
      </c>
    </row>
    <row r="79" spans="2:17" x14ac:dyDescent="0.2">
      <c r="B79" s="3" t="s">
        <v>776</v>
      </c>
      <c r="C79" s="3" t="s">
        <v>773</v>
      </c>
      <c r="D79" s="85">
        <v>0.75084554678692195</v>
      </c>
      <c r="E79" s="85">
        <v>0.75084554678692195</v>
      </c>
      <c r="F79" s="85"/>
      <c r="G79" s="85"/>
      <c r="H79" s="85"/>
      <c r="I79" s="85"/>
      <c r="J79" s="85"/>
      <c r="K79" s="85"/>
      <c r="L79" s="85"/>
      <c r="M79" s="85"/>
      <c r="O79" s="6"/>
      <c r="P79" s="6"/>
      <c r="Q79" s="6"/>
    </row>
    <row r="80" spans="2:17" x14ac:dyDescent="0.2">
      <c r="C80" s="3" t="s">
        <v>781</v>
      </c>
      <c r="D80" s="91">
        <v>0.74350282485875696</v>
      </c>
    </row>
    <row r="81" spans="1:17" x14ac:dyDescent="0.2">
      <c r="C81" s="3" t="s">
        <v>782</v>
      </c>
      <c r="D81" s="91">
        <v>0.74643249176728799</v>
      </c>
    </row>
    <row r="82" spans="1:17" x14ac:dyDescent="0.2">
      <c r="F82" s="85"/>
      <c r="G82" s="85"/>
      <c r="H82" s="85"/>
      <c r="I82" s="85"/>
      <c r="J82" s="85"/>
      <c r="K82" s="85"/>
      <c r="L82" s="85"/>
      <c r="M82" s="85"/>
      <c r="O82" s="6"/>
      <c r="P82" s="6"/>
      <c r="Q82" s="6"/>
    </row>
    <row r="83" spans="1:17" x14ac:dyDescent="0.2">
      <c r="F83" s="85"/>
      <c r="G83" s="85"/>
      <c r="H83" s="85"/>
      <c r="I83" s="85"/>
      <c r="J83" s="85"/>
      <c r="K83" s="85"/>
      <c r="L83" s="85"/>
      <c r="M83" s="85"/>
      <c r="O83" s="6"/>
      <c r="P83" s="6"/>
      <c r="Q83" s="6"/>
    </row>
    <row r="84" spans="1:17" x14ac:dyDescent="0.2">
      <c r="B84" s="3" t="s">
        <v>790</v>
      </c>
      <c r="C84" s="3" t="s">
        <v>789</v>
      </c>
      <c r="D84" s="91">
        <v>0.73144104803493404</v>
      </c>
      <c r="E84" s="91">
        <v>0.74754098360655696</v>
      </c>
      <c r="F84" s="85"/>
      <c r="G84" s="85"/>
      <c r="H84" s="85"/>
      <c r="I84" s="85"/>
      <c r="J84" s="85"/>
      <c r="K84" s="85"/>
      <c r="L84" s="85"/>
      <c r="M84" s="85"/>
      <c r="O84" s="6"/>
      <c r="P84" s="6"/>
      <c r="Q84" s="6"/>
    </row>
    <row r="85" spans="1:17" x14ac:dyDescent="0.2">
      <c r="B85" s="3" t="s">
        <v>792</v>
      </c>
      <c r="C85" s="3" t="s">
        <v>791</v>
      </c>
      <c r="D85" s="91">
        <v>0.740245261984392</v>
      </c>
      <c r="E85" s="91">
        <v>0.75609756097560898</v>
      </c>
      <c r="F85" s="85"/>
      <c r="G85" s="85"/>
      <c r="H85" s="85"/>
      <c r="I85" s="85"/>
      <c r="J85" s="85"/>
      <c r="K85" s="85"/>
      <c r="L85" s="85"/>
      <c r="M85" s="85"/>
      <c r="O85" s="6"/>
      <c r="P85" s="6"/>
      <c r="Q85" s="6"/>
    </row>
    <row r="87" spans="1:17" x14ac:dyDescent="0.2">
      <c r="F87" s="85"/>
      <c r="G87" s="85"/>
      <c r="H87" s="85"/>
      <c r="I87" s="85"/>
      <c r="J87" s="85"/>
      <c r="K87" s="85"/>
      <c r="L87" s="85"/>
      <c r="M87" s="85"/>
      <c r="O87" s="6"/>
      <c r="P87" s="6"/>
      <c r="Q87" s="6"/>
    </row>
    <row r="88" spans="1:17" x14ac:dyDescent="0.2">
      <c r="F88" s="85"/>
      <c r="G88" s="85"/>
      <c r="H88" s="85"/>
      <c r="I88" s="85"/>
      <c r="J88" s="85"/>
      <c r="K88" s="85"/>
      <c r="L88" s="85"/>
      <c r="M88" s="85"/>
      <c r="O88" s="6"/>
      <c r="P88" s="6"/>
      <c r="Q88" s="6"/>
    </row>
    <row r="89" spans="1:17" x14ac:dyDescent="0.2">
      <c r="A89" s="3" t="s">
        <v>671</v>
      </c>
      <c r="B89" s="3" t="s">
        <v>690</v>
      </c>
      <c r="C89" s="3" t="s">
        <v>670</v>
      </c>
      <c r="D89" s="85">
        <v>0.71689989235737295</v>
      </c>
    </row>
    <row r="90" spans="1:17" x14ac:dyDescent="0.2">
      <c r="B90" s="3" t="s">
        <v>689</v>
      </c>
      <c r="C90" s="3" t="s">
        <v>672</v>
      </c>
      <c r="D90" s="85">
        <v>0.72476089266737498</v>
      </c>
    </row>
    <row r="91" spans="1:17" x14ac:dyDescent="0.2">
      <c r="B91" s="3" t="s">
        <v>686</v>
      </c>
      <c r="C91" s="3" t="s">
        <v>673</v>
      </c>
      <c r="D91" s="85">
        <v>0.72167216721672101</v>
      </c>
      <c r="F91" s="85"/>
      <c r="G91" s="85"/>
      <c r="H91" s="85"/>
      <c r="I91" s="85"/>
      <c r="J91" s="85"/>
      <c r="K91" s="85"/>
      <c r="L91" s="85"/>
      <c r="M91" s="85"/>
      <c r="O91" s="6"/>
      <c r="P91" s="6"/>
      <c r="Q91" s="13"/>
    </row>
    <row r="92" spans="1:17" x14ac:dyDescent="0.2">
      <c r="B92" s="3" t="s">
        <v>687</v>
      </c>
      <c r="C92" s="3" t="s">
        <v>676</v>
      </c>
      <c r="D92" s="85">
        <v>0.71063829787234001</v>
      </c>
      <c r="F92" s="97"/>
      <c r="G92" s="97"/>
      <c r="H92" s="97"/>
      <c r="I92" s="97"/>
      <c r="J92" s="97"/>
      <c r="K92" s="97"/>
      <c r="L92" s="97"/>
      <c r="M92" s="97"/>
      <c r="O92" s="6"/>
      <c r="P92" s="6"/>
      <c r="Q92" s="6"/>
    </row>
    <row r="93" spans="1:17" x14ac:dyDescent="0.2">
      <c r="B93" s="3" t="s">
        <v>688</v>
      </c>
      <c r="C93" s="3" t="s">
        <v>674</v>
      </c>
      <c r="D93" s="85">
        <v>0.70920502092050197</v>
      </c>
      <c r="F93" s="96"/>
      <c r="G93" s="96"/>
      <c r="H93" s="96"/>
      <c r="I93" s="96"/>
      <c r="J93" s="96"/>
      <c r="K93" s="96"/>
      <c r="L93" s="96"/>
      <c r="M93" s="96"/>
      <c r="O93" s="10"/>
      <c r="P93" s="6"/>
      <c r="Q93" s="6"/>
    </row>
    <row r="94" spans="1:17" x14ac:dyDescent="0.2">
      <c r="B94" s="3" t="s">
        <v>685</v>
      </c>
      <c r="C94" s="3" t="s">
        <v>684</v>
      </c>
      <c r="D94" s="85">
        <v>0.71445086705202299</v>
      </c>
      <c r="F94" s="85"/>
      <c r="G94" s="85"/>
      <c r="H94" s="85"/>
      <c r="I94" s="85"/>
      <c r="J94" s="85"/>
      <c r="K94" s="85"/>
      <c r="L94" s="85"/>
      <c r="M94" s="85"/>
      <c r="O94" s="6"/>
      <c r="P94" s="6"/>
      <c r="Q94" s="6"/>
    </row>
    <row r="95" spans="1:17" x14ac:dyDescent="0.2">
      <c r="B95" s="3" t="s">
        <v>685</v>
      </c>
      <c r="C95" s="3" t="s">
        <v>698</v>
      </c>
      <c r="D95" s="85">
        <v>0.70931537598204197</v>
      </c>
    </row>
    <row r="96" spans="1:17" x14ac:dyDescent="0.2">
      <c r="F96" s="85"/>
      <c r="G96" s="85"/>
      <c r="H96" s="85"/>
      <c r="I96" s="85"/>
      <c r="J96" s="85"/>
      <c r="K96" s="85"/>
      <c r="L96" s="85"/>
      <c r="M96" s="85"/>
      <c r="O96" s="6"/>
      <c r="P96" s="6"/>
      <c r="Q96" s="6"/>
    </row>
    <row r="97" spans="1:33" x14ac:dyDescent="0.2">
      <c r="F97" s="85"/>
      <c r="G97" s="85"/>
      <c r="H97" s="85"/>
      <c r="I97" s="85"/>
      <c r="J97" s="85"/>
      <c r="K97" s="85"/>
      <c r="L97" s="85"/>
      <c r="M97" s="85"/>
      <c r="O97" s="6"/>
      <c r="P97" s="6"/>
      <c r="Q97" s="6"/>
    </row>
    <row r="98" spans="1:33" x14ac:dyDescent="0.2">
      <c r="F98" s="85"/>
      <c r="G98" s="85"/>
      <c r="H98" s="85"/>
      <c r="I98" s="85"/>
      <c r="J98" s="85"/>
      <c r="K98" s="85"/>
      <c r="L98" s="85"/>
      <c r="M98" s="85"/>
      <c r="O98" s="6"/>
      <c r="P98" s="6"/>
      <c r="Q98" s="6"/>
    </row>
    <row r="99" spans="1:33" x14ac:dyDescent="0.2">
      <c r="A99" s="3" t="s">
        <v>741</v>
      </c>
      <c r="B99" s="3" t="s">
        <v>742</v>
      </c>
      <c r="D99" s="98">
        <v>0.75986471251409204</v>
      </c>
      <c r="E99" s="98"/>
      <c r="F99" s="85"/>
      <c r="G99" s="85"/>
      <c r="H99" s="85"/>
      <c r="I99" s="85"/>
      <c r="J99" s="85"/>
      <c r="K99" s="85"/>
      <c r="L99" s="85"/>
      <c r="M99" s="85"/>
      <c r="O99" s="6"/>
      <c r="P99" s="6"/>
      <c r="Q99" s="6"/>
    </row>
    <row r="100" spans="1:33" x14ac:dyDescent="0.2">
      <c r="B100" s="3" t="s">
        <v>750</v>
      </c>
      <c r="D100" s="85">
        <v>0.76179516685845705</v>
      </c>
      <c r="F100" s="85"/>
      <c r="G100" s="85"/>
      <c r="H100" s="85"/>
      <c r="I100" s="85"/>
      <c r="J100" s="85"/>
      <c r="K100" s="85"/>
      <c r="L100" s="85"/>
      <c r="M100" s="85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</row>
    <row r="101" spans="1:33" x14ac:dyDescent="0.2">
      <c r="B101" s="3" t="s">
        <v>754</v>
      </c>
      <c r="D101" s="85">
        <v>0.76396807297605396</v>
      </c>
    </row>
    <row r="102" spans="1:33" x14ac:dyDescent="0.2">
      <c r="F102" s="85"/>
      <c r="G102" s="85"/>
      <c r="H102" s="85"/>
      <c r="I102" s="85"/>
      <c r="J102" s="85"/>
      <c r="K102" s="85"/>
      <c r="L102" s="85"/>
      <c r="M102" s="85"/>
      <c r="O102" s="6"/>
      <c r="P102" s="6"/>
      <c r="Q102" s="6"/>
    </row>
    <row r="103" spans="1:33" x14ac:dyDescent="0.2">
      <c r="F103" s="85"/>
      <c r="G103" s="85"/>
      <c r="H103" s="85"/>
      <c r="I103" s="85"/>
      <c r="J103" s="85"/>
      <c r="K103" s="85"/>
      <c r="L103" s="85"/>
      <c r="M103" s="85"/>
      <c r="O103" s="6"/>
      <c r="P103" s="6"/>
      <c r="Q103" s="6"/>
    </row>
    <row r="104" spans="1:33" x14ac:dyDescent="0.2">
      <c r="F104" s="85"/>
      <c r="G104" s="85"/>
      <c r="H104" s="85"/>
      <c r="I104" s="85"/>
      <c r="J104" s="85"/>
      <c r="K104" s="85"/>
      <c r="L104" s="85"/>
      <c r="M104" s="85"/>
      <c r="O104" s="6"/>
      <c r="P104" s="6"/>
      <c r="Q104" s="6"/>
    </row>
    <row r="105" spans="1:33" x14ac:dyDescent="0.2">
      <c r="F105" s="85"/>
      <c r="G105" s="85"/>
      <c r="H105" s="85"/>
      <c r="I105" s="85"/>
      <c r="J105" s="85"/>
      <c r="K105" s="85"/>
      <c r="L105" s="85"/>
      <c r="M105" s="85"/>
      <c r="O105" s="6"/>
      <c r="P105" s="6"/>
      <c r="Q105" s="6"/>
    </row>
    <row r="106" spans="1:33" x14ac:dyDescent="0.2">
      <c r="F106" s="85"/>
      <c r="G106" s="85"/>
      <c r="H106" s="85"/>
      <c r="I106" s="85"/>
      <c r="J106" s="85"/>
      <c r="K106" s="85"/>
      <c r="L106" s="85"/>
      <c r="M106" s="85"/>
      <c r="O106" s="6"/>
      <c r="P106" s="6"/>
      <c r="Q106" s="6"/>
    </row>
    <row r="107" spans="1:33" x14ac:dyDescent="0.2">
      <c r="B107"/>
      <c r="F107" s="85"/>
      <c r="G107" s="85"/>
      <c r="H107" s="85"/>
      <c r="I107" s="85"/>
      <c r="J107" s="85"/>
      <c r="K107" s="85"/>
      <c r="L107" s="85"/>
      <c r="M107" s="85"/>
      <c r="O107" s="6"/>
      <c r="P107" s="6"/>
      <c r="Q107" s="6"/>
    </row>
    <row r="109" spans="1:33" x14ac:dyDescent="0.2">
      <c r="D109" s="96"/>
      <c r="E109" s="96"/>
      <c r="F109" s="85"/>
      <c r="G109" s="85"/>
      <c r="H109" s="85"/>
      <c r="I109" s="85"/>
      <c r="J109" s="85"/>
      <c r="K109" s="85"/>
      <c r="L109" s="85"/>
      <c r="M109" s="85"/>
      <c r="O109" s="6"/>
      <c r="P109" s="6"/>
      <c r="Q109" s="13"/>
    </row>
    <row r="111" spans="1:33" x14ac:dyDescent="0.2">
      <c r="F111" s="85"/>
      <c r="G111" s="85"/>
      <c r="H111" s="85"/>
      <c r="I111" s="85"/>
      <c r="J111" s="85"/>
      <c r="K111" s="85"/>
      <c r="L111" s="85"/>
      <c r="M111" s="85"/>
      <c r="O111" s="6"/>
      <c r="P111" s="6"/>
      <c r="Q111" s="6"/>
    </row>
    <row r="113" spans="6:17" x14ac:dyDescent="0.2">
      <c r="F113" s="85"/>
      <c r="G113" s="85"/>
      <c r="H113" s="85"/>
      <c r="I113" s="85"/>
      <c r="J113" s="85"/>
      <c r="K113" s="85"/>
      <c r="L113" s="85"/>
      <c r="M113" s="85"/>
      <c r="O113" s="6"/>
      <c r="P113" s="6"/>
      <c r="Q113" s="6"/>
    </row>
    <row r="114" spans="6:17" x14ac:dyDescent="0.2">
      <c r="F114" s="85"/>
      <c r="G114" s="85"/>
      <c r="H114" s="85"/>
      <c r="I114" s="85"/>
      <c r="J114" s="85"/>
      <c r="K114" s="85"/>
      <c r="L114" s="85"/>
      <c r="M114" s="85"/>
      <c r="O114" s="6"/>
      <c r="P114" s="6"/>
      <c r="Q114" s="6"/>
    </row>
    <row r="115" spans="6:17" x14ac:dyDescent="0.2">
      <c r="F115" s="85"/>
      <c r="G115" s="85"/>
      <c r="H115" s="85"/>
      <c r="I115" s="85"/>
      <c r="J115" s="85"/>
      <c r="K115" s="85"/>
      <c r="L115" s="85"/>
      <c r="M115" s="85"/>
      <c r="O115" s="6"/>
      <c r="P115" s="6"/>
      <c r="Q115" s="6"/>
    </row>
    <row r="116" spans="6:17" x14ac:dyDescent="0.2">
      <c r="F116" s="85"/>
      <c r="G116" s="85"/>
      <c r="H116" s="85"/>
      <c r="I116" s="85"/>
      <c r="J116" s="85"/>
      <c r="K116" s="85"/>
      <c r="L116" s="85"/>
      <c r="M116" s="85"/>
      <c r="O116" s="6"/>
      <c r="P116" s="6"/>
      <c r="Q116" s="6"/>
    </row>
    <row r="117" spans="6:17" x14ac:dyDescent="0.2">
      <c r="F117" s="99"/>
      <c r="G117" s="85"/>
      <c r="H117" s="85"/>
      <c r="I117" s="85"/>
      <c r="J117" s="85"/>
      <c r="K117" s="85"/>
      <c r="L117" s="85"/>
      <c r="M117" s="85"/>
      <c r="O117" s="6"/>
      <c r="P117" s="6"/>
      <c r="Q117" s="6"/>
    </row>
    <row r="118" spans="6:17" x14ac:dyDescent="0.2">
      <c r="F118" s="85"/>
      <c r="G118" s="85"/>
      <c r="H118" s="85"/>
      <c r="I118" s="85"/>
      <c r="J118" s="85"/>
      <c r="K118" s="85"/>
      <c r="L118" s="85"/>
      <c r="M118" s="85"/>
      <c r="O118" s="6"/>
      <c r="P118" s="6"/>
      <c r="Q118" s="6"/>
    </row>
    <row r="120" spans="6:17" x14ac:dyDescent="0.2">
      <c r="F120" s="99"/>
      <c r="G120" s="85"/>
      <c r="H120" s="85"/>
      <c r="I120" s="85"/>
      <c r="J120" s="85"/>
      <c r="K120" s="85"/>
      <c r="L120" s="85"/>
      <c r="M120" s="85"/>
      <c r="O120" s="6"/>
      <c r="P120" s="6"/>
      <c r="Q120" s="6"/>
    </row>
    <row r="121" spans="6:17" x14ac:dyDescent="0.2">
      <c r="F121" s="85"/>
      <c r="G121" s="85"/>
      <c r="H121" s="85"/>
      <c r="I121" s="85"/>
      <c r="J121" s="85"/>
      <c r="K121" s="85"/>
      <c r="L121" s="85"/>
      <c r="M121" s="85"/>
      <c r="O121" s="6"/>
      <c r="P121" s="6"/>
      <c r="Q121" s="6"/>
    </row>
  </sheetData>
  <mergeCells count="2">
    <mergeCell ref="F1:I1"/>
    <mergeCell ref="J1:M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topLeftCell="C2" workbookViewId="0">
      <selection activeCell="N5" sqref="N5"/>
    </sheetView>
  </sheetViews>
  <sheetFormatPr baseColWidth="10" defaultRowHeight="16" x14ac:dyDescent="0.2"/>
  <cols>
    <col min="6" max="9" width="10.83203125" style="45"/>
    <col min="10" max="10" width="12.33203125" bestFit="1" customWidth="1"/>
    <col min="11" max="11" width="10.83203125" style="45"/>
    <col min="12" max="12" width="13.1640625" style="45" bestFit="1" customWidth="1"/>
    <col min="23" max="24" width="10.83203125" style="45"/>
  </cols>
  <sheetData>
    <row r="1" spans="1:26" x14ac:dyDescent="0.2">
      <c r="A1" s="17" t="s">
        <v>552</v>
      </c>
      <c r="B1" s="18"/>
      <c r="C1" s="18"/>
      <c r="D1" s="18"/>
      <c r="E1" s="18"/>
      <c r="J1" s="18"/>
    </row>
    <row r="2" spans="1:26" x14ac:dyDescent="0.2">
      <c r="A2" s="18"/>
      <c r="B2" s="18"/>
      <c r="C2" s="18"/>
      <c r="D2" s="18"/>
      <c r="E2" s="18"/>
      <c r="J2" s="18"/>
      <c r="P2" t="s">
        <v>622</v>
      </c>
      <c r="Y2" s="18"/>
      <c r="Z2" s="1"/>
    </row>
    <row r="3" spans="1:26" x14ac:dyDescent="0.2">
      <c r="B3" s="18"/>
      <c r="C3" s="18"/>
      <c r="D3" s="18"/>
      <c r="E3" s="18"/>
      <c r="F3" s="105" t="s">
        <v>573</v>
      </c>
      <c r="G3" s="108"/>
      <c r="H3" s="108"/>
      <c r="I3" s="106"/>
      <c r="J3" s="18"/>
      <c r="P3" t="s">
        <v>621</v>
      </c>
      <c r="S3" s="101" t="s">
        <v>610</v>
      </c>
      <c r="T3" s="102"/>
    </row>
    <row r="4" spans="1:26" x14ac:dyDescent="0.2">
      <c r="A4" s="18" t="s">
        <v>572</v>
      </c>
      <c r="B4" s="18"/>
      <c r="C4" s="18"/>
      <c r="D4" s="18"/>
      <c r="E4" s="18"/>
      <c r="F4" s="39" t="s">
        <v>574</v>
      </c>
      <c r="G4" s="51" t="s">
        <v>575</v>
      </c>
      <c r="H4" s="51" t="s">
        <v>576</v>
      </c>
      <c r="I4" s="54" t="s">
        <v>577</v>
      </c>
      <c r="J4" s="26" t="s">
        <v>599</v>
      </c>
      <c r="K4" s="48" t="s">
        <v>600</v>
      </c>
      <c r="L4" s="62" t="s">
        <v>602</v>
      </c>
      <c r="Q4" s="45"/>
      <c r="R4" s="45"/>
      <c r="S4" s="31" t="s">
        <v>603</v>
      </c>
      <c r="T4" s="32" t="s">
        <v>604</v>
      </c>
      <c r="U4" s="45"/>
      <c r="V4" s="45" t="s">
        <v>612</v>
      </c>
    </row>
    <row r="5" spans="1:26" x14ac:dyDescent="0.2">
      <c r="A5" s="18" t="s">
        <v>578</v>
      </c>
      <c r="B5" s="24">
        <v>0.921385941644562</v>
      </c>
      <c r="C5" s="18"/>
      <c r="D5" s="103" t="s">
        <v>579</v>
      </c>
      <c r="E5" s="20" t="s">
        <v>574</v>
      </c>
      <c r="F5" s="47">
        <v>13426</v>
      </c>
      <c r="G5" s="47">
        <v>252</v>
      </c>
      <c r="H5" s="47">
        <v>63</v>
      </c>
      <c r="I5" s="53">
        <v>213</v>
      </c>
      <c r="J5" s="27">
        <f>SUM(F5:I5)</f>
        <v>13954</v>
      </c>
      <c r="K5" s="50">
        <f>J5/J9</f>
        <v>0.46888440860215053</v>
      </c>
      <c r="L5" s="63">
        <f>F5/J5</f>
        <v>0.96216138741579471</v>
      </c>
      <c r="N5" s="93">
        <f>J5/J9</f>
        <v>0.46888440860215053</v>
      </c>
      <c r="P5" t="s">
        <v>623</v>
      </c>
      <c r="Q5" s="103" t="s">
        <v>611</v>
      </c>
      <c r="R5" s="55" t="s">
        <v>605</v>
      </c>
      <c r="S5" s="29">
        <v>12435</v>
      </c>
      <c r="T5" s="53">
        <v>1019</v>
      </c>
      <c r="U5" s="47">
        <f>SUM(S5:T5)</f>
        <v>13454</v>
      </c>
      <c r="V5" s="48">
        <f>S5/U5</f>
        <v>0.92426044299093202</v>
      </c>
    </row>
    <row r="6" spans="1:26" x14ac:dyDescent="0.2">
      <c r="A6" s="18" t="s">
        <v>580</v>
      </c>
      <c r="B6" s="24">
        <v>0.94418879831711799</v>
      </c>
      <c r="C6" s="18"/>
      <c r="D6" s="107"/>
      <c r="E6" s="21" t="s">
        <v>581</v>
      </c>
      <c r="F6" s="49">
        <v>98</v>
      </c>
      <c r="G6" s="49">
        <v>3955</v>
      </c>
      <c r="H6" s="49">
        <v>6</v>
      </c>
      <c r="I6" s="71">
        <v>5</v>
      </c>
      <c r="J6" s="27">
        <f>SUM(F6:I6)</f>
        <v>4064</v>
      </c>
      <c r="K6" s="50">
        <f>J6/J9</f>
        <v>0.13655913978494624</v>
      </c>
      <c r="L6" s="63">
        <f>G6/J6</f>
        <v>0.97317913385826771</v>
      </c>
      <c r="N6" s="93">
        <f>J6/J9</f>
        <v>0.13655913978494624</v>
      </c>
      <c r="Q6" s="104"/>
      <c r="R6" s="56" t="s">
        <v>606</v>
      </c>
      <c r="S6" s="30">
        <v>762</v>
      </c>
      <c r="T6" s="54">
        <v>12929</v>
      </c>
      <c r="U6" s="51">
        <f>SUM(S6:T6)</f>
        <v>13691</v>
      </c>
      <c r="V6" s="52">
        <f>T6/U6</f>
        <v>0.94434299905047114</v>
      </c>
    </row>
    <row r="7" spans="1:26" x14ac:dyDescent="0.2">
      <c r="A7" s="18" t="s">
        <v>582</v>
      </c>
      <c r="B7" s="24">
        <v>0.88627668764654999</v>
      </c>
      <c r="C7" s="18"/>
      <c r="D7" s="107"/>
      <c r="E7" s="21" t="s">
        <v>583</v>
      </c>
      <c r="F7" s="49">
        <v>425</v>
      </c>
      <c r="G7" s="49">
        <v>12</v>
      </c>
      <c r="H7" s="49">
        <v>5268</v>
      </c>
      <c r="I7" s="71">
        <v>148</v>
      </c>
      <c r="J7" s="27">
        <f>SUM(F7:I7)</f>
        <v>5853</v>
      </c>
      <c r="K7" s="50">
        <f>J7/J9</f>
        <v>0.1966733870967742</v>
      </c>
      <c r="L7" s="63">
        <f>H7/J7</f>
        <v>0.90005125576627376</v>
      </c>
      <c r="N7" s="93">
        <f>J7/J9</f>
        <v>0.1966733870967742</v>
      </c>
      <c r="Q7" s="45"/>
      <c r="R7" s="45"/>
      <c r="S7" s="31">
        <f>SUM(S5:S6)</f>
        <v>13197</v>
      </c>
      <c r="T7" s="32">
        <f>SUM(T5:T6)</f>
        <v>13948</v>
      </c>
      <c r="U7" s="45">
        <f>SUM(U5:U6)</f>
        <v>27145</v>
      </c>
      <c r="V7" s="46"/>
      <c r="W7" s="45" t="s">
        <v>627</v>
      </c>
      <c r="X7" s="46">
        <f>SUM(S5,T6)/U7</f>
        <v>0.9343893903112912</v>
      </c>
    </row>
    <row r="8" spans="1:26" x14ac:dyDescent="0.2">
      <c r="A8" s="18" t="s">
        <v>132</v>
      </c>
      <c r="B8" s="24">
        <v>0.91431663377681505</v>
      </c>
      <c r="C8" s="18"/>
      <c r="D8" s="104"/>
      <c r="E8" s="22" t="s">
        <v>584</v>
      </c>
      <c r="F8" s="51">
        <v>599</v>
      </c>
      <c r="G8" s="51">
        <v>24</v>
      </c>
      <c r="H8" s="51">
        <v>126</v>
      </c>
      <c r="I8" s="54">
        <v>5140</v>
      </c>
      <c r="J8" s="23">
        <f>SUM(F8:I8)</f>
        <v>5889</v>
      </c>
      <c r="K8" s="52">
        <f>J8/J9</f>
        <v>0.19788306451612903</v>
      </c>
      <c r="L8" s="64">
        <f>I8/J8</f>
        <v>0.87281372049583972</v>
      </c>
      <c r="N8" s="93">
        <f>J8/J9</f>
        <v>0.19788306451612903</v>
      </c>
      <c r="Q8" s="45"/>
      <c r="R8" s="31" t="s">
        <v>615</v>
      </c>
      <c r="S8" s="59">
        <f>S5/S7</f>
        <v>0.94225960445555812</v>
      </c>
      <c r="T8" s="60">
        <f>T6/T7</f>
        <v>0.92694293088614854</v>
      </c>
      <c r="U8" s="45"/>
      <c r="V8" s="46"/>
      <c r="W8" s="45" t="s">
        <v>617</v>
      </c>
      <c r="X8" s="69">
        <f>V6</f>
        <v>0.94434299905047114</v>
      </c>
    </row>
    <row r="9" spans="1:26" x14ac:dyDescent="0.2">
      <c r="A9" s="18"/>
      <c r="B9" s="18"/>
      <c r="C9" s="18"/>
      <c r="D9" s="18"/>
      <c r="E9" s="18"/>
      <c r="F9" s="40">
        <f>SUM(F5:F8)</f>
        <v>14548</v>
      </c>
      <c r="G9" s="41">
        <f>SUM(G5:G8)</f>
        <v>4243</v>
      </c>
      <c r="H9" s="41">
        <f>SUM(H5:H8)</f>
        <v>5463</v>
      </c>
      <c r="I9" s="42">
        <f>SUM(I5:I8)</f>
        <v>5506</v>
      </c>
      <c r="J9" s="22">
        <f>SUM(J5:J8)</f>
        <v>29760</v>
      </c>
      <c r="M9" s="45" t="s">
        <v>625</v>
      </c>
      <c r="N9" s="46">
        <f>SUM(F5,G6,H7,I8 )/J9</f>
        <v>0.93377016129032253</v>
      </c>
      <c r="Q9" s="45"/>
      <c r="R9" s="45"/>
      <c r="S9" s="45"/>
      <c r="T9" s="45"/>
      <c r="U9" s="45"/>
      <c r="V9" s="46"/>
      <c r="W9" s="45" t="s">
        <v>618</v>
      </c>
      <c r="X9" s="70">
        <f>T8</f>
        <v>0.92694293088614854</v>
      </c>
    </row>
    <row r="10" spans="1:26" x14ac:dyDescent="0.2">
      <c r="A10" s="18"/>
      <c r="B10" s="18"/>
      <c r="C10" s="18"/>
      <c r="D10" s="18"/>
      <c r="E10" s="25" t="s">
        <v>601</v>
      </c>
      <c r="F10" s="59">
        <f>F5/F9</f>
        <v>0.92287599670057741</v>
      </c>
      <c r="G10" s="59">
        <f>G6/G9</f>
        <v>0.93212349752533585</v>
      </c>
      <c r="H10" s="59">
        <f>H7/H9</f>
        <v>0.96430532674354752</v>
      </c>
      <c r="I10" s="60">
        <f>I8/I9</f>
        <v>0.93352706138757724</v>
      </c>
      <c r="J10" s="18"/>
      <c r="M10" s="45" t="s">
        <v>616</v>
      </c>
      <c r="N10" s="68">
        <f>(G6+H7+I8)/SUM(J6:J8)</f>
        <v>0.90870555485258764</v>
      </c>
      <c r="Q10" s="49"/>
      <c r="R10" s="49"/>
      <c r="U10" s="45"/>
      <c r="V10" s="46"/>
      <c r="W10" s="45" t="s">
        <v>620</v>
      </c>
      <c r="X10" s="67">
        <f>2*X8*X9/(X8+X9)</f>
        <v>0.93556206809218867</v>
      </c>
    </row>
    <row r="11" spans="1:26" x14ac:dyDescent="0.2">
      <c r="A11" s="18"/>
      <c r="B11" s="18"/>
      <c r="C11" s="18"/>
      <c r="D11" s="18"/>
      <c r="E11" s="19"/>
      <c r="F11" s="61"/>
      <c r="G11" s="61"/>
      <c r="H11" s="61"/>
      <c r="I11" s="61"/>
      <c r="J11" s="18"/>
      <c r="M11" s="45" t="s">
        <v>598</v>
      </c>
      <c r="N11" s="46">
        <f>(G6+H7+I8)/SUM(G9:I9)</f>
        <v>0.94418879831711811</v>
      </c>
    </row>
    <row r="12" spans="1:26" x14ac:dyDescent="0.2">
      <c r="A12" s="18"/>
      <c r="B12" s="18"/>
      <c r="C12" s="18"/>
      <c r="D12" s="18"/>
      <c r="E12" s="18"/>
      <c r="J12" s="18"/>
      <c r="M12" s="45" t="s">
        <v>619</v>
      </c>
      <c r="N12" s="67">
        <f>2*N11*N10/(N11+N10)</f>
        <v>0.92610742149719516</v>
      </c>
    </row>
    <row r="13" spans="1:26" x14ac:dyDescent="0.2">
      <c r="B13" s="18"/>
      <c r="C13" s="18"/>
      <c r="D13" s="18"/>
      <c r="E13" s="18"/>
      <c r="F13" s="105" t="s">
        <v>585</v>
      </c>
      <c r="G13" s="108"/>
      <c r="H13" s="108"/>
      <c r="I13" s="106"/>
      <c r="J13" s="18"/>
      <c r="M13" s="18"/>
      <c r="P13" t="s">
        <v>626</v>
      </c>
      <c r="Q13" s="49"/>
      <c r="R13" s="49"/>
      <c r="S13" s="105" t="s">
        <v>609</v>
      </c>
      <c r="T13" s="106"/>
      <c r="U13" s="45"/>
      <c r="V13" s="46"/>
    </row>
    <row r="14" spans="1:26" x14ac:dyDescent="0.2">
      <c r="A14" s="18" t="s">
        <v>595</v>
      </c>
      <c r="B14" s="18"/>
      <c r="C14" s="18"/>
      <c r="D14" s="18"/>
      <c r="E14" s="18"/>
      <c r="F14" s="39" t="s">
        <v>586</v>
      </c>
      <c r="G14" s="51" t="s">
        <v>587</v>
      </c>
      <c r="H14" s="51" t="s">
        <v>588</v>
      </c>
      <c r="I14" s="54" t="s">
        <v>589</v>
      </c>
      <c r="J14" s="25" t="s">
        <v>599</v>
      </c>
      <c r="K14" s="60" t="s">
        <v>600</v>
      </c>
      <c r="L14" s="65" t="s">
        <v>597</v>
      </c>
      <c r="M14" s="43" t="s">
        <v>596</v>
      </c>
      <c r="Q14" s="49"/>
      <c r="R14" s="49"/>
      <c r="S14" s="29" t="s">
        <v>605</v>
      </c>
      <c r="T14" s="53" t="s">
        <v>608</v>
      </c>
      <c r="U14" s="47"/>
      <c r="V14" s="48" t="s">
        <v>614</v>
      </c>
    </row>
    <row r="15" spans="1:26" x14ac:dyDescent="0.2">
      <c r="A15" s="18" t="s">
        <v>590</v>
      </c>
      <c r="B15" s="24">
        <v>0.87332123411978202</v>
      </c>
      <c r="C15" s="18"/>
      <c r="D15" s="103" t="s">
        <v>591</v>
      </c>
      <c r="E15" s="20" t="s">
        <v>586</v>
      </c>
      <c r="F15" s="47">
        <v>2055</v>
      </c>
      <c r="G15" s="47">
        <v>32</v>
      </c>
      <c r="H15" s="47">
        <v>13</v>
      </c>
      <c r="I15" s="53">
        <v>7</v>
      </c>
      <c r="J15" s="27">
        <f>SUM(F15:I15)</f>
        <v>2107</v>
      </c>
      <c r="K15" s="50">
        <f>J15/J19</f>
        <v>0.76479128856624323</v>
      </c>
      <c r="L15" s="63"/>
      <c r="M15" s="44">
        <f>F15/J15</f>
        <v>0.97532036070242045</v>
      </c>
      <c r="N15" s="93">
        <f>J15/J19</f>
        <v>0.76479128856624323</v>
      </c>
      <c r="Q15" s="103" t="s">
        <v>591</v>
      </c>
      <c r="R15" s="29" t="s">
        <v>605</v>
      </c>
      <c r="S15" s="29">
        <v>2066</v>
      </c>
      <c r="T15" s="53">
        <v>272</v>
      </c>
      <c r="U15" s="47">
        <f>SUM(S15:T15)</f>
        <v>2338</v>
      </c>
      <c r="V15" s="48">
        <f>S15/U15</f>
        <v>0.88366124893070996</v>
      </c>
    </row>
    <row r="16" spans="1:26" x14ac:dyDescent="0.2">
      <c r="A16" s="18" t="s">
        <v>592</v>
      </c>
      <c r="B16" s="24">
        <v>0.84172661870503596</v>
      </c>
      <c r="C16" s="18"/>
      <c r="D16" s="107"/>
      <c r="E16" s="21" t="s">
        <v>587</v>
      </c>
      <c r="F16" s="49">
        <v>75</v>
      </c>
      <c r="G16" s="49">
        <v>108</v>
      </c>
      <c r="H16" s="49">
        <v>2</v>
      </c>
      <c r="I16" s="71">
        <v>0</v>
      </c>
      <c r="J16" s="27">
        <f>SUM(F16:I16)</f>
        <v>185</v>
      </c>
      <c r="K16" s="50">
        <f>J16/J19</f>
        <v>6.7150635208711437E-2</v>
      </c>
      <c r="L16" s="63">
        <f>F16/J16</f>
        <v>0.40540540540540543</v>
      </c>
      <c r="M16" s="33">
        <f>G16/J16</f>
        <v>0.58378378378378382</v>
      </c>
      <c r="N16" s="93">
        <f>J16/J19</f>
        <v>6.7150635208711437E-2</v>
      </c>
      <c r="Q16" s="104"/>
      <c r="R16" s="30" t="s">
        <v>607</v>
      </c>
      <c r="S16" s="30">
        <v>52</v>
      </c>
      <c r="T16" s="54">
        <v>365</v>
      </c>
      <c r="U16" s="51">
        <f>SUM(S16:T16)</f>
        <v>417</v>
      </c>
      <c r="V16" s="52">
        <f>T16/U16</f>
        <v>0.87529976019184652</v>
      </c>
    </row>
    <row r="17" spans="1:24" x14ac:dyDescent="0.2">
      <c r="A17" s="18" t="s">
        <v>593</v>
      </c>
      <c r="B17" s="24">
        <v>0.54166666666666596</v>
      </c>
      <c r="C17" s="18"/>
      <c r="D17" s="107"/>
      <c r="E17" s="21" t="s">
        <v>588</v>
      </c>
      <c r="F17" s="49">
        <v>65</v>
      </c>
      <c r="G17" s="49">
        <v>1</v>
      </c>
      <c r="H17" s="49">
        <v>104</v>
      </c>
      <c r="I17" s="71">
        <v>4</v>
      </c>
      <c r="J17" s="27">
        <f>SUM(F17:I17)</f>
        <v>174</v>
      </c>
      <c r="K17" s="50">
        <f>J17/J19</f>
        <v>6.3157894736842107E-2</v>
      </c>
      <c r="L17" s="63">
        <f>F17/J17</f>
        <v>0.37356321839080459</v>
      </c>
      <c r="M17" s="33">
        <f>H17/J17</f>
        <v>0.5977011494252874</v>
      </c>
      <c r="N17" s="93">
        <f>J17/J19</f>
        <v>6.3157894736842107E-2</v>
      </c>
      <c r="Q17" s="45"/>
      <c r="R17" s="45"/>
      <c r="S17" s="30">
        <f>SUM(S15:S16)</f>
        <v>2118</v>
      </c>
      <c r="T17" s="54">
        <f>SUM(T15:T16)</f>
        <v>637</v>
      </c>
      <c r="U17" s="45">
        <f>SUM(U15:U16)</f>
        <v>2755</v>
      </c>
      <c r="V17" s="45"/>
      <c r="W17" s="45" t="s">
        <v>627</v>
      </c>
      <c r="X17" s="46">
        <f>SUM(S15,T16)/U17</f>
        <v>0.88239564428312156</v>
      </c>
    </row>
    <row r="18" spans="1:24" x14ac:dyDescent="0.2">
      <c r="A18" s="18" t="s">
        <v>0</v>
      </c>
      <c r="B18" s="24">
        <v>0.65915492957746402</v>
      </c>
      <c r="C18" s="18"/>
      <c r="D18" s="104"/>
      <c r="E18" s="22" t="s">
        <v>594</v>
      </c>
      <c r="F18" s="51">
        <v>143</v>
      </c>
      <c r="G18" s="51">
        <v>1</v>
      </c>
      <c r="H18" s="51">
        <v>6</v>
      </c>
      <c r="I18" s="54">
        <v>139</v>
      </c>
      <c r="J18" s="23">
        <f>SUM(F18:I18)</f>
        <v>289</v>
      </c>
      <c r="K18" s="52">
        <f>J18/J19</f>
        <v>0.10490018148820326</v>
      </c>
      <c r="L18" s="64">
        <f>F18/J18</f>
        <v>0.49480968858131485</v>
      </c>
      <c r="M18" s="34">
        <f>I18/J18</f>
        <v>0.48096885813148788</v>
      </c>
      <c r="N18" s="93">
        <f>J18/J19</f>
        <v>0.10490018148820326</v>
      </c>
      <c r="Q18" s="45"/>
      <c r="R18" s="31" t="s">
        <v>613</v>
      </c>
      <c r="S18" s="59">
        <f>S15/S17</f>
        <v>0.97544853635505191</v>
      </c>
      <c r="T18" s="60">
        <f>T16/T17</f>
        <v>0.57299843014128726</v>
      </c>
      <c r="U18" s="45"/>
      <c r="V18" s="45"/>
      <c r="W18" s="45" t="s">
        <v>617</v>
      </c>
      <c r="X18" s="69">
        <f>V16</f>
        <v>0.87529976019184652</v>
      </c>
    </row>
    <row r="19" spans="1:24" x14ac:dyDescent="0.2">
      <c r="A19" s="18"/>
      <c r="B19" s="18"/>
      <c r="C19" s="18"/>
      <c r="D19" s="18"/>
      <c r="E19" s="18"/>
      <c r="F19" s="40">
        <f>SUM(F15:F18)</f>
        <v>2338</v>
      </c>
      <c r="G19" s="41">
        <f>SUM(G15:G18)</f>
        <v>142</v>
      </c>
      <c r="H19" s="41">
        <f>SUM(H15:H18)</f>
        <v>125</v>
      </c>
      <c r="I19" s="42">
        <f>SUM(I15:I18)</f>
        <v>150</v>
      </c>
      <c r="J19" s="22">
        <f>SUM(J15:J18)</f>
        <v>2755</v>
      </c>
      <c r="M19" s="45" t="s">
        <v>625</v>
      </c>
      <c r="N19" s="46">
        <f>SUM(F15,G16,H17,I18 )/J19</f>
        <v>0.87332123411978224</v>
      </c>
      <c r="Q19" s="45"/>
      <c r="R19" s="45"/>
      <c r="S19" s="45"/>
      <c r="T19" s="45"/>
      <c r="U19" s="45"/>
      <c r="V19" s="45"/>
      <c r="W19" s="45" t="s">
        <v>618</v>
      </c>
      <c r="X19" s="70">
        <f>T18</f>
        <v>0.57299843014128726</v>
      </c>
    </row>
    <row r="20" spans="1:24" x14ac:dyDescent="0.2">
      <c r="E20" s="35" t="s">
        <v>598</v>
      </c>
      <c r="F20" s="72">
        <f>F15/F19</f>
        <v>0.87895637296834905</v>
      </c>
      <c r="G20" s="59">
        <f>G16/G19</f>
        <v>0.76056338028169013</v>
      </c>
      <c r="H20" s="59">
        <f>H17/H19</f>
        <v>0.83199999999999996</v>
      </c>
      <c r="I20" s="60">
        <f>I18/I19</f>
        <v>0.92666666666666664</v>
      </c>
      <c r="J20" s="18"/>
      <c r="M20" s="45" t="s">
        <v>616</v>
      </c>
      <c r="N20" s="68">
        <f>(G16+H17+I18)/SUM(J16:J18)</f>
        <v>0.54166666666666663</v>
      </c>
      <c r="O20" s="18"/>
      <c r="W20" s="45" t="s">
        <v>620</v>
      </c>
      <c r="X20" s="67">
        <f>2*X18*X19/(X18+X19)</f>
        <v>0.69259962049335866</v>
      </c>
    </row>
    <row r="21" spans="1:24" x14ac:dyDescent="0.2">
      <c r="M21" s="45" t="s">
        <v>598</v>
      </c>
      <c r="N21" s="46">
        <f>(G16+H17+I18)/SUM(G19:I19)</f>
        <v>0.84172661870503596</v>
      </c>
      <c r="O21" s="18"/>
    </row>
    <row r="22" spans="1:24" x14ac:dyDescent="0.2">
      <c r="M22" s="45" t="s">
        <v>619</v>
      </c>
      <c r="N22" s="67">
        <f>2*N21*N20/(N21+N20)</f>
        <v>0.65915492957746469</v>
      </c>
      <c r="O22" s="18"/>
    </row>
    <row r="23" spans="1:24" x14ac:dyDescent="0.2">
      <c r="D23" s="57"/>
      <c r="E23" s="57"/>
      <c r="F23" s="109"/>
      <c r="G23" s="109"/>
      <c r="H23" s="49"/>
      <c r="I23" s="49"/>
    </row>
    <row r="24" spans="1:24" x14ac:dyDescent="0.2">
      <c r="D24" s="49"/>
      <c r="E24" s="49"/>
      <c r="F24" s="49"/>
      <c r="G24" s="49"/>
      <c r="H24" s="49"/>
      <c r="I24" s="49"/>
    </row>
    <row r="25" spans="1:24" x14ac:dyDescent="0.2">
      <c r="A25" t="s">
        <v>624</v>
      </c>
      <c r="D25" s="49"/>
      <c r="E25" s="49"/>
      <c r="F25" s="49"/>
      <c r="G25" s="49"/>
      <c r="H25" s="49"/>
      <c r="I25" s="61"/>
    </row>
    <row r="26" spans="1:24" x14ac:dyDescent="0.2">
      <c r="A26" s="17" t="s">
        <v>552</v>
      </c>
      <c r="B26" s="18"/>
      <c r="C26" s="18"/>
      <c r="D26" s="18"/>
      <c r="E26" s="18"/>
      <c r="F26" s="105" t="s">
        <v>573</v>
      </c>
      <c r="G26" s="108"/>
      <c r="H26" s="108"/>
      <c r="I26" s="106"/>
      <c r="J26" s="18"/>
      <c r="M26" s="18"/>
    </row>
    <row r="27" spans="1:24" x14ac:dyDescent="0.2">
      <c r="A27" s="17" t="s">
        <v>621</v>
      </c>
      <c r="B27" s="18"/>
      <c r="C27" s="18"/>
      <c r="D27" s="18"/>
      <c r="E27" s="18"/>
      <c r="F27" s="39" t="s">
        <v>574</v>
      </c>
      <c r="G27" s="51" t="s">
        <v>575</v>
      </c>
      <c r="H27" s="51" t="s">
        <v>576</v>
      </c>
      <c r="I27" s="54" t="s">
        <v>577</v>
      </c>
      <c r="J27" s="26" t="s">
        <v>599</v>
      </c>
      <c r="K27" s="48" t="s">
        <v>600</v>
      </c>
      <c r="L27" s="62" t="s">
        <v>602</v>
      </c>
      <c r="M27" s="18"/>
    </row>
    <row r="28" spans="1:24" x14ac:dyDescent="0.2">
      <c r="A28" s="17"/>
      <c r="B28" s="24"/>
      <c r="C28" s="18"/>
      <c r="D28" s="103" t="s">
        <v>579</v>
      </c>
      <c r="E28" s="20" t="s">
        <v>574</v>
      </c>
      <c r="F28" s="45">
        <v>13545</v>
      </c>
      <c r="G28" s="45">
        <v>616</v>
      </c>
      <c r="H28" s="45">
        <v>273</v>
      </c>
      <c r="I28" s="45">
        <v>514</v>
      </c>
      <c r="J28" s="27">
        <f>SUM(F28:I28)</f>
        <v>14948</v>
      </c>
      <c r="K28" s="50">
        <f>J28/J32</f>
        <v>0.49562334217506632</v>
      </c>
      <c r="L28" s="63">
        <f>F28/J28</f>
        <v>0.90614128980465614</v>
      </c>
      <c r="M28" s="18"/>
    </row>
    <row r="29" spans="1:24" x14ac:dyDescent="0.2">
      <c r="A29" s="17"/>
      <c r="B29" s="24"/>
      <c r="C29" s="18"/>
      <c r="D29" s="107"/>
      <c r="E29" s="21" t="s">
        <v>581</v>
      </c>
      <c r="F29" s="45">
        <v>95</v>
      </c>
      <c r="G29" s="45">
        <v>4114</v>
      </c>
      <c r="H29" s="45">
        <v>16</v>
      </c>
      <c r="I29" s="45">
        <v>18</v>
      </c>
      <c r="J29" s="27">
        <f>SUM(F29:I29)</f>
        <v>4243</v>
      </c>
      <c r="K29" s="50">
        <f>J29/J32</f>
        <v>0.14068302387267906</v>
      </c>
      <c r="L29" s="63">
        <f>G29/J29</f>
        <v>0.96959698326655663</v>
      </c>
      <c r="M29" s="18"/>
    </row>
    <row r="30" spans="1:24" x14ac:dyDescent="0.2">
      <c r="A30" s="17"/>
      <c r="B30" s="24"/>
      <c r="C30" s="18"/>
      <c r="D30" s="107"/>
      <c r="E30" s="21" t="s">
        <v>583</v>
      </c>
      <c r="F30" s="45">
        <v>74</v>
      </c>
      <c r="G30" s="45">
        <v>10</v>
      </c>
      <c r="H30" s="45">
        <v>5212</v>
      </c>
      <c r="I30" s="45">
        <v>167</v>
      </c>
      <c r="J30" s="27">
        <f>SUM(F30:I30)</f>
        <v>5463</v>
      </c>
      <c r="K30" s="50">
        <f>J30/J32</f>
        <v>0.18113395225464191</v>
      </c>
      <c r="L30" s="63">
        <f>H30/J30</f>
        <v>0.95405454878272011</v>
      </c>
      <c r="M30" s="18"/>
    </row>
    <row r="31" spans="1:24" x14ac:dyDescent="0.2">
      <c r="A31" s="17"/>
      <c r="B31" s="24"/>
      <c r="C31" s="18"/>
      <c r="D31" s="104"/>
      <c r="E31" s="22" t="s">
        <v>584</v>
      </c>
      <c r="F31" s="45">
        <v>179</v>
      </c>
      <c r="G31" s="45">
        <v>17</v>
      </c>
      <c r="H31" s="45">
        <v>179</v>
      </c>
      <c r="I31" s="45">
        <v>5131</v>
      </c>
      <c r="J31" s="23">
        <f>SUM(F31:I31)</f>
        <v>5506</v>
      </c>
      <c r="K31" s="52">
        <f>J31/J32</f>
        <v>0.18255968169761272</v>
      </c>
      <c r="L31" s="64">
        <f>I31/J31</f>
        <v>0.93189248092989463</v>
      </c>
      <c r="M31" s="18"/>
    </row>
    <row r="32" spans="1:24" x14ac:dyDescent="0.2">
      <c r="A32" s="17"/>
      <c r="B32" s="18"/>
      <c r="C32" s="18"/>
      <c r="D32" s="18"/>
      <c r="E32" s="18"/>
      <c r="F32" s="40">
        <f>SUM(F28:F31)</f>
        <v>13893</v>
      </c>
      <c r="G32" s="41">
        <f>SUM(G28:G31)</f>
        <v>4757</v>
      </c>
      <c r="H32" s="41">
        <f>SUM(H28:H31)</f>
        <v>5680</v>
      </c>
      <c r="I32" s="42">
        <f>SUM(I28:I31)</f>
        <v>5830</v>
      </c>
      <c r="J32" s="22">
        <f>SUM(J28:J31)</f>
        <v>30160</v>
      </c>
      <c r="M32" s="45" t="s">
        <v>625</v>
      </c>
      <c r="N32" s="46">
        <f>SUM(F28,G29,H30,I31 )/J32</f>
        <v>0.92844827586206902</v>
      </c>
    </row>
    <row r="33" spans="1:27" x14ac:dyDescent="0.2">
      <c r="A33" s="17"/>
      <c r="B33" s="18"/>
      <c r="C33" s="18"/>
      <c r="D33" s="18"/>
      <c r="E33" s="28" t="s">
        <v>598</v>
      </c>
      <c r="F33" s="59">
        <f>F28/F32</f>
        <v>0.97495141438134314</v>
      </c>
      <c r="G33" s="59">
        <f>G29/G32</f>
        <v>0.86483077569896993</v>
      </c>
      <c r="H33" s="59">
        <f>H30/H32</f>
        <v>0.9176056338028169</v>
      </c>
      <c r="I33" s="60">
        <f>I31/I32</f>
        <v>0.88010291595197254</v>
      </c>
      <c r="J33" s="18"/>
      <c r="M33" s="45" t="s">
        <v>616</v>
      </c>
      <c r="N33" s="46">
        <f>(G29+H30+I31)/SUM(J29:J31)</f>
        <v>0.95036813042335</v>
      </c>
    </row>
    <row r="34" spans="1:27" x14ac:dyDescent="0.2">
      <c r="A34" s="17"/>
      <c r="B34" s="18"/>
      <c r="C34" s="18"/>
      <c r="D34" s="18"/>
      <c r="E34" s="18"/>
      <c r="J34" s="18"/>
      <c r="M34" s="45" t="s">
        <v>598</v>
      </c>
      <c r="N34" s="66">
        <f>(G29+H30+I31)/SUM(G32:I32)</f>
        <v>0.88873178828302701</v>
      </c>
    </row>
    <row r="35" spans="1:27" x14ac:dyDescent="0.2">
      <c r="A35" s="17"/>
      <c r="B35" s="18"/>
      <c r="C35" s="18"/>
      <c r="M35" s="45" t="s">
        <v>619</v>
      </c>
      <c r="N35" s="67">
        <f>2*N34*N33/(N34+N33)</f>
        <v>0.91851710664252362</v>
      </c>
      <c r="R35" s="18"/>
      <c r="AA35" s="18"/>
    </row>
    <row r="36" spans="1:27" x14ac:dyDescent="0.2">
      <c r="A36" s="17"/>
      <c r="B36" s="18"/>
      <c r="C36" s="18"/>
      <c r="F36" s="105" t="s">
        <v>573</v>
      </c>
      <c r="G36" s="108"/>
      <c r="H36" s="108"/>
      <c r="I36" s="106"/>
    </row>
    <row r="37" spans="1:27" x14ac:dyDescent="0.2">
      <c r="A37" s="17"/>
      <c r="B37" s="24"/>
      <c r="C37" s="18"/>
      <c r="D37" s="18"/>
      <c r="E37" s="18"/>
      <c r="F37" s="39" t="s">
        <v>586</v>
      </c>
      <c r="G37" s="51" t="s">
        <v>587</v>
      </c>
      <c r="H37" s="51" t="s">
        <v>583</v>
      </c>
      <c r="I37" s="54" t="s">
        <v>584</v>
      </c>
      <c r="J37" s="28" t="s">
        <v>599</v>
      </c>
      <c r="K37" s="60" t="s">
        <v>600</v>
      </c>
      <c r="L37" s="65" t="s">
        <v>597</v>
      </c>
      <c r="M37" s="43" t="s">
        <v>596</v>
      </c>
    </row>
    <row r="38" spans="1:27" x14ac:dyDescent="0.2">
      <c r="A38" s="17"/>
      <c r="B38" s="24"/>
      <c r="C38" s="18"/>
      <c r="D38" s="103" t="s">
        <v>591</v>
      </c>
      <c r="E38" s="20" t="s">
        <v>586</v>
      </c>
      <c r="F38" s="45">
        <v>2046</v>
      </c>
      <c r="G38" s="45">
        <v>118</v>
      </c>
      <c r="H38" s="45">
        <v>55</v>
      </c>
      <c r="I38" s="45">
        <v>119</v>
      </c>
      <c r="J38" s="27">
        <f>SUM(F38:I38)</f>
        <v>2338</v>
      </c>
      <c r="K38" s="50">
        <f>J38/J42</f>
        <v>0.84863883847549915</v>
      </c>
      <c r="L38" s="63"/>
      <c r="M38" s="44">
        <f>F38/J38</f>
        <v>0.87510692899914455</v>
      </c>
    </row>
    <row r="39" spans="1:27" x14ac:dyDescent="0.2">
      <c r="A39" s="17"/>
      <c r="B39" s="24"/>
      <c r="C39" s="18"/>
      <c r="D39" s="107"/>
      <c r="E39" s="21" t="s">
        <v>587</v>
      </c>
      <c r="F39" s="45">
        <v>24</v>
      </c>
      <c r="G39" s="45">
        <v>117</v>
      </c>
      <c r="H39" s="45">
        <v>0</v>
      </c>
      <c r="I39" s="45">
        <v>1</v>
      </c>
      <c r="J39" s="27">
        <f>SUM(F39:I39)</f>
        <v>142</v>
      </c>
      <c r="K39" s="50">
        <f>J39/J42</f>
        <v>5.1542649727767696E-2</v>
      </c>
      <c r="L39" s="63">
        <f>F39/J39</f>
        <v>0.16901408450704225</v>
      </c>
      <c r="M39" s="33">
        <f>G39/J39</f>
        <v>0.823943661971831</v>
      </c>
    </row>
    <row r="40" spans="1:27" x14ac:dyDescent="0.2">
      <c r="A40" s="17"/>
      <c r="B40" s="24"/>
      <c r="C40" s="18"/>
      <c r="D40" s="107"/>
      <c r="E40" s="21" t="s">
        <v>583</v>
      </c>
      <c r="F40" s="45">
        <v>12</v>
      </c>
      <c r="G40" s="45">
        <v>2</v>
      </c>
      <c r="H40" s="45">
        <v>103</v>
      </c>
      <c r="I40" s="45">
        <v>8</v>
      </c>
      <c r="J40" s="27">
        <f>SUM(F40:I40)</f>
        <v>125</v>
      </c>
      <c r="K40" s="50">
        <f>J40/J42</f>
        <v>4.5372050816696916E-2</v>
      </c>
      <c r="L40" s="63">
        <f>F40/J40</f>
        <v>9.6000000000000002E-2</v>
      </c>
      <c r="M40" s="33">
        <f>H40/J40</f>
        <v>0.82399999999999995</v>
      </c>
    </row>
    <row r="41" spans="1:27" x14ac:dyDescent="0.2">
      <c r="A41" s="17"/>
      <c r="B41" s="18"/>
      <c r="C41" s="18"/>
      <c r="D41" s="104"/>
      <c r="E41" s="22" t="s">
        <v>584</v>
      </c>
      <c r="F41" s="45">
        <v>9</v>
      </c>
      <c r="G41" s="45">
        <v>0</v>
      </c>
      <c r="H41" s="45">
        <v>5</v>
      </c>
      <c r="I41" s="45">
        <v>136</v>
      </c>
      <c r="J41" s="23">
        <f>SUM(F41:I41)</f>
        <v>150</v>
      </c>
      <c r="K41" s="52">
        <f>J41/J42</f>
        <v>5.4446460980036297E-2</v>
      </c>
      <c r="L41" s="64">
        <f>F41/J41</f>
        <v>0.06</v>
      </c>
      <c r="M41" s="34">
        <f>I41/J41</f>
        <v>0.90666666666666662</v>
      </c>
    </row>
    <row r="42" spans="1:27" x14ac:dyDescent="0.2">
      <c r="A42" s="17"/>
      <c r="B42" s="18"/>
      <c r="C42" s="18"/>
      <c r="D42" s="18"/>
      <c r="E42" s="18"/>
      <c r="F42" s="40">
        <f>SUM(F38:F41)</f>
        <v>2091</v>
      </c>
      <c r="G42" s="41">
        <f>SUM(G38:G41)</f>
        <v>237</v>
      </c>
      <c r="H42" s="41">
        <f>SUM(H38:H41)</f>
        <v>163</v>
      </c>
      <c r="I42" s="42">
        <f>SUM(I38:I41)</f>
        <v>264</v>
      </c>
      <c r="J42" s="22">
        <f>SUM(J38:J41)</f>
        <v>2755</v>
      </c>
      <c r="M42" s="45" t="s">
        <v>625</v>
      </c>
      <c r="N42" s="46">
        <f>SUM(F38,G39,H40,I41 )/J42</f>
        <v>0.87186932849364795</v>
      </c>
    </row>
    <row r="43" spans="1:27" x14ac:dyDescent="0.2">
      <c r="A43" s="17"/>
      <c r="B43" s="18"/>
      <c r="C43" s="18"/>
      <c r="D43" s="18"/>
      <c r="E43" s="35" t="s">
        <v>598</v>
      </c>
      <c r="F43" s="72">
        <f>F38/F42</f>
        <v>0.97847919655667148</v>
      </c>
      <c r="G43" s="59">
        <f>G39/G42</f>
        <v>0.49367088607594939</v>
      </c>
      <c r="H43" s="59">
        <f>H40/H42</f>
        <v>0.63190184049079756</v>
      </c>
      <c r="I43" s="60">
        <f>I41/I42</f>
        <v>0.51515151515151514</v>
      </c>
      <c r="J43" s="18"/>
      <c r="M43" s="45" t="s">
        <v>616</v>
      </c>
      <c r="N43" s="46">
        <f>(G39+H40+I41)/SUM(J39:J41)</f>
        <v>0.8537170263788969</v>
      </c>
    </row>
    <row r="44" spans="1:27" x14ac:dyDescent="0.2">
      <c r="A44" s="18"/>
      <c r="B44" s="18"/>
      <c r="C44" s="18"/>
      <c r="D44" s="18"/>
      <c r="E44" s="18"/>
      <c r="J44" s="18"/>
      <c r="M44" s="45" t="s">
        <v>598</v>
      </c>
      <c r="N44" s="68">
        <f>(G39+H40+I41)/SUM(G42:I42)</f>
        <v>0.53614457831325302</v>
      </c>
    </row>
    <row r="45" spans="1:27" x14ac:dyDescent="0.2">
      <c r="D45" s="18"/>
      <c r="E45" s="18"/>
      <c r="J45" s="18"/>
      <c r="M45" s="45" t="s">
        <v>619</v>
      </c>
      <c r="N45" s="67">
        <f>2*N44*N43/(N44+N43)</f>
        <v>0.65864939870490291</v>
      </c>
    </row>
    <row r="46" spans="1:27" x14ac:dyDescent="0.2">
      <c r="A46" t="s">
        <v>628</v>
      </c>
    </row>
    <row r="48" spans="1:27" x14ac:dyDescent="0.2">
      <c r="D48" s="18"/>
      <c r="E48" s="18"/>
      <c r="F48" s="105" t="s">
        <v>573</v>
      </c>
      <c r="G48" s="108"/>
      <c r="H48" s="108"/>
      <c r="I48" s="106"/>
      <c r="J48" s="18"/>
      <c r="M48" s="18"/>
    </row>
    <row r="49" spans="4:16" x14ac:dyDescent="0.2">
      <c r="D49" s="18"/>
      <c r="E49" s="18"/>
      <c r="F49" s="39" t="s">
        <v>574</v>
      </c>
      <c r="G49" s="51" t="s">
        <v>575</v>
      </c>
      <c r="H49" s="51" t="s">
        <v>576</v>
      </c>
      <c r="I49" s="54" t="s">
        <v>577</v>
      </c>
      <c r="J49" s="58" t="s">
        <v>599</v>
      </c>
      <c r="K49" s="48" t="s">
        <v>600</v>
      </c>
      <c r="L49" s="62" t="s">
        <v>602</v>
      </c>
      <c r="M49" s="18"/>
    </row>
    <row r="50" spans="4:16" x14ac:dyDescent="0.2">
      <c r="D50" s="103" t="s">
        <v>579</v>
      </c>
      <c r="E50" s="20" t="s">
        <v>574</v>
      </c>
      <c r="F50" s="45">
        <v>12235</v>
      </c>
      <c r="G50" s="45">
        <v>478</v>
      </c>
      <c r="H50" s="45">
        <v>299</v>
      </c>
      <c r="I50" s="45">
        <v>442</v>
      </c>
      <c r="J50" s="27">
        <f>SUM(F50:I50)</f>
        <v>13454</v>
      </c>
      <c r="K50" s="50">
        <f>J50/J54</f>
        <v>0.49561629706034038</v>
      </c>
      <c r="L50" s="63">
        <f>F50/J50</f>
        <v>0.90939497547197856</v>
      </c>
      <c r="M50" s="18"/>
    </row>
    <row r="51" spans="4:16" x14ac:dyDescent="0.2">
      <c r="D51" s="107"/>
      <c r="E51" s="21" t="s">
        <v>575</v>
      </c>
      <c r="F51" s="45">
        <v>415</v>
      </c>
      <c r="G51" s="45">
        <v>3379</v>
      </c>
      <c r="H51" s="45">
        <v>10</v>
      </c>
      <c r="I51" s="45">
        <v>15</v>
      </c>
      <c r="J51" s="27">
        <f>SUM(F51:I51)</f>
        <v>3819</v>
      </c>
      <c r="K51" s="50">
        <f>J51/J54</f>
        <v>0.14068371030722759</v>
      </c>
      <c r="L51" s="63">
        <f>G51/J51</f>
        <v>0.8847865933490443</v>
      </c>
      <c r="M51" s="18"/>
    </row>
    <row r="52" spans="4:16" x14ac:dyDescent="0.2">
      <c r="D52" s="107"/>
      <c r="E52" s="21" t="s">
        <v>576</v>
      </c>
      <c r="F52" s="45">
        <v>235</v>
      </c>
      <c r="G52" s="45">
        <v>14</v>
      </c>
      <c r="H52" s="45">
        <v>4484</v>
      </c>
      <c r="I52" s="45">
        <v>184</v>
      </c>
      <c r="J52" s="27">
        <f>SUM(F52:I52)</f>
        <v>4917</v>
      </c>
      <c r="K52" s="50">
        <f>J52/J54</f>
        <v>0.18113165843954909</v>
      </c>
      <c r="L52" s="63">
        <f>H52/J52</f>
        <v>0.91193817368314012</v>
      </c>
      <c r="M52" s="18"/>
    </row>
    <row r="53" spans="4:16" x14ac:dyDescent="0.2">
      <c r="D53" s="104"/>
      <c r="E53" s="22" t="s">
        <v>584</v>
      </c>
      <c r="F53" s="45">
        <v>434</v>
      </c>
      <c r="G53" s="45">
        <v>22</v>
      </c>
      <c r="H53" s="45">
        <v>176</v>
      </c>
      <c r="I53" s="45">
        <v>4324</v>
      </c>
      <c r="J53" s="23">
        <f>SUM(F53:I53)</f>
        <v>4956</v>
      </c>
      <c r="K53" s="52">
        <f>J53/J54</f>
        <v>0.18256833419288293</v>
      </c>
      <c r="L53" s="64">
        <f>I53/J53</f>
        <v>0.87247780468119451</v>
      </c>
      <c r="M53" s="18"/>
    </row>
    <row r="54" spans="4:16" x14ac:dyDescent="0.2">
      <c r="D54" s="18"/>
      <c r="E54" s="18"/>
      <c r="F54" s="40">
        <f>SUM(F50:F53)</f>
        <v>13319</v>
      </c>
      <c r="G54" s="41">
        <f>SUM(G50:G53)</f>
        <v>3893</v>
      </c>
      <c r="H54" s="41">
        <f>SUM(H50:H53)</f>
        <v>4969</v>
      </c>
      <c r="I54" s="42">
        <f>SUM(I50:I53)</f>
        <v>4965</v>
      </c>
      <c r="J54" s="22">
        <f>SUM(J50:J53)</f>
        <v>27146</v>
      </c>
      <c r="M54" s="45" t="s">
        <v>625</v>
      </c>
      <c r="N54" s="45" t="s">
        <v>598</v>
      </c>
      <c r="O54" s="45" t="s">
        <v>596</v>
      </c>
      <c r="P54" s="45" t="s">
        <v>619</v>
      </c>
    </row>
    <row r="55" spans="4:16" x14ac:dyDescent="0.2">
      <c r="D55" s="18"/>
      <c r="E55" s="36" t="s">
        <v>598</v>
      </c>
      <c r="F55" s="59">
        <f>F50/F54</f>
        <v>0.91861250844658004</v>
      </c>
      <c r="G55" s="59">
        <f>G51/G54</f>
        <v>0.86796814795787314</v>
      </c>
      <c r="H55" s="59">
        <f>H52/H54</f>
        <v>0.90239484805795933</v>
      </c>
      <c r="I55" s="60">
        <f>I53/I54</f>
        <v>0.87089627391742197</v>
      </c>
      <c r="J55" s="18"/>
      <c r="M55" s="46">
        <f>SUM(F50,G51,H52,I53 )/J54</f>
        <v>0.89965372430560675</v>
      </c>
      <c r="N55" s="66">
        <f>(G51+H52+I53)/SUM(G54:I54)</f>
        <v>0.88139148043682647</v>
      </c>
      <c r="O55" s="46">
        <f>(G51+H52+I53)/SUM(J51:J53)</f>
        <v>0.89008179959100209</v>
      </c>
      <c r="P55" s="67">
        <f>2*N55*O55/(N55+O55)</f>
        <v>0.88571532395799268</v>
      </c>
    </row>
    <row r="56" spans="4:16" x14ac:dyDescent="0.2">
      <c r="D56" s="18"/>
      <c r="E56" s="18"/>
      <c r="J56" s="18"/>
      <c r="M56" s="45"/>
      <c r="N56" s="66"/>
    </row>
    <row r="57" spans="4:16" x14ac:dyDescent="0.2">
      <c r="M57" s="45"/>
      <c r="N57" s="67"/>
    </row>
    <row r="58" spans="4:16" x14ac:dyDescent="0.2">
      <c r="F58" s="105" t="s">
        <v>573</v>
      </c>
      <c r="G58" s="108"/>
      <c r="H58" s="108"/>
      <c r="I58" s="106"/>
    </row>
    <row r="59" spans="4:16" x14ac:dyDescent="0.2">
      <c r="D59" s="18"/>
      <c r="E59" s="18"/>
      <c r="F59" s="39" t="s">
        <v>574</v>
      </c>
      <c r="G59" s="51" t="s">
        <v>575</v>
      </c>
      <c r="H59" s="51" t="s">
        <v>576</v>
      </c>
      <c r="I59" s="54" t="s">
        <v>584</v>
      </c>
      <c r="J59" s="36" t="s">
        <v>599</v>
      </c>
      <c r="K59" s="60" t="s">
        <v>600</v>
      </c>
      <c r="L59" s="65" t="s">
        <v>597</v>
      </c>
      <c r="M59" s="43" t="s">
        <v>596</v>
      </c>
    </row>
    <row r="60" spans="4:16" x14ac:dyDescent="0.2">
      <c r="D60" s="103" t="s">
        <v>591</v>
      </c>
      <c r="E60" s="20" t="s">
        <v>574</v>
      </c>
      <c r="F60" s="45">
        <v>2103</v>
      </c>
      <c r="G60" s="45">
        <v>78</v>
      </c>
      <c r="H60" s="45">
        <v>52</v>
      </c>
      <c r="I60" s="45">
        <v>105</v>
      </c>
      <c r="J60" s="27">
        <f>SUM(F60:I60)</f>
        <v>2338</v>
      </c>
      <c r="K60" s="50">
        <f>J60/J64</f>
        <v>0.84863883847549915</v>
      </c>
      <c r="L60" s="63"/>
      <c r="M60" s="44">
        <f>F60/J60</f>
        <v>0.89948674080410607</v>
      </c>
    </row>
    <row r="61" spans="4:16" x14ac:dyDescent="0.2">
      <c r="D61" s="107"/>
      <c r="E61" s="21" t="s">
        <v>575</v>
      </c>
      <c r="F61" s="45">
        <v>32</v>
      </c>
      <c r="G61" s="45">
        <v>109</v>
      </c>
      <c r="H61" s="45">
        <v>0</v>
      </c>
      <c r="I61" s="45">
        <v>1</v>
      </c>
      <c r="J61" s="27">
        <f>SUM(F61:I61)</f>
        <v>142</v>
      </c>
      <c r="K61" s="50">
        <f>J61/J64</f>
        <v>5.1542649727767696E-2</v>
      </c>
      <c r="L61" s="63">
        <f>F61/J61</f>
        <v>0.22535211267605634</v>
      </c>
      <c r="M61" s="33">
        <f>G61/J61</f>
        <v>0.76760563380281688</v>
      </c>
    </row>
    <row r="62" spans="4:16" x14ac:dyDescent="0.2">
      <c r="D62" s="107"/>
      <c r="E62" s="21" t="s">
        <v>576</v>
      </c>
      <c r="F62" s="45">
        <v>18</v>
      </c>
      <c r="G62" s="45">
        <v>1</v>
      </c>
      <c r="H62" s="45">
        <v>100</v>
      </c>
      <c r="I62" s="45">
        <v>6</v>
      </c>
      <c r="J62" s="27">
        <f>SUM(F62:I62)</f>
        <v>125</v>
      </c>
      <c r="K62" s="50">
        <f>J62/J64</f>
        <v>4.5372050816696916E-2</v>
      </c>
      <c r="L62" s="63">
        <f>F62/J62</f>
        <v>0.14399999999999999</v>
      </c>
      <c r="M62" s="33">
        <f>H62/J62</f>
        <v>0.8</v>
      </c>
    </row>
    <row r="63" spans="4:16" x14ac:dyDescent="0.2">
      <c r="D63" s="104"/>
      <c r="E63" s="22" t="s">
        <v>584</v>
      </c>
      <c r="F63" s="45">
        <v>12</v>
      </c>
      <c r="G63" s="45">
        <v>0</v>
      </c>
      <c r="H63" s="45">
        <v>5</v>
      </c>
      <c r="I63" s="45">
        <v>133</v>
      </c>
      <c r="J63" s="23">
        <f>SUM(F63:I63)</f>
        <v>150</v>
      </c>
      <c r="K63" s="52">
        <f>J63/J64</f>
        <v>5.4446460980036297E-2</v>
      </c>
      <c r="L63" s="64">
        <f>F63/J63</f>
        <v>0.08</v>
      </c>
      <c r="M63" s="34">
        <f>I63/J63</f>
        <v>0.88666666666666671</v>
      </c>
    </row>
    <row r="64" spans="4:16" x14ac:dyDescent="0.2">
      <c r="D64" s="18"/>
      <c r="E64" s="18"/>
      <c r="F64" s="40">
        <f>SUM(F60:F63)</f>
        <v>2165</v>
      </c>
      <c r="G64" s="41">
        <f>SUM(G60:G63)</f>
        <v>188</v>
      </c>
      <c r="H64" s="41">
        <f>SUM(H60:H63)</f>
        <v>157</v>
      </c>
      <c r="I64" s="42">
        <f>SUM(I60:I63)</f>
        <v>245</v>
      </c>
      <c r="J64" s="22">
        <f>SUM(J60:J63)</f>
        <v>2755</v>
      </c>
      <c r="M64" s="45" t="s">
        <v>625</v>
      </c>
      <c r="N64" s="45" t="s">
        <v>598</v>
      </c>
      <c r="O64" s="45" t="s">
        <v>596</v>
      </c>
      <c r="P64" s="45" t="s">
        <v>619</v>
      </c>
    </row>
    <row r="65" spans="1:16" x14ac:dyDescent="0.2">
      <c r="D65" s="18"/>
      <c r="E65" s="35" t="s">
        <v>598</v>
      </c>
      <c r="F65" s="72">
        <f>F60/F64</f>
        <v>0.97136258660508079</v>
      </c>
      <c r="G65" s="59">
        <f>G61/G64</f>
        <v>0.57978723404255317</v>
      </c>
      <c r="H65" s="59">
        <f>H62/H64</f>
        <v>0.63694267515923564</v>
      </c>
      <c r="I65" s="60">
        <f>I63/I64</f>
        <v>0.54285714285714282</v>
      </c>
      <c r="J65" s="18"/>
      <c r="M65" s="46">
        <f>SUM(F60,G61,H62,I63 )/J64</f>
        <v>0.88747731397459162</v>
      </c>
      <c r="N65" s="66">
        <f>(G61+H62+I63)/SUM(G64:I64)</f>
        <v>0.57966101694915251</v>
      </c>
      <c r="O65" s="46">
        <f>(G61+H62+I63)/SUM(J61:J63)</f>
        <v>0.82014388489208634</v>
      </c>
      <c r="P65" s="67">
        <f>2*N65*O65/(N65+O65)</f>
        <v>0.67924528301886788</v>
      </c>
    </row>
    <row r="66" spans="1:16" x14ac:dyDescent="0.2">
      <c r="D66" s="18"/>
      <c r="E66" s="18"/>
      <c r="J66" s="18"/>
      <c r="M66" s="45"/>
      <c r="N66" s="68"/>
    </row>
    <row r="67" spans="1:16" x14ac:dyDescent="0.2">
      <c r="D67" s="18"/>
      <c r="E67" s="18"/>
      <c r="J67" s="18"/>
      <c r="M67" s="45"/>
      <c r="N67" s="67"/>
    </row>
    <row r="68" spans="1:16" x14ac:dyDescent="0.2">
      <c r="A68" t="s">
        <v>635</v>
      </c>
    </row>
    <row r="69" spans="1:16" x14ac:dyDescent="0.2">
      <c r="A69" t="s">
        <v>631</v>
      </c>
    </row>
    <row r="70" spans="1:16" x14ac:dyDescent="0.2">
      <c r="D70" s="18"/>
      <c r="E70" s="45"/>
      <c r="F70" s="105" t="s">
        <v>573</v>
      </c>
      <c r="G70" s="108"/>
      <c r="H70" s="108"/>
      <c r="I70" s="106"/>
      <c r="J70" s="45"/>
      <c r="M70" s="18"/>
    </row>
    <row r="71" spans="1:16" x14ac:dyDescent="0.2">
      <c r="D71" s="18"/>
      <c r="E71" s="45"/>
      <c r="F71" s="39" t="s">
        <v>574</v>
      </c>
      <c r="G71" s="51" t="s">
        <v>575</v>
      </c>
      <c r="H71" s="51" t="s">
        <v>576</v>
      </c>
      <c r="I71" s="54" t="s">
        <v>577</v>
      </c>
      <c r="J71" s="37" t="s">
        <v>599</v>
      </c>
      <c r="K71" s="48" t="s">
        <v>600</v>
      </c>
      <c r="L71" s="62" t="s">
        <v>602</v>
      </c>
      <c r="M71" s="18"/>
    </row>
    <row r="72" spans="1:16" x14ac:dyDescent="0.2">
      <c r="D72" s="103" t="s">
        <v>579</v>
      </c>
      <c r="E72" s="55" t="s">
        <v>574</v>
      </c>
      <c r="F72" s="45">
        <v>12894</v>
      </c>
      <c r="G72" s="45">
        <v>228</v>
      </c>
      <c r="H72" s="45">
        <v>122</v>
      </c>
      <c r="I72" s="45">
        <v>210</v>
      </c>
      <c r="J72" s="38">
        <f>SUM(F72:I72)</f>
        <v>13454</v>
      </c>
      <c r="K72" s="50">
        <f>J72/J76</f>
        <v>0.49561629706034038</v>
      </c>
      <c r="L72" s="63">
        <f>F72/J72</f>
        <v>0.95837669094693023</v>
      </c>
      <c r="M72" s="18"/>
    </row>
    <row r="73" spans="1:16" x14ac:dyDescent="0.2">
      <c r="D73" s="107"/>
      <c r="E73" s="73" t="s">
        <v>575</v>
      </c>
      <c r="F73" s="45">
        <v>190</v>
      </c>
      <c r="G73" s="45">
        <v>3619</v>
      </c>
      <c r="H73" s="45">
        <v>4</v>
      </c>
      <c r="I73" s="45">
        <v>6</v>
      </c>
      <c r="J73" s="38">
        <f>SUM(F73:I73)</f>
        <v>3819</v>
      </c>
      <c r="K73" s="50">
        <f>J73/J76</f>
        <v>0.14068371030722759</v>
      </c>
      <c r="L73" s="63">
        <f>G73/J73</f>
        <v>0.94763026970411102</v>
      </c>
      <c r="M73" s="18"/>
    </row>
    <row r="74" spans="1:16" x14ac:dyDescent="0.2">
      <c r="D74" s="107"/>
      <c r="E74" s="73" t="s">
        <v>576</v>
      </c>
      <c r="F74" s="45">
        <v>121</v>
      </c>
      <c r="G74" s="45">
        <v>8</v>
      </c>
      <c r="H74" s="45">
        <v>4681</v>
      </c>
      <c r="I74" s="45">
        <v>107</v>
      </c>
      <c r="J74" s="38">
        <f>SUM(F74:I74)</f>
        <v>4917</v>
      </c>
      <c r="K74" s="50">
        <f>J74/J76</f>
        <v>0.18113165843954909</v>
      </c>
      <c r="L74" s="63">
        <f>H74/J74</f>
        <v>0.95200325401667685</v>
      </c>
      <c r="M74" s="18"/>
    </row>
    <row r="75" spans="1:16" x14ac:dyDescent="0.2">
      <c r="D75" s="104"/>
      <c r="E75" s="56" t="s">
        <v>584</v>
      </c>
      <c r="F75" s="45">
        <v>233</v>
      </c>
      <c r="G75" s="45">
        <v>7</v>
      </c>
      <c r="H75" s="45">
        <v>116</v>
      </c>
      <c r="I75" s="45">
        <v>4600</v>
      </c>
      <c r="J75" s="39">
        <f>SUM(F75:I75)</f>
        <v>4956</v>
      </c>
      <c r="K75" s="52">
        <f>J75/J76</f>
        <v>0.18256833419288293</v>
      </c>
      <c r="L75" s="64">
        <f>I75/J75</f>
        <v>0.92816787732041972</v>
      </c>
      <c r="M75" s="18"/>
    </row>
    <row r="76" spans="1:16" x14ac:dyDescent="0.2">
      <c r="D76" s="18"/>
      <c r="E76" s="45"/>
      <c r="F76" s="40">
        <f>SUM(F72:F75)</f>
        <v>13438</v>
      </c>
      <c r="G76" s="41">
        <f>SUM(G72:G75)</f>
        <v>3862</v>
      </c>
      <c r="H76" s="41">
        <f>SUM(H72:H75)</f>
        <v>4923</v>
      </c>
      <c r="I76" s="42">
        <f>SUM(I72:I75)</f>
        <v>4923</v>
      </c>
      <c r="J76" s="56">
        <f>SUM(J72:J75)</f>
        <v>27146</v>
      </c>
      <c r="M76" s="45" t="s">
        <v>625</v>
      </c>
      <c r="N76" s="45" t="s">
        <v>598</v>
      </c>
      <c r="O76" s="45" t="s">
        <v>596</v>
      </c>
      <c r="P76" s="45" t="s">
        <v>619</v>
      </c>
    </row>
    <row r="77" spans="1:16" x14ac:dyDescent="0.2">
      <c r="D77" s="18"/>
      <c r="E77" s="40" t="s">
        <v>598</v>
      </c>
      <c r="F77" s="59">
        <f>F72/F76</f>
        <v>0.95951778538472987</v>
      </c>
      <c r="G77" s="59">
        <f>G73/G76</f>
        <v>0.93707923355774214</v>
      </c>
      <c r="H77" s="59">
        <f>H74/H76</f>
        <v>0.95084298192159256</v>
      </c>
      <c r="I77" s="60">
        <f>I75/I76</f>
        <v>0.93438959983749748</v>
      </c>
      <c r="J77" s="45"/>
      <c r="M77" s="46">
        <f>SUM(F72,G73,H74,I75 )/J76</f>
        <v>0.95019524055109406</v>
      </c>
      <c r="N77" s="66">
        <f>(G73+H74+I75)/SUM(G76:I76)</f>
        <v>0.94105631747884444</v>
      </c>
      <c r="O77" s="46">
        <f>(G73+H74+I75)/SUM(J73:J75)</f>
        <v>0.94215600350569673</v>
      </c>
      <c r="P77" s="67">
        <f>2*N77*O77/(N77+O77)</f>
        <v>0.94160583941605835</v>
      </c>
    </row>
    <row r="78" spans="1:16" x14ac:dyDescent="0.2">
      <c r="D78" s="18"/>
      <c r="E78" s="45"/>
      <c r="J78" s="45"/>
    </row>
    <row r="79" spans="1:16" x14ac:dyDescent="0.2">
      <c r="E79" s="45"/>
      <c r="J79" s="45"/>
    </row>
    <row r="80" spans="1:16" x14ac:dyDescent="0.2">
      <c r="E80" s="45"/>
      <c r="F80" s="105" t="s">
        <v>573</v>
      </c>
      <c r="G80" s="108"/>
      <c r="H80" s="108"/>
      <c r="I80" s="106"/>
      <c r="J80" s="45"/>
    </row>
    <row r="81" spans="1:16" x14ac:dyDescent="0.2">
      <c r="D81" s="18"/>
      <c r="E81" s="45"/>
      <c r="F81" s="39" t="s">
        <v>574</v>
      </c>
      <c r="G81" s="51" t="s">
        <v>575</v>
      </c>
      <c r="H81" s="51" t="s">
        <v>576</v>
      </c>
      <c r="I81" s="54" t="s">
        <v>584</v>
      </c>
      <c r="J81" s="40" t="s">
        <v>599</v>
      </c>
      <c r="K81" s="60" t="s">
        <v>600</v>
      </c>
      <c r="L81" s="65" t="s">
        <v>597</v>
      </c>
      <c r="M81" s="43" t="s">
        <v>596</v>
      </c>
    </row>
    <row r="82" spans="1:16" x14ac:dyDescent="0.2">
      <c r="D82" s="103" t="s">
        <v>591</v>
      </c>
      <c r="E82" s="55" t="s">
        <v>574</v>
      </c>
      <c r="F82" s="45">
        <v>2130</v>
      </c>
      <c r="G82" s="45">
        <v>89</v>
      </c>
      <c r="H82" s="45">
        <v>40</v>
      </c>
      <c r="I82" s="45">
        <v>79</v>
      </c>
      <c r="J82" s="38">
        <f>SUM(F82:I82)</f>
        <v>2338</v>
      </c>
      <c r="K82" s="50">
        <f>J82/J86</f>
        <v>0.84863883847549915</v>
      </c>
      <c r="L82" s="63"/>
      <c r="M82" s="44">
        <f>F82/J82</f>
        <v>0.91103507271171946</v>
      </c>
    </row>
    <row r="83" spans="1:16" x14ac:dyDescent="0.2">
      <c r="D83" s="107"/>
      <c r="E83" s="73" t="s">
        <v>575</v>
      </c>
      <c r="F83" s="45">
        <v>29</v>
      </c>
      <c r="G83" s="45">
        <v>112</v>
      </c>
      <c r="H83" s="45">
        <v>1</v>
      </c>
      <c r="I83" s="45">
        <v>0</v>
      </c>
      <c r="J83" s="38">
        <f>SUM(F83:I83)</f>
        <v>142</v>
      </c>
      <c r="K83" s="50">
        <f>J83/J86</f>
        <v>5.1542649727767696E-2</v>
      </c>
      <c r="L83" s="63">
        <f>F83/J83</f>
        <v>0.20422535211267606</v>
      </c>
      <c r="M83" s="33">
        <f>G83/J83</f>
        <v>0.78873239436619713</v>
      </c>
    </row>
    <row r="84" spans="1:16" x14ac:dyDescent="0.2">
      <c r="D84" s="107"/>
      <c r="E84" s="73" t="s">
        <v>576</v>
      </c>
      <c r="F84" s="45">
        <v>16</v>
      </c>
      <c r="G84" s="45">
        <v>2</v>
      </c>
      <c r="H84" s="45">
        <v>98</v>
      </c>
      <c r="I84" s="45">
        <v>9</v>
      </c>
      <c r="J84" s="38">
        <f>SUM(F84:I84)</f>
        <v>125</v>
      </c>
      <c r="K84" s="50">
        <f>J84/J86</f>
        <v>4.5372050816696916E-2</v>
      </c>
      <c r="L84" s="63">
        <f>F84/J84</f>
        <v>0.128</v>
      </c>
      <c r="M84" s="33">
        <f>H84/J84</f>
        <v>0.78400000000000003</v>
      </c>
    </row>
    <row r="85" spans="1:16" x14ac:dyDescent="0.2">
      <c r="D85" s="104"/>
      <c r="E85" s="56" t="s">
        <v>584</v>
      </c>
      <c r="F85" s="45">
        <v>14</v>
      </c>
      <c r="G85" s="45">
        <v>0</v>
      </c>
      <c r="H85" s="45">
        <v>1</v>
      </c>
      <c r="I85" s="45">
        <v>135</v>
      </c>
      <c r="J85" s="39">
        <f>SUM(F85:I85)</f>
        <v>150</v>
      </c>
      <c r="K85" s="52">
        <f>J85/J86</f>
        <v>5.4446460980036297E-2</v>
      </c>
      <c r="L85" s="64">
        <f>F85/J85</f>
        <v>9.3333333333333338E-2</v>
      </c>
      <c r="M85" s="34">
        <f>I85/J85</f>
        <v>0.9</v>
      </c>
    </row>
    <row r="86" spans="1:16" x14ac:dyDescent="0.2">
      <c r="D86" s="18"/>
      <c r="E86" s="45"/>
      <c r="F86" s="40">
        <f>SUM(F82:F85)</f>
        <v>2189</v>
      </c>
      <c r="G86" s="41">
        <f>SUM(G82:G85)</f>
        <v>203</v>
      </c>
      <c r="H86" s="41">
        <f>SUM(H82:H85)</f>
        <v>140</v>
      </c>
      <c r="I86" s="42">
        <f>SUM(I82:I85)</f>
        <v>223</v>
      </c>
      <c r="J86" s="56">
        <f>SUM(J82:J85)</f>
        <v>2755</v>
      </c>
      <c r="M86" s="45" t="s">
        <v>625</v>
      </c>
      <c r="N86" s="45" t="s">
        <v>598</v>
      </c>
      <c r="O86" s="45" t="s">
        <v>596</v>
      </c>
      <c r="P86" s="45" t="s">
        <v>619</v>
      </c>
    </row>
    <row r="87" spans="1:16" x14ac:dyDescent="0.2">
      <c r="D87" s="18"/>
      <c r="E87" s="65" t="s">
        <v>598</v>
      </c>
      <c r="F87" s="72">
        <f>F82/F86</f>
        <v>0.9730470534490635</v>
      </c>
      <c r="G87" s="59">
        <f>G83/G86</f>
        <v>0.55172413793103448</v>
      </c>
      <c r="H87" s="59">
        <f>H84/H86</f>
        <v>0.7</v>
      </c>
      <c r="I87" s="60">
        <f>I85/I86</f>
        <v>0.60538116591928248</v>
      </c>
      <c r="J87" s="45"/>
      <c r="M87" s="46">
        <f>SUM(F82,G83,H84,I85 )/J86</f>
        <v>0.89836660617059894</v>
      </c>
      <c r="N87" s="66">
        <f>(G83+H84+I85)/SUM(G86:I86)</f>
        <v>0.60954063604240283</v>
      </c>
      <c r="O87" s="46">
        <f>(G83+H84+I85)/SUM(J83:J85)</f>
        <v>0.82733812949640284</v>
      </c>
      <c r="P87" s="67">
        <f>2*N87*O87/(N87+O87)</f>
        <v>0.7019328585961343</v>
      </c>
    </row>
    <row r="88" spans="1:16" x14ac:dyDescent="0.2">
      <c r="D88" s="18"/>
      <c r="E88" s="18"/>
      <c r="J88" s="18"/>
      <c r="M88" s="45"/>
      <c r="N88" s="68"/>
    </row>
    <row r="89" spans="1:16" x14ac:dyDescent="0.2">
      <c r="A89" t="s">
        <v>636</v>
      </c>
      <c r="D89" s="18"/>
      <c r="E89" s="18"/>
      <c r="J89" s="18"/>
      <c r="M89" s="45"/>
      <c r="N89" s="67"/>
    </row>
    <row r="90" spans="1:16" x14ac:dyDescent="0.2">
      <c r="A90" s="3" t="s">
        <v>634</v>
      </c>
      <c r="D90" s="18"/>
      <c r="E90" s="45"/>
      <c r="F90" s="105" t="s">
        <v>573</v>
      </c>
      <c r="G90" s="108"/>
      <c r="H90" s="108"/>
      <c r="I90" s="106"/>
      <c r="J90" s="45"/>
      <c r="M90" s="18"/>
    </row>
    <row r="91" spans="1:16" x14ac:dyDescent="0.2">
      <c r="D91" s="18"/>
      <c r="E91" s="45"/>
      <c r="F91" s="39" t="s">
        <v>574</v>
      </c>
      <c r="G91" s="51" t="s">
        <v>575</v>
      </c>
      <c r="H91" s="51" t="s">
        <v>576</v>
      </c>
      <c r="I91" s="54" t="s">
        <v>577</v>
      </c>
      <c r="J91" s="37" t="s">
        <v>599</v>
      </c>
      <c r="K91" s="48" t="s">
        <v>600</v>
      </c>
      <c r="L91" s="62" t="s">
        <v>602</v>
      </c>
      <c r="M91" s="18"/>
    </row>
    <row r="92" spans="1:16" x14ac:dyDescent="0.2">
      <c r="D92" s="103" t="s">
        <v>579</v>
      </c>
      <c r="E92" s="55" t="s">
        <v>574</v>
      </c>
      <c r="F92" s="18">
        <v>12750</v>
      </c>
      <c r="G92" s="18">
        <v>288</v>
      </c>
      <c r="H92" s="18">
        <v>160</v>
      </c>
      <c r="I92" s="18">
        <v>256</v>
      </c>
      <c r="J92" s="38">
        <f>SUM(F92:I92)</f>
        <v>13454</v>
      </c>
      <c r="K92" s="50">
        <f>J92/J96</f>
        <v>0.49561629706034038</v>
      </c>
      <c r="L92" s="63">
        <f>F92/J92</f>
        <v>0.94767355433328382</v>
      </c>
      <c r="M92" s="18"/>
    </row>
    <row r="93" spans="1:16" x14ac:dyDescent="0.2">
      <c r="D93" s="107"/>
      <c r="E93" s="73" t="s">
        <v>575</v>
      </c>
      <c r="F93" s="18">
        <v>355</v>
      </c>
      <c r="G93" s="18">
        <v>3444</v>
      </c>
      <c r="H93" s="18">
        <v>11</v>
      </c>
      <c r="I93" s="18">
        <v>9</v>
      </c>
      <c r="J93" s="38">
        <f>SUM(F93:I93)</f>
        <v>3819</v>
      </c>
      <c r="K93" s="50">
        <f>J93/J96</f>
        <v>0.14068371030722759</v>
      </c>
      <c r="L93" s="63">
        <f>G93/J93</f>
        <v>0.90180675569520818</v>
      </c>
      <c r="M93" s="18"/>
    </row>
    <row r="94" spans="1:16" x14ac:dyDescent="0.2">
      <c r="D94" s="107"/>
      <c r="E94" s="73" t="s">
        <v>576</v>
      </c>
      <c r="F94" s="18">
        <v>200</v>
      </c>
      <c r="G94" s="18">
        <v>6</v>
      </c>
      <c r="H94" s="18">
        <v>4564</v>
      </c>
      <c r="I94" s="18">
        <v>147</v>
      </c>
      <c r="J94" s="38">
        <f>SUM(F94:I94)</f>
        <v>4917</v>
      </c>
      <c r="K94" s="50">
        <f>J94/J96</f>
        <v>0.18113165843954909</v>
      </c>
      <c r="L94" s="63">
        <f>H94/J94</f>
        <v>0.92820825706731747</v>
      </c>
      <c r="M94" s="18"/>
    </row>
    <row r="95" spans="1:16" x14ac:dyDescent="0.2">
      <c r="D95" s="104"/>
      <c r="E95" s="56" t="s">
        <v>584</v>
      </c>
      <c r="F95" s="18">
        <v>373</v>
      </c>
      <c r="G95" s="18">
        <v>10</v>
      </c>
      <c r="H95" s="18">
        <v>138</v>
      </c>
      <c r="I95" s="18">
        <v>4435</v>
      </c>
      <c r="J95" s="39">
        <f>SUM(F95:I95)</f>
        <v>4956</v>
      </c>
      <c r="K95" s="52">
        <f>J95/J96</f>
        <v>0.18256833419288293</v>
      </c>
      <c r="L95" s="64">
        <f>I95/J95</f>
        <v>0.89487489911218721</v>
      </c>
      <c r="M95" s="18"/>
    </row>
    <row r="96" spans="1:16" x14ac:dyDescent="0.2">
      <c r="D96" s="18"/>
      <c r="E96" s="45"/>
      <c r="F96" s="40">
        <f>SUM(F92:F95)</f>
        <v>13678</v>
      </c>
      <c r="G96" s="41">
        <f>SUM(G92:G95)</f>
        <v>3748</v>
      </c>
      <c r="H96" s="41">
        <f>SUM(H92:H95)</f>
        <v>4873</v>
      </c>
      <c r="I96" s="42">
        <f>SUM(I92:I95)</f>
        <v>4847</v>
      </c>
      <c r="J96" s="56">
        <f>SUM(J92:J95)</f>
        <v>27146</v>
      </c>
      <c r="M96" s="45" t="s">
        <v>625</v>
      </c>
      <c r="N96" s="45" t="s">
        <v>598</v>
      </c>
      <c r="O96" s="45" t="s">
        <v>596</v>
      </c>
      <c r="P96" s="45" t="s">
        <v>619</v>
      </c>
    </row>
    <row r="97" spans="4:16" x14ac:dyDescent="0.2">
      <c r="D97" s="18"/>
      <c r="E97" s="40" t="s">
        <v>598</v>
      </c>
      <c r="F97" s="59">
        <f>F92/F96</f>
        <v>0.93215382365842958</v>
      </c>
      <c r="G97" s="59">
        <f>G93/G96</f>
        <v>0.91889007470651018</v>
      </c>
      <c r="H97" s="59">
        <f>H94/H96</f>
        <v>0.93658936999794784</v>
      </c>
      <c r="I97" s="60">
        <f>I95/I96</f>
        <v>0.9149989684340829</v>
      </c>
      <c r="J97" s="45"/>
      <c r="M97" s="46">
        <f>SUM(F92,G93,H94,I95 )/J96</f>
        <v>0.92805569881382155</v>
      </c>
      <c r="N97" s="66">
        <f>(G93+H94+I95)/SUM(G96:I96)</f>
        <v>0.92389367389367394</v>
      </c>
      <c r="O97" s="46">
        <f>(G93+H94+I95)/SUM(J93:J95)</f>
        <v>0.90877884896289807</v>
      </c>
      <c r="P97" s="67">
        <f>2*N97*O97/(N97+O97)</f>
        <v>0.91627393225331377</v>
      </c>
    </row>
    <row r="98" spans="4:16" x14ac:dyDescent="0.2">
      <c r="D98" s="18"/>
      <c r="E98" s="45"/>
      <c r="J98" s="45"/>
    </row>
    <row r="99" spans="4:16" x14ac:dyDescent="0.2">
      <c r="E99" s="45"/>
      <c r="J99" s="45"/>
    </row>
    <row r="100" spans="4:16" x14ac:dyDescent="0.2">
      <c r="E100" s="45"/>
      <c r="F100" s="105" t="s">
        <v>573</v>
      </c>
      <c r="G100" s="108"/>
      <c r="H100" s="108"/>
      <c r="I100" s="106"/>
      <c r="J100" s="45"/>
    </row>
    <row r="101" spans="4:16" x14ac:dyDescent="0.2">
      <c r="D101" s="18"/>
      <c r="E101" s="45"/>
      <c r="F101" s="39" t="s">
        <v>574</v>
      </c>
      <c r="G101" s="51" t="s">
        <v>575</v>
      </c>
      <c r="H101" s="51" t="s">
        <v>576</v>
      </c>
      <c r="I101" s="54" t="s">
        <v>584</v>
      </c>
      <c r="J101" s="40" t="s">
        <v>599</v>
      </c>
      <c r="K101" s="60" t="s">
        <v>600</v>
      </c>
      <c r="L101" s="65" t="s">
        <v>597</v>
      </c>
      <c r="M101" s="43" t="s">
        <v>596</v>
      </c>
    </row>
    <row r="102" spans="4:16" x14ac:dyDescent="0.2">
      <c r="D102" s="103" t="s">
        <v>591</v>
      </c>
      <c r="E102" s="55" t="s">
        <v>574</v>
      </c>
      <c r="F102" s="18">
        <v>2130</v>
      </c>
      <c r="G102" s="18">
        <v>79</v>
      </c>
      <c r="H102" s="18">
        <v>41</v>
      </c>
      <c r="I102" s="18">
        <v>88</v>
      </c>
      <c r="J102" s="38">
        <f>SUM(F102:I102)</f>
        <v>2338</v>
      </c>
      <c r="K102" s="50">
        <f>J102/J106</f>
        <v>0.84863883847549915</v>
      </c>
      <c r="L102" s="63"/>
      <c r="M102" s="44">
        <f>F102/J102</f>
        <v>0.91103507271171946</v>
      </c>
    </row>
    <row r="103" spans="4:16" x14ac:dyDescent="0.2">
      <c r="D103" s="107"/>
      <c r="E103" s="73" t="s">
        <v>575</v>
      </c>
      <c r="F103" s="18">
        <v>28</v>
      </c>
      <c r="G103" s="18">
        <v>113</v>
      </c>
      <c r="H103" s="18">
        <v>0</v>
      </c>
      <c r="I103" s="18">
        <v>1</v>
      </c>
      <c r="J103" s="38">
        <f>SUM(F103:I103)</f>
        <v>142</v>
      </c>
      <c r="K103" s="50">
        <f>J103/J106</f>
        <v>5.1542649727767696E-2</v>
      </c>
      <c r="L103" s="63">
        <f>F103/J103</f>
        <v>0.19718309859154928</v>
      </c>
      <c r="M103" s="33">
        <f>G103/J103</f>
        <v>0.79577464788732399</v>
      </c>
    </row>
    <row r="104" spans="4:16" x14ac:dyDescent="0.2">
      <c r="D104" s="107"/>
      <c r="E104" s="73" t="s">
        <v>576</v>
      </c>
      <c r="F104" s="18">
        <v>16</v>
      </c>
      <c r="G104" s="18">
        <v>1</v>
      </c>
      <c r="H104" s="18">
        <v>100</v>
      </c>
      <c r="I104" s="18">
        <v>8</v>
      </c>
      <c r="J104" s="38">
        <f>SUM(F104:I104)</f>
        <v>125</v>
      </c>
      <c r="K104" s="50">
        <f>J104/J106</f>
        <v>4.5372050816696916E-2</v>
      </c>
      <c r="L104" s="63">
        <f>F104/J104</f>
        <v>0.128</v>
      </c>
      <c r="M104" s="33">
        <f>H104/J104</f>
        <v>0.8</v>
      </c>
    </row>
    <row r="105" spans="4:16" x14ac:dyDescent="0.2">
      <c r="D105" s="104"/>
      <c r="E105" s="56" t="s">
        <v>584</v>
      </c>
      <c r="F105" s="18">
        <v>15</v>
      </c>
      <c r="G105" s="18">
        <v>0</v>
      </c>
      <c r="H105" s="18">
        <v>1</v>
      </c>
      <c r="I105" s="18">
        <v>134</v>
      </c>
      <c r="J105" s="39">
        <f>SUM(F105:I105)</f>
        <v>150</v>
      </c>
      <c r="K105" s="52">
        <f>J105/J106</f>
        <v>5.4446460980036297E-2</v>
      </c>
      <c r="L105" s="64">
        <f>F105/J105</f>
        <v>0.1</v>
      </c>
      <c r="M105" s="34">
        <f>I105/J105</f>
        <v>0.89333333333333331</v>
      </c>
    </row>
    <row r="106" spans="4:16" x14ac:dyDescent="0.2">
      <c r="D106" s="18"/>
      <c r="E106" s="45"/>
      <c r="F106" s="40">
        <f>SUM(F102:F105)</f>
        <v>2189</v>
      </c>
      <c r="G106" s="41">
        <f>SUM(G102:G105)</f>
        <v>193</v>
      </c>
      <c r="H106" s="41">
        <f>SUM(H102:H105)</f>
        <v>142</v>
      </c>
      <c r="I106" s="42">
        <f>SUM(I102:I105)</f>
        <v>231</v>
      </c>
      <c r="J106" s="56">
        <f>SUM(J102:J105)</f>
        <v>2755</v>
      </c>
      <c r="M106" s="45" t="s">
        <v>625</v>
      </c>
      <c r="N106" s="45" t="s">
        <v>598</v>
      </c>
      <c r="O106" s="45" t="s">
        <v>596</v>
      </c>
      <c r="P106" s="45" t="s">
        <v>619</v>
      </c>
    </row>
    <row r="107" spans="4:16" x14ac:dyDescent="0.2">
      <c r="D107" s="18"/>
      <c r="E107" s="65" t="s">
        <v>598</v>
      </c>
      <c r="F107" s="72">
        <f>F102/F106</f>
        <v>0.9730470534490635</v>
      </c>
      <c r="G107" s="59">
        <f>G103/G106</f>
        <v>0.58549222797927458</v>
      </c>
      <c r="H107" s="59">
        <f>H104/H106</f>
        <v>0.70422535211267601</v>
      </c>
      <c r="I107" s="60">
        <f>I105/I106</f>
        <v>0.58008658008658009</v>
      </c>
      <c r="J107" s="45"/>
      <c r="M107" s="46">
        <f>SUM(F102,G103,H104,I105 )/J106</f>
        <v>0.89909255898366602</v>
      </c>
      <c r="N107" s="66">
        <f>(G103+H104+I105)/SUM(G106:I106)</f>
        <v>0.61307420494699649</v>
      </c>
      <c r="O107" s="46">
        <f>(G103+H104+I105)/SUM(J103:J105)</f>
        <v>0.83213429256594729</v>
      </c>
      <c r="P107" s="67">
        <f>2*N107*O107/(N107+O107)</f>
        <v>0.70600203458799604</v>
      </c>
    </row>
  </sheetData>
  <mergeCells count="25">
    <mergeCell ref="F100:I100"/>
    <mergeCell ref="D102:D105"/>
    <mergeCell ref="D72:D75"/>
    <mergeCell ref="F80:I80"/>
    <mergeCell ref="D82:D85"/>
    <mergeCell ref="F90:I90"/>
    <mergeCell ref="D92:D95"/>
    <mergeCell ref="F48:I48"/>
    <mergeCell ref="D50:D53"/>
    <mergeCell ref="F58:I58"/>
    <mergeCell ref="D60:D63"/>
    <mergeCell ref="F70:I70"/>
    <mergeCell ref="S3:T3"/>
    <mergeCell ref="Q5:Q6"/>
    <mergeCell ref="S13:T13"/>
    <mergeCell ref="Q15:Q16"/>
    <mergeCell ref="D38:D41"/>
    <mergeCell ref="F26:I26"/>
    <mergeCell ref="D28:D31"/>
    <mergeCell ref="F36:I36"/>
    <mergeCell ref="F3:I3"/>
    <mergeCell ref="D5:D8"/>
    <mergeCell ref="D15:D18"/>
    <mergeCell ref="F13:I13"/>
    <mergeCell ref="F23:G2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50"/>
  <sheetViews>
    <sheetView topLeftCell="L25" workbookViewId="0">
      <selection activeCell="R28" sqref="R28:U31"/>
    </sheetView>
  </sheetViews>
  <sheetFormatPr baseColWidth="10" defaultRowHeight="16" x14ac:dyDescent="0.2"/>
  <cols>
    <col min="2" max="7" width="10.83203125" style="18"/>
    <col min="8" max="8" width="12.33203125" bestFit="1" customWidth="1"/>
    <col min="10" max="10" width="13.1640625" bestFit="1" customWidth="1"/>
    <col min="22" max="22" width="12.33203125" bestFit="1" customWidth="1"/>
    <col min="24" max="24" width="13.1640625" bestFit="1" customWidth="1"/>
  </cols>
  <sheetData>
    <row r="1" spans="2:28" x14ac:dyDescent="0.2">
      <c r="D1" s="45"/>
      <c r="E1" s="45"/>
      <c r="F1" s="45"/>
      <c r="G1" s="45"/>
      <c r="I1" s="45"/>
      <c r="J1" s="45"/>
    </row>
    <row r="2" spans="2:28" x14ac:dyDescent="0.2">
      <c r="B2" s="17" t="s">
        <v>679</v>
      </c>
      <c r="D2" s="45"/>
      <c r="E2" s="45"/>
      <c r="F2" s="45"/>
      <c r="G2" s="45"/>
      <c r="I2" s="45"/>
      <c r="J2" s="45"/>
      <c r="P2" t="s">
        <v>683</v>
      </c>
    </row>
    <row r="3" spans="2:28" x14ac:dyDescent="0.2">
      <c r="C3" s="45"/>
      <c r="D3" s="105" t="s">
        <v>573</v>
      </c>
      <c r="E3" s="108"/>
      <c r="F3" s="108"/>
      <c r="G3" s="106"/>
      <c r="H3" s="45"/>
      <c r="I3" s="45"/>
      <c r="J3" s="45"/>
      <c r="K3" s="18"/>
      <c r="P3" s="18"/>
      <c r="Q3" s="45"/>
      <c r="R3" s="105" t="s">
        <v>573</v>
      </c>
      <c r="S3" s="108"/>
      <c r="T3" s="108"/>
      <c r="U3" s="106"/>
      <c r="V3" s="45"/>
      <c r="W3" s="45"/>
      <c r="X3" s="45"/>
      <c r="Y3" s="18"/>
    </row>
    <row r="4" spans="2:28" x14ac:dyDescent="0.2">
      <c r="C4" s="45"/>
      <c r="D4" s="83" t="s">
        <v>574</v>
      </c>
      <c r="E4" s="51" t="s">
        <v>575</v>
      </c>
      <c r="F4" s="51" t="s">
        <v>576</v>
      </c>
      <c r="G4" s="54" t="s">
        <v>577</v>
      </c>
      <c r="H4" s="75" t="s">
        <v>599</v>
      </c>
      <c r="I4" s="48" t="s">
        <v>600</v>
      </c>
      <c r="J4" s="62" t="s">
        <v>596</v>
      </c>
      <c r="K4" s="18"/>
      <c r="P4" s="18"/>
      <c r="Q4" s="45"/>
      <c r="R4" s="83" t="s">
        <v>574</v>
      </c>
      <c r="S4" s="51" t="s">
        <v>575</v>
      </c>
      <c r="T4" s="51" t="s">
        <v>576</v>
      </c>
      <c r="U4" s="54" t="s">
        <v>577</v>
      </c>
      <c r="V4" s="75" t="s">
        <v>599</v>
      </c>
      <c r="W4" s="48" t="s">
        <v>600</v>
      </c>
      <c r="X4" s="62" t="s">
        <v>596</v>
      </c>
      <c r="Y4" s="18"/>
    </row>
    <row r="5" spans="2:28" x14ac:dyDescent="0.2">
      <c r="B5" s="103" t="s">
        <v>579</v>
      </c>
      <c r="C5" s="55" t="s">
        <v>574</v>
      </c>
      <c r="D5" s="18">
        <v>12647</v>
      </c>
      <c r="E5" s="18">
        <v>317</v>
      </c>
      <c r="F5" s="45">
        <v>207</v>
      </c>
      <c r="G5" s="45">
        <v>283</v>
      </c>
      <c r="H5" s="76">
        <f>SUM(D5:G5)</f>
        <v>13454</v>
      </c>
      <c r="I5" s="50">
        <f>H5/H9</f>
        <v>0.49561629706034038</v>
      </c>
      <c r="J5" s="63">
        <f>D5/H5</f>
        <v>0.94001783856102272</v>
      </c>
      <c r="K5" s="24">
        <f>H5/H9</f>
        <v>0.49561629706034038</v>
      </c>
      <c r="P5" s="103" t="s">
        <v>579</v>
      </c>
      <c r="Q5" s="55" t="s">
        <v>574</v>
      </c>
      <c r="R5" s="18">
        <v>12663</v>
      </c>
      <c r="S5" s="18">
        <v>305</v>
      </c>
      <c r="T5" s="18">
        <v>202</v>
      </c>
      <c r="U5" s="18">
        <v>284</v>
      </c>
      <c r="V5" s="76">
        <f>SUM(R5:U5)</f>
        <v>13454</v>
      </c>
      <c r="W5" s="50">
        <f>V5/V9</f>
        <v>0.49561629706034038</v>
      </c>
      <c r="X5" s="63">
        <f>R5/V5</f>
        <v>0.94120707596253905</v>
      </c>
      <c r="Y5" s="18"/>
    </row>
    <row r="6" spans="2:28" x14ac:dyDescent="0.2">
      <c r="B6" s="107"/>
      <c r="C6" s="73" t="s">
        <v>575</v>
      </c>
      <c r="D6" s="18">
        <v>626</v>
      </c>
      <c r="E6" s="18">
        <v>3159</v>
      </c>
      <c r="F6" s="45">
        <v>17</v>
      </c>
      <c r="G6" s="45">
        <v>17</v>
      </c>
      <c r="H6" s="76">
        <f>SUM(D6:G6)</f>
        <v>3819</v>
      </c>
      <c r="I6" s="50">
        <f>H6/H9</f>
        <v>0.14068371030722759</v>
      </c>
      <c r="J6" s="63">
        <f>E6/H6</f>
        <v>0.8271798900235664</v>
      </c>
      <c r="K6" s="24">
        <f>H6/H9</f>
        <v>0.14068371030722759</v>
      </c>
      <c r="P6" s="107"/>
      <c r="Q6" s="73" t="s">
        <v>575</v>
      </c>
      <c r="R6" s="18">
        <v>579</v>
      </c>
      <c r="S6" s="18">
        <v>3190</v>
      </c>
      <c r="T6" s="18">
        <v>29</v>
      </c>
      <c r="U6" s="18">
        <v>21</v>
      </c>
      <c r="V6" s="76">
        <f>SUM(R6:U6)</f>
        <v>3819</v>
      </c>
      <c r="W6" s="50">
        <f>V6/V9</f>
        <v>0.14068371030722759</v>
      </c>
      <c r="X6" s="63">
        <f>S6/V6</f>
        <v>0.83529719821942916</v>
      </c>
      <c r="Y6" s="18"/>
    </row>
    <row r="7" spans="2:28" x14ac:dyDescent="0.2">
      <c r="B7" s="107"/>
      <c r="C7" s="73" t="s">
        <v>576</v>
      </c>
      <c r="D7" s="18">
        <v>453</v>
      </c>
      <c r="E7" s="18">
        <v>25</v>
      </c>
      <c r="F7" s="45">
        <v>4244</v>
      </c>
      <c r="G7" s="45">
        <v>195</v>
      </c>
      <c r="H7" s="76">
        <f>SUM(D7:G7)</f>
        <v>4917</v>
      </c>
      <c r="I7" s="50">
        <f>H7/H9</f>
        <v>0.18113165843954909</v>
      </c>
      <c r="J7" s="63">
        <f>F7/H7</f>
        <v>0.86312792353060808</v>
      </c>
      <c r="K7" s="24">
        <f>H7/H9</f>
        <v>0.18113165843954909</v>
      </c>
      <c r="P7" s="107"/>
      <c r="Q7" s="73" t="s">
        <v>576</v>
      </c>
      <c r="R7" s="18">
        <v>442</v>
      </c>
      <c r="S7" s="18">
        <v>29</v>
      </c>
      <c r="T7" s="18">
        <v>4285</v>
      </c>
      <c r="U7" s="18">
        <v>161</v>
      </c>
      <c r="V7" s="76">
        <f>SUM(R7:U7)</f>
        <v>4917</v>
      </c>
      <c r="W7" s="50">
        <f>V7/V9</f>
        <v>0.18113165843954909</v>
      </c>
      <c r="X7" s="63">
        <f>T7/V7</f>
        <v>0.871466341264999</v>
      </c>
      <c r="Y7" s="18"/>
    </row>
    <row r="8" spans="2:28" x14ac:dyDescent="0.2">
      <c r="B8" s="104"/>
      <c r="C8" s="56" t="s">
        <v>577</v>
      </c>
      <c r="D8" s="18">
        <v>630</v>
      </c>
      <c r="E8" s="18">
        <v>28</v>
      </c>
      <c r="F8" s="45">
        <v>176</v>
      </c>
      <c r="G8" s="45">
        <v>4122</v>
      </c>
      <c r="H8" s="77">
        <f>SUM(D8:G8)</f>
        <v>4956</v>
      </c>
      <c r="I8" s="52">
        <f>H8/H9</f>
        <v>0.18256833419288293</v>
      </c>
      <c r="J8" s="64">
        <f>G8/H8</f>
        <v>0.83171912832929784</v>
      </c>
      <c r="K8" s="24">
        <f>H8/H9</f>
        <v>0.18256833419288293</v>
      </c>
      <c r="P8" s="104"/>
      <c r="Q8" s="56" t="s">
        <v>577</v>
      </c>
      <c r="R8" s="18">
        <v>567</v>
      </c>
      <c r="S8" s="18">
        <v>23</v>
      </c>
      <c r="T8" s="18">
        <v>171</v>
      </c>
      <c r="U8" s="18">
        <v>4195</v>
      </c>
      <c r="V8" s="77">
        <f>SUM(R8:U8)</f>
        <v>4956</v>
      </c>
      <c r="W8" s="52">
        <f>V8/V9</f>
        <v>0.18256833419288293</v>
      </c>
      <c r="X8" s="64">
        <f>U8/V8</f>
        <v>0.84644874899112188</v>
      </c>
      <c r="Y8" s="18"/>
    </row>
    <row r="9" spans="2:28" x14ac:dyDescent="0.2">
      <c r="C9" s="45"/>
      <c r="D9" s="78">
        <f>SUM(D5:D8)</f>
        <v>14356</v>
      </c>
      <c r="E9" s="79">
        <f>SUM(E5:E8)</f>
        <v>3529</v>
      </c>
      <c r="F9" s="79">
        <f>SUM(F5:F8)</f>
        <v>4644</v>
      </c>
      <c r="G9" s="80">
        <f>SUM(G5:G8)</f>
        <v>4617</v>
      </c>
      <c r="H9" s="56">
        <f>SUM(H5:H8)</f>
        <v>27146</v>
      </c>
      <c r="I9" s="45"/>
      <c r="J9" s="45"/>
      <c r="K9" s="45" t="s">
        <v>625</v>
      </c>
      <c r="L9" s="45" t="s">
        <v>598</v>
      </c>
      <c r="M9" s="45" t="s">
        <v>596</v>
      </c>
      <c r="N9" s="45" t="s">
        <v>619</v>
      </c>
      <c r="P9" s="18"/>
      <c r="Q9" s="45"/>
      <c r="R9" s="78">
        <f>SUM(R5:R8)</f>
        <v>14251</v>
      </c>
      <c r="S9" s="79">
        <f>SUM(S5:S8)</f>
        <v>3547</v>
      </c>
      <c r="T9" s="79">
        <f>SUM(T5:T8)</f>
        <v>4687</v>
      </c>
      <c r="U9" s="80">
        <f>SUM(U5:U8)</f>
        <v>4661</v>
      </c>
      <c r="V9" s="56">
        <f>SUM(V5:V8)</f>
        <v>27146</v>
      </c>
      <c r="W9" s="45"/>
      <c r="X9" s="45"/>
      <c r="Y9" s="45" t="s">
        <v>625</v>
      </c>
      <c r="Z9" s="45" t="s">
        <v>598</v>
      </c>
      <c r="AA9" s="45" t="s">
        <v>596</v>
      </c>
      <c r="AB9" s="45" t="s">
        <v>619</v>
      </c>
    </row>
    <row r="10" spans="2:28" x14ac:dyDescent="0.2">
      <c r="C10" s="78" t="s">
        <v>598</v>
      </c>
      <c r="D10" s="59">
        <f>D5/D9</f>
        <v>0.88095569796600726</v>
      </c>
      <c r="E10" s="59">
        <f>E6/E9</f>
        <v>0.89515443468404643</v>
      </c>
      <c r="F10" s="59">
        <f>F7/F9</f>
        <v>0.91386735572782085</v>
      </c>
      <c r="G10" s="60">
        <f>G8/G9</f>
        <v>0.89278752436647169</v>
      </c>
      <c r="H10" s="45"/>
      <c r="I10" s="45"/>
      <c r="J10" s="45"/>
      <c r="K10" s="46">
        <f>SUM(D5,E6,F7,G8 )/H9</f>
        <v>0.89044426434833857</v>
      </c>
      <c r="L10" s="66">
        <f>(E6+F7+G8)/SUM(E9:G9)</f>
        <v>0.9010946051602815</v>
      </c>
      <c r="M10" s="46">
        <f>(E6+F7+G8)/SUM(H6:H8)</f>
        <v>0.84173239848086479</v>
      </c>
      <c r="N10" s="67">
        <f>2*L10*M10/(L10+M10)</f>
        <v>0.87040253757269093</v>
      </c>
      <c r="P10" s="18"/>
      <c r="Q10" s="78" t="s">
        <v>598</v>
      </c>
      <c r="R10" s="59">
        <f>R5/R9</f>
        <v>0.88856922321240617</v>
      </c>
      <c r="S10" s="59">
        <f>S6/S9</f>
        <v>0.8993515647025655</v>
      </c>
      <c r="T10" s="59">
        <f>T7/T9</f>
        <v>0.91423085129080439</v>
      </c>
      <c r="U10" s="60">
        <f>U8/U9</f>
        <v>0.90002145462347138</v>
      </c>
      <c r="V10" s="45"/>
      <c r="W10" s="45"/>
      <c r="X10" s="45"/>
      <c r="Y10" s="46">
        <f>SUM(R5,S6,T7,U8 )/V9</f>
        <v>0.89637515656081923</v>
      </c>
      <c r="Z10" s="66">
        <f>(S6+T7+U8)/SUM(S9:U9)</f>
        <v>0.90500193873594414</v>
      </c>
      <c r="AA10" s="46">
        <f>(S6+T7+U8)/SUM(V6:V8)</f>
        <v>0.8523225241016652</v>
      </c>
      <c r="AB10" s="67">
        <f>2*Z10*AA10/(Z10+AA10)</f>
        <v>0.87787264452552005</v>
      </c>
    </row>
    <row r="11" spans="2:28" x14ac:dyDescent="0.2">
      <c r="C11" s="45"/>
      <c r="D11" s="45"/>
      <c r="E11" s="45"/>
      <c r="F11" s="45"/>
      <c r="G11" s="45"/>
      <c r="H11" s="45"/>
      <c r="I11" s="45"/>
      <c r="J11" s="45"/>
      <c r="P11" s="18"/>
      <c r="Q11" s="45"/>
      <c r="R11" s="45"/>
      <c r="S11" s="45"/>
      <c r="T11" s="45"/>
      <c r="U11" s="45"/>
      <c r="V11" s="45"/>
      <c r="W11" s="45"/>
      <c r="X11" s="45"/>
    </row>
    <row r="12" spans="2:28" x14ac:dyDescent="0.2">
      <c r="C12" s="45"/>
      <c r="D12" s="45"/>
      <c r="E12" s="45"/>
      <c r="F12" s="45"/>
      <c r="G12" s="45"/>
      <c r="H12" s="45"/>
      <c r="I12" s="45"/>
      <c r="J12" s="45"/>
      <c r="P12" s="18"/>
      <c r="Q12" s="45"/>
      <c r="R12" s="45"/>
      <c r="S12" s="45"/>
      <c r="T12" s="45"/>
      <c r="U12" s="45"/>
      <c r="V12" s="45"/>
      <c r="W12" s="45"/>
      <c r="X12" s="45"/>
    </row>
    <row r="13" spans="2:28" x14ac:dyDescent="0.2">
      <c r="C13" s="45"/>
      <c r="D13" s="105" t="s">
        <v>573</v>
      </c>
      <c r="E13" s="108"/>
      <c r="F13" s="108"/>
      <c r="G13" s="106"/>
      <c r="H13" s="45"/>
      <c r="I13" s="45"/>
      <c r="J13" s="45"/>
      <c r="P13" s="18"/>
      <c r="Q13" s="45"/>
      <c r="R13" s="105" t="s">
        <v>573</v>
      </c>
      <c r="S13" s="108"/>
      <c r="T13" s="108"/>
      <c r="U13" s="106"/>
      <c r="V13" s="45"/>
      <c r="W13" s="45"/>
      <c r="X13" s="45"/>
    </row>
    <row r="14" spans="2:28" x14ac:dyDescent="0.2">
      <c r="C14" s="45"/>
      <c r="D14" s="83" t="s">
        <v>574</v>
      </c>
      <c r="E14" s="51" t="s">
        <v>575</v>
      </c>
      <c r="F14" s="51" t="s">
        <v>576</v>
      </c>
      <c r="G14" s="54" t="s">
        <v>577</v>
      </c>
      <c r="H14" s="74" t="s">
        <v>599</v>
      </c>
      <c r="I14" s="60" t="s">
        <v>600</v>
      </c>
      <c r="J14" s="65" t="s">
        <v>597</v>
      </c>
      <c r="K14" s="43" t="s">
        <v>596</v>
      </c>
      <c r="P14" s="18"/>
      <c r="Q14" s="45"/>
      <c r="R14" s="83" t="s">
        <v>574</v>
      </c>
      <c r="S14" s="51" t="s">
        <v>575</v>
      </c>
      <c r="T14" s="51" t="s">
        <v>576</v>
      </c>
      <c r="U14" s="54" t="s">
        <v>577</v>
      </c>
      <c r="V14" s="74" t="s">
        <v>599</v>
      </c>
      <c r="W14" s="60" t="s">
        <v>600</v>
      </c>
      <c r="X14" s="65" t="s">
        <v>597</v>
      </c>
      <c r="Y14" s="43" t="s">
        <v>596</v>
      </c>
    </row>
    <row r="15" spans="2:28" x14ac:dyDescent="0.2">
      <c r="B15" s="103" t="s">
        <v>579</v>
      </c>
      <c r="C15" s="55" t="s">
        <v>574</v>
      </c>
      <c r="D15" s="18">
        <v>2188</v>
      </c>
      <c r="E15" s="18">
        <v>56</v>
      </c>
      <c r="F15" s="45">
        <v>33</v>
      </c>
      <c r="G15" s="45">
        <v>61</v>
      </c>
      <c r="H15" s="76">
        <f>SUM(D15:G15)</f>
        <v>2338</v>
      </c>
      <c r="I15" s="50">
        <f>H15/H19</f>
        <v>0.84863883847549915</v>
      </c>
      <c r="J15" s="63"/>
      <c r="K15" s="44">
        <f>D15/H15</f>
        <v>0.93584260051325918</v>
      </c>
      <c r="L15" s="92">
        <v>0.88</v>
      </c>
      <c r="P15" s="103" t="s">
        <v>579</v>
      </c>
      <c r="Q15" s="55" t="s">
        <v>574</v>
      </c>
      <c r="R15" s="18">
        <v>2168</v>
      </c>
      <c r="S15" s="18">
        <v>69</v>
      </c>
      <c r="T15" s="18">
        <v>32</v>
      </c>
      <c r="U15" s="18">
        <v>69</v>
      </c>
      <c r="V15" s="76">
        <f>SUM(R15:U15)</f>
        <v>2338</v>
      </c>
      <c r="W15" s="50">
        <f>V15/V19</f>
        <v>0.84863883847549915</v>
      </c>
      <c r="X15" s="63"/>
      <c r="Y15" s="44">
        <f>R15/V15</f>
        <v>0.92728828058169377</v>
      </c>
    </row>
    <row r="16" spans="2:28" x14ac:dyDescent="0.2">
      <c r="B16" s="107"/>
      <c r="C16" s="73" t="s">
        <v>575</v>
      </c>
      <c r="D16" s="18">
        <v>33</v>
      </c>
      <c r="E16" s="18">
        <v>109</v>
      </c>
      <c r="F16" s="45">
        <v>0</v>
      </c>
      <c r="G16" s="45">
        <v>0</v>
      </c>
      <c r="H16" s="76">
        <f>SUM(D16:G16)</f>
        <v>142</v>
      </c>
      <c r="I16" s="50">
        <f>H16/H19</f>
        <v>5.1542649727767696E-2</v>
      </c>
      <c r="J16" s="63">
        <f>D16/H16</f>
        <v>0.23239436619718309</v>
      </c>
      <c r="K16" s="33">
        <f>E16/H16</f>
        <v>0.76760563380281688</v>
      </c>
      <c r="L16" s="92">
        <v>0.04</v>
      </c>
      <c r="P16" s="107"/>
      <c r="Q16" s="73" t="s">
        <v>575</v>
      </c>
      <c r="R16" s="18">
        <v>33</v>
      </c>
      <c r="S16" s="18">
        <v>108</v>
      </c>
      <c r="T16" s="18">
        <v>0</v>
      </c>
      <c r="U16" s="18">
        <v>1</v>
      </c>
      <c r="V16" s="76">
        <f>SUM(R16:U16)</f>
        <v>142</v>
      </c>
      <c r="W16" s="50">
        <f>V16/V19</f>
        <v>5.1542649727767696E-2</v>
      </c>
      <c r="X16" s="63">
        <f>R16/V16</f>
        <v>0.23239436619718309</v>
      </c>
      <c r="Y16" s="33">
        <f>S16/V16</f>
        <v>0.76056338028169013</v>
      </c>
    </row>
    <row r="17" spans="2:28" x14ac:dyDescent="0.2">
      <c r="B17" s="107"/>
      <c r="C17" s="73" t="s">
        <v>576</v>
      </c>
      <c r="D17" s="18">
        <v>22</v>
      </c>
      <c r="E17" s="18">
        <v>1</v>
      </c>
      <c r="F17" s="45">
        <v>97</v>
      </c>
      <c r="G17" s="45">
        <v>5</v>
      </c>
      <c r="H17" s="76">
        <f>SUM(D17:G17)</f>
        <v>125</v>
      </c>
      <c r="I17" s="50">
        <f>H17/H19</f>
        <v>4.5372050816696916E-2</v>
      </c>
      <c r="J17" s="63">
        <f>D17/H17</f>
        <v>0.17599999999999999</v>
      </c>
      <c r="K17" s="33">
        <f>F17/H17</f>
        <v>0.77600000000000002</v>
      </c>
      <c r="L17" s="92">
        <v>0.04</v>
      </c>
      <c r="P17" s="107"/>
      <c r="Q17" s="73" t="s">
        <v>576</v>
      </c>
      <c r="R17" s="18">
        <v>27</v>
      </c>
      <c r="S17" s="18">
        <v>1</v>
      </c>
      <c r="T17" s="18">
        <v>93</v>
      </c>
      <c r="U17" s="18">
        <v>4</v>
      </c>
      <c r="V17" s="76">
        <f>SUM(R17:U17)</f>
        <v>125</v>
      </c>
      <c r="W17" s="50">
        <f>V17/V19</f>
        <v>4.5372050816696916E-2</v>
      </c>
      <c r="X17" s="63">
        <f>R17/V17</f>
        <v>0.216</v>
      </c>
      <c r="Y17" s="33">
        <f>T17/V17</f>
        <v>0.74399999999999999</v>
      </c>
    </row>
    <row r="18" spans="2:28" x14ac:dyDescent="0.2">
      <c r="B18" s="104"/>
      <c r="C18" s="56" t="s">
        <v>577</v>
      </c>
      <c r="D18" s="18">
        <v>16</v>
      </c>
      <c r="E18" s="18">
        <v>0</v>
      </c>
      <c r="F18" s="45">
        <v>0</v>
      </c>
      <c r="G18" s="45">
        <v>134</v>
      </c>
      <c r="H18" s="77">
        <f>SUM(D18:G18)</f>
        <v>150</v>
      </c>
      <c r="I18" s="52">
        <f>H18/H19</f>
        <v>5.4446460980036297E-2</v>
      </c>
      <c r="J18" s="64">
        <f>D18/H18</f>
        <v>0.10666666666666667</v>
      </c>
      <c r="K18" s="34">
        <f>G18/H18</f>
        <v>0.89333333333333331</v>
      </c>
      <c r="L18" s="92">
        <v>0.04</v>
      </c>
      <c r="P18" s="104"/>
      <c r="Q18" s="56" t="s">
        <v>577</v>
      </c>
      <c r="R18" s="18">
        <v>16</v>
      </c>
      <c r="S18" s="18">
        <v>0</v>
      </c>
      <c r="T18" s="18">
        <v>0</v>
      </c>
      <c r="U18" s="18">
        <v>134</v>
      </c>
      <c r="V18" s="77">
        <f>SUM(R18:U18)</f>
        <v>150</v>
      </c>
      <c r="W18" s="52">
        <f>V18/V19</f>
        <v>5.4446460980036297E-2</v>
      </c>
      <c r="X18" s="64">
        <f>R18/V18</f>
        <v>0.10666666666666667</v>
      </c>
      <c r="Y18" s="34">
        <f>U18/V18</f>
        <v>0.89333333333333331</v>
      </c>
    </row>
    <row r="19" spans="2:28" x14ac:dyDescent="0.2">
      <c r="C19" s="45"/>
      <c r="D19" s="78">
        <f>SUM(D15:D18)</f>
        <v>2259</v>
      </c>
      <c r="E19" s="79">
        <f>SUM(E15:E18)</f>
        <v>166</v>
      </c>
      <c r="F19" s="79">
        <f>SUM(F15:F18)</f>
        <v>130</v>
      </c>
      <c r="G19" s="80">
        <f>SUM(G15:G18)</f>
        <v>200</v>
      </c>
      <c r="H19" s="56">
        <f>SUM(H15:H18)</f>
        <v>2755</v>
      </c>
      <c r="I19" s="45"/>
      <c r="J19" s="45"/>
      <c r="K19" s="45" t="s">
        <v>625</v>
      </c>
      <c r="L19" s="45" t="s">
        <v>598</v>
      </c>
      <c r="M19" s="45" t="s">
        <v>596</v>
      </c>
      <c r="N19" s="45" t="s">
        <v>619</v>
      </c>
      <c r="P19" s="18"/>
      <c r="Q19" s="45"/>
      <c r="R19" s="78">
        <f>SUM(R15:R18)</f>
        <v>2244</v>
      </c>
      <c r="S19" s="79">
        <f>SUM(S15:S18)</f>
        <v>178</v>
      </c>
      <c r="T19" s="79">
        <f>SUM(T15:T18)</f>
        <v>125</v>
      </c>
      <c r="U19" s="80">
        <f>SUM(U15:U18)</f>
        <v>208</v>
      </c>
      <c r="V19" s="56">
        <f>SUM(V15:V18)</f>
        <v>2755</v>
      </c>
      <c r="W19" s="45"/>
      <c r="X19" s="45"/>
      <c r="Y19" s="45" t="s">
        <v>625</v>
      </c>
      <c r="Z19" s="45" t="s">
        <v>598</v>
      </c>
      <c r="AA19" s="45" t="s">
        <v>596</v>
      </c>
      <c r="AB19" s="45" t="s">
        <v>619</v>
      </c>
    </row>
    <row r="20" spans="2:28" x14ac:dyDescent="0.2">
      <c r="C20" s="65" t="s">
        <v>598</v>
      </c>
      <c r="D20" s="72">
        <f>D15/D19</f>
        <v>0.96857016378928729</v>
      </c>
      <c r="E20" s="59">
        <f>E16/E19</f>
        <v>0.65662650602409633</v>
      </c>
      <c r="F20" s="59">
        <f>F17/F19</f>
        <v>0.74615384615384617</v>
      </c>
      <c r="G20" s="60">
        <f>G18/G19</f>
        <v>0.67</v>
      </c>
      <c r="H20" s="45"/>
      <c r="I20" s="45"/>
      <c r="J20" s="45"/>
      <c r="K20" s="46">
        <f>SUM(D15,E16,F17,G18 )/H19</f>
        <v>0.91760435571687837</v>
      </c>
      <c r="L20" s="66">
        <f>(E16+F17+G18)/SUM(E19:G19)</f>
        <v>0.68548387096774188</v>
      </c>
      <c r="M20" s="46">
        <f>(E16+F17+G18)/SUM(H16:H18)</f>
        <v>0.815347721822542</v>
      </c>
      <c r="N20" s="67">
        <f>2*L20*M20/(L20+M20)</f>
        <v>0.74479737130339541</v>
      </c>
      <c r="P20" s="18"/>
      <c r="Q20" s="65" t="s">
        <v>598</v>
      </c>
      <c r="R20" s="72">
        <f>R15/R19</f>
        <v>0.96613190730837795</v>
      </c>
      <c r="S20" s="59">
        <f>S16/S19</f>
        <v>0.6067415730337079</v>
      </c>
      <c r="T20" s="59">
        <f>T17/T19</f>
        <v>0.74399999999999999</v>
      </c>
      <c r="U20" s="60">
        <f>U18/U19</f>
        <v>0.64423076923076927</v>
      </c>
      <c r="V20" s="45"/>
      <c r="W20" s="45"/>
      <c r="X20" s="45"/>
      <c r="Y20" s="46">
        <f>SUM(R15,S16,T17,U18 )/V19</f>
        <v>0.90852994555353905</v>
      </c>
      <c r="Z20" s="66">
        <f>(S16+T17+U18)/SUM(S19:U19)</f>
        <v>0.65557729941291587</v>
      </c>
      <c r="AA20" s="46">
        <f>(S16+T17+U18)/SUM(V16:V18)</f>
        <v>0.80335731414868106</v>
      </c>
      <c r="AB20" s="67">
        <f>2*Z20*AA20/(Z20+AA20)</f>
        <v>0.72198275862068984</v>
      </c>
    </row>
    <row r="22" spans="2:28" x14ac:dyDescent="0.2">
      <c r="B22" s="18">
        <f>L15/K5</f>
        <v>1.7755671175858481</v>
      </c>
      <c r="D22" s="18">
        <f>D5*B22</f>
        <v>22455.597336108221</v>
      </c>
      <c r="E22" s="18">
        <f>E5*B22</f>
        <v>562.8547762747138</v>
      </c>
      <c r="F22" s="18">
        <f>F5*B22</f>
        <v>367.54239334027056</v>
      </c>
      <c r="G22" s="18">
        <f>G5*B22</f>
        <v>502.48549427679501</v>
      </c>
    </row>
    <row r="23" spans="2:28" x14ac:dyDescent="0.2">
      <c r="B23" s="18">
        <f t="shared" ref="B23:B25" si="0">L16/K6</f>
        <v>0.28432573972244041</v>
      </c>
      <c r="D23" s="18">
        <f t="shared" ref="D23:D25" si="1">D6*B23</f>
        <v>177.9879130662477</v>
      </c>
      <c r="E23" s="18">
        <f t="shared" ref="E23:E25" si="2">E6*B23</f>
        <v>898.18501178318922</v>
      </c>
      <c r="F23" s="18">
        <f t="shared" ref="F23:F25" si="3">F6*B23</f>
        <v>4.8335375752814871</v>
      </c>
      <c r="G23" s="18">
        <f t="shared" ref="G23:G25" si="4">G6*B23</f>
        <v>4.8335375752814871</v>
      </c>
      <c r="H23" s="88">
        <f>SUM(D23:G23)</f>
        <v>1085.8399999999999</v>
      </c>
    </row>
    <row r="24" spans="2:28" x14ac:dyDescent="0.2">
      <c r="B24" s="18">
        <f t="shared" si="0"/>
        <v>0.22083384177343912</v>
      </c>
      <c r="D24" s="18">
        <f t="shared" si="1"/>
        <v>100.03773032336792</v>
      </c>
      <c r="E24" s="18">
        <f t="shared" si="2"/>
        <v>5.5208460443359781</v>
      </c>
      <c r="F24" s="18">
        <f t="shared" si="3"/>
        <v>937.21882448647568</v>
      </c>
      <c r="G24" s="18">
        <f t="shared" si="4"/>
        <v>43.062599145820627</v>
      </c>
      <c r="H24" s="88">
        <f>SUM(D24:G24)</f>
        <v>1085.8400000000001</v>
      </c>
    </row>
    <row r="25" spans="2:28" x14ac:dyDescent="0.2">
      <c r="B25" s="18">
        <f t="shared" si="0"/>
        <v>0.21909604519774012</v>
      </c>
      <c r="D25" s="18">
        <f t="shared" si="1"/>
        <v>138.03050847457627</v>
      </c>
      <c r="E25" s="18">
        <f t="shared" si="2"/>
        <v>6.1346892655367231</v>
      </c>
      <c r="F25" s="18">
        <f t="shared" si="3"/>
        <v>38.560903954802264</v>
      </c>
      <c r="G25" s="18">
        <f t="shared" si="4"/>
        <v>903.11389830508472</v>
      </c>
      <c r="H25" s="86">
        <f>SUM(D25:G25)</f>
        <v>1085.8399999999999</v>
      </c>
      <c r="P25" s="3" t="s">
        <v>697</v>
      </c>
    </row>
    <row r="26" spans="2:28" x14ac:dyDescent="0.2">
      <c r="E26" s="89">
        <f>SUM(E22:E25)</f>
        <v>1472.6953233677757</v>
      </c>
      <c r="F26" s="89">
        <f>SUM(F22:F25)</f>
        <v>1348.15565935683</v>
      </c>
      <c r="G26" s="87">
        <f>SUM(G22:G25)</f>
        <v>1453.4955293029818</v>
      </c>
      <c r="H26">
        <f>SUM(D22:G25)</f>
        <v>27146.000000000015</v>
      </c>
      <c r="K26" s="45" t="s">
        <v>625</v>
      </c>
      <c r="L26" s="45" t="s">
        <v>598</v>
      </c>
      <c r="M26" s="45" t="s">
        <v>596</v>
      </c>
      <c r="N26" s="45" t="s">
        <v>619</v>
      </c>
      <c r="P26" s="18"/>
      <c r="Q26" s="45"/>
      <c r="R26" s="105" t="s">
        <v>573</v>
      </c>
      <c r="S26" s="108"/>
      <c r="T26" s="108"/>
      <c r="U26" s="106"/>
      <c r="V26" s="45"/>
      <c r="W26" s="45"/>
      <c r="X26" s="45"/>
      <c r="Y26" s="18"/>
    </row>
    <row r="27" spans="2:28" x14ac:dyDescent="0.2">
      <c r="K27" s="46">
        <f>SUM(D22,E23,F24,G25 )/H26</f>
        <v>0.92809677560903847</v>
      </c>
      <c r="L27" s="66">
        <f>(E23+F24+G25)/SUM(E26:G26)</f>
        <v>0.64068688087613679</v>
      </c>
      <c r="M27" s="46">
        <f>(E23+F24+G25)/SUM(H23:H25)</f>
        <v>0.84067564729449074</v>
      </c>
      <c r="N27" s="67">
        <f>2*L27*M27/(L27+M27)</f>
        <v>0.72718169664893262</v>
      </c>
      <c r="P27" s="18"/>
      <c r="Q27" s="45"/>
      <c r="R27" s="83" t="s">
        <v>574</v>
      </c>
      <c r="S27" s="51" t="s">
        <v>575</v>
      </c>
      <c r="T27" s="51" t="s">
        <v>576</v>
      </c>
      <c r="U27" s="54" t="s">
        <v>577</v>
      </c>
      <c r="V27" s="81" t="s">
        <v>599</v>
      </c>
      <c r="W27" s="48" t="s">
        <v>600</v>
      </c>
      <c r="X27" s="62" t="s">
        <v>596</v>
      </c>
      <c r="Y27" s="18"/>
    </row>
    <row r="28" spans="2:28" x14ac:dyDescent="0.2">
      <c r="P28" s="103" t="s">
        <v>579</v>
      </c>
      <c r="Q28" s="55" t="s">
        <v>574</v>
      </c>
      <c r="R28" s="18">
        <v>12628</v>
      </c>
      <c r="S28" s="18">
        <v>344</v>
      </c>
      <c r="T28" s="18">
        <v>200</v>
      </c>
      <c r="U28" s="18">
        <v>282</v>
      </c>
      <c r="V28" s="82">
        <f>SUM(R28:U28)</f>
        <v>13454</v>
      </c>
      <c r="W28" s="50">
        <f>V28/V32</f>
        <v>0.49561629706034038</v>
      </c>
      <c r="X28" s="63">
        <f>R28/V28</f>
        <v>0.93860561914672214</v>
      </c>
      <c r="Y28" s="24">
        <f>V28/V32</f>
        <v>0.49561629706034038</v>
      </c>
    </row>
    <row r="29" spans="2:28" x14ac:dyDescent="0.2">
      <c r="P29" s="107"/>
      <c r="Q29" s="73" t="s">
        <v>575</v>
      </c>
      <c r="R29" s="18">
        <v>655</v>
      </c>
      <c r="S29" s="18">
        <v>3112</v>
      </c>
      <c r="T29" s="18">
        <v>29</v>
      </c>
      <c r="U29" s="18">
        <v>23</v>
      </c>
      <c r="V29" s="82">
        <f>SUM(R29:U29)</f>
        <v>3819</v>
      </c>
      <c r="W29" s="50">
        <f>V29/V32</f>
        <v>0.14068371030722759</v>
      </c>
      <c r="X29" s="63">
        <f>S29/V29</f>
        <v>0.81487300340403246</v>
      </c>
      <c r="Y29" s="24">
        <f>V29/V32</f>
        <v>0.14068371030722759</v>
      </c>
    </row>
    <row r="30" spans="2:28" x14ac:dyDescent="0.2">
      <c r="P30" s="107"/>
      <c r="Q30" s="73" t="s">
        <v>576</v>
      </c>
      <c r="R30" s="18">
        <v>459</v>
      </c>
      <c r="S30" s="18">
        <v>22</v>
      </c>
      <c r="T30" s="18">
        <v>4264</v>
      </c>
      <c r="U30" s="18">
        <v>172</v>
      </c>
      <c r="V30" s="82">
        <f>SUM(R30:U30)</f>
        <v>4917</v>
      </c>
      <c r="W30" s="50">
        <f>V30/V32</f>
        <v>0.18113165843954909</v>
      </c>
      <c r="X30" s="63">
        <f>T30/V30</f>
        <v>0.86719544437665241</v>
      </c>
      <c r="Y30" s="24">
        <f>V30/V32</f>
        <v>0.18113165843954909</v>
      </c>
    </row>
    <row r="31" spans="2:28" x14ac:dyDescent="0.2">
      <c r="P31" s="104"/>
      <c r="Q31" s="56" t="s">
        <v>577</v>
      </c>
      <c r="R31" s="18">
        <v>642</v>
      </c>
      <c r="S31" s="18">
        <v>14</v>
      </c>
      <c r="T31" s="18">
        <v>195</v>
      </c>
      <c r="U31" s="18">
        <v>4105</v>
      </c>
      <c r="V31" s="83">
        <f>SUM(R31:U31)</f>
        <v>4956</v>
      </c>
      <c r="W31" s="52">
        <f>V31/V32</f>
        <v>0.18256833419288293</v>
      </c>
      <c r="X31" s="64">
        <f>U31/V31</f>
        <v>0.8282889426957224</v>
      </c>
      <c r="Y31" s="24">
        <f>V31/V32</f>
        <v>0.18256833419288293</v>
      </c>
    </row>
    <row r="32" spans="2:28" x14ac:dyDescent="0.2">
      <c r="P32" s="18"/>
      <c r="Q32" s="45"/>
      <c r="R32" s="78">
        <f>SUM(R28:R31)</f>
        <v>14384</v>
      </c>
      <c r="S32" s="79">
        <f>SUM(S28:S31)</f>
        <v>3492</v>
      </c>
      <c r="T32" s="79">
        <f>SUM(T28:T31)</f>
        <v>4688</v>
      </c>
      <c r="U32" s="80">
        <f>SUM(U28:U31)</f>
        <v>4582</v>
      </c>
      <c r="V32" s="56">
        <f>SUM(V28:V31)</f>
        <v>27146</v>
      </c>
      <c r="W32" s="45"/>
      <c r="X32" s="45"/>
      <c r="Y32" s="45" t="s">
        <v>625</v>
      </c>
      <c r="Z32" s="45" t="s">
        <v>598</v>
      </c>
      <c r="AA32" s="45" t="s">
        <v>596</v>
      </c>
      <c r="AB32" s="45" t="s">
        <v>619</v>
      </c>
    </row>
    <row r="33" spans="16:28" x14ac:dyDescent="0.2">
      <c r="P33" s="18"/>
      <c r="Q33" s="78" t="s">
        <v>598</v>
      </c>
      <c r="R33" s="59">
        <f>R28/R32</f>
        <v>0.87791991101223577</v>
      </c>
      <c r="S33" s="59">
        <f>S29/S32</f>
        <v>0.89117983963344793</v>
      </c>
      <c r="T33" s="59">
        <f>T30/T32</f>
        <v>0.90955631399317405</v>
      </c>
      <c r="U33" s="60">
        <f>U31/U32</f>
        <v>0.89589698821475339</v>
      </c>
      <c r="V33" s="45"/>
      <c r="W33" s="45"/>
      <c r="X33" s="45"/>
      <c r="Y33" s="46">
        <f>SUM(R28,S29,T30,U31 )/V32</f>
        <v>0.88812348043910705</v>
      </c>
      <c r="Z33" s="66">
        <f>(S29+T30+U31)/SUM(S32:U32)</f>
        <v>0.89962388340385524</v>
      </c>
      <c r="AA33" s="46">
        <f>(S29+T30+U31)/SUM(V29:V31)</f>
        <v>0.83851884312007008</v>
      </c>
      <c r="AB33" s="67">
        <f>2*Z33*AA33/(Z33+AA33)</f>
        <v>0.86799727829439788</v>
      </c>
    </row>
    <row r="34" spans="16:28" x14ac:dyDescent="0.2">
      <c r="P34" s="18"/>
      <c r="Q34" s="45"/>
      <c r="R34" s="45"/>
      <c r="S34" s="45"/>
      <c r="T34" s="45"/>
      <c r="U34" s="45"/>
      <c r="V34" s="45"/>
      <c r="W34" s="45"/>
      <c r="X34" s="45"/>
    </row>
    <row r="35" spans="16:28" x14ac:dyDescent="0.2">
      <c r="P35" s="18"/>
      <c r="Q35" s="45"/>
      <c r="R35" s="45"/>
      <c r="S35" s="45"/>
      <c r="T35" s="45"/>
      <c r="U35" s="45"/>
      <c r="V35" s="45"/>
      <c r="W35" s="45"/>
      <c r="X35" s="45"/>
    </row>
    <row r="36" spans="16:28" x14ac:dyDescent="0.2">
      <c r="P36" s="18"/>
      <c r="Q36" s="45"/>
      <c r="R36" s="105" t="s">
        <v>573</v>
      </c>
      <c r="S36" s="108"/>
      <c r="T36" s="108"/>
      <c r="U36" s="106"/>
      <c r="V36" s="45"/>
      <c r="W36" s="45"/>
      <c r="X36" s="45"/>
    </row>
    <row r="37" spans="16:28" x14ac:dyDescent="0.2">
      <c r="P37" s="18"/>
      <c r="Q37" s="45"/>
      <c r="R37" s="83" t="s">
        <v>574</v>
      </c>
      <c r="S37" s="51" t="s">
        <v>575</v>
      </c>
      <c r="T37" s="51" t="s">
        <v>576</v>
      </c>
      <c r="U37" s="54" t="s">
        <v>577</v>
      </c>
      <c r="V37" s="78" t="s">
        <v>599</v>
      </c>
      <c r="W37" s="60" t="s">
        <v>600</v>
      </c>
      <c r="X37" s="65" t="s">
        <v>597</v>
      </c>
      <c r="Y37" s="43" t="s">
        <v>596</v>
      </c>
    </row>
    <row r="38" spans="16:28" x14ac:dyDescent="0.2">
      <c r="P38" s="103" t="s">
        <v>579</v>
      </c>
      <c r="Q38" s="55" t="s">
        <v>574</v>
      </c>
      <c r="R38" s="18">
        <v>2165</v>
      </c>
      <c r="S38" s="18">
        <v>63</v>
      </c>
      <c r="T38" s="18">
        <v>38</v>
      </c>
      <c r="U38" s="18">
        <v>72</v>
      </c>
      <c r="V38" s="82">
        <f>SUM(R38:U38)</f>
        <v>2338</v>
      </c>
      <c r="W38" s="50">
        <f>V38/V42</f>
        <v>0.84863883847549915</v>
      </c>
      <c r="X38" s="63"/>
      <c r="Y38" s="44">
        <f>R38/V38</f>
        <v>0.92600513259195893</v>
      </c>
      <c r="Z38" s="92">
        <v>0.88</v>
      </c>
    </row>
    <row r="39" spans="16:28" x14ac:dyDescent="0.2">
      <c r="P39" s="107"/>
      <c r="Q39" s="73" t="s">
        <v>575</v>
      </c>
      <c r="R39" s="18">
        <v>29</v>
      </c>
      <c r="S39" s="18">
        <v>111</v>
      </c>
      <c r="T39" s="18">
        <v>0</v>
      </c>
      <c r="U39" s="18">
        <v>2</v>
      </c>
      <c r="V39" s="82">
        <f>SUM(R39:U39)</f>
        <v>142</v>
      </c>
      <c r="W39" s="50">
        <f>V39/V42</f>
        <v>5.1542649727767696E-2</v>
      </c>
      <c r="X39" s="63">
        <f>R39/V39</f>
        <v>0.20422535211267606</v>
      </c>
      <c r="Y39" s="33">
        <f>S39/V39</f>
        <v>0.78169014084507038</v>
      </c>
      <c r="Z39" s="92">
        <v>0.04</v>
      </c>
    </row>
    <row r="40" spans="16:28" x14ac:dyDescent="0.2">
      <c r="P40" s="107"/>
      <c r="Q40" s="73" t="s">
        <v>576</v>
      </c>
      <c r="R40" s="18">
        <v>25</v>
      </c>
      <c r="S40" s="18">
        <v>0</v>
      </c>
      <c r="T40" s="18">
        <v>97</v>
      </c>
      <c r="U40" s="18">
        <v>3</v>
      </c>
      <c r="V40" s="82">
        <f>SUM(R40:U40)</f>
        <v>125</v>
      </c>
      <c r="W40" s="50">
        <f>V40/V42</f>
        <v>4.5372050816696916E-2</v>
      </c>
      <c r="X40" s="63">
        <f>R40/V40</f>
        <v>0.2</v>
      </c>
      <c r="Y40" s="33">
        <f>T40/V40</f>
        <v>0.77600000000000002</v>
      </c>
      <c r="Z40" s="92">
        <v>0.04</v>
      </c>
    </row>
    <row r="41" spans="16:28" x14ac:dyDescent="0.2">
      <c r="P41" s="104"/>
      <c r="Q41" s="56" t="s">
        <v>577</v>
      </c>
      <c r="R41" s="18">
        <v>18</v>
      </c>
      <c r="S41" s="18">
        <v>0</v>
      </c>
      <c r="T41" s="18">
        <v>1</v>
      </c>
      <c r="U41" s="18">
        <v>131</v>
      </c>
      <c r="V41" s="83">
        <f>SUM(R41:U41)</f>
        <v>150</v>
      </c>
      <c r="W41" s="52">
        <f>V41/V42</f>
        <v>5.4446460980036297E-2</v>
      </c>
      <c r="X41" s="64">
        <f>R41/V41</f>
        <v>0.12</v>
      </c>
      <c r="Y41" s="34">
        <f>U41/V41</f>
        <v>0.87333333333333329</v>
      </c>
      <c r="Z41" s="92">
        <v>0.04</v>
      </c>
    </row>
    <row r="42" spans="16:28" x14ac:dyDescent="0.2">
      <c r="P42" s="18"/>
      <c r="Q42" s="45"/>
      <c r="R42" s="78">
        <f>SUM(R38:R41)</f>
        <v>2237</v>
      </c>
      <c r="S42" s="79">
        <f>SUM(S38:S41)</f>
        <v>174</v>
      </c>
      <c r="T42" s="79">
        <f>SUM(T38:T41)</f>
        <v>136</v>
      </c>
      <c r="U42" s="80">
        <f>SUM(U38:U41)</f>
        <v>208</v>
      </c>
      <c r="V42" s="56">
        <f>SUM(V38:V41)</f>
        <v>2755</v>
      </c>
      <c r="W42" s="45"/>
      <c r="X42" s="45"/>
      <c r="Y42" s="45" t="s">
        <v>625</v>
      </c>
      <c r="Z42" s="45" t="s">
        <v>598</v>
      </c>
      <c r="AA42" s="45" t="s">
        <v>596</v>
      </c>
      <c r="AB42" s="45" t="s">
        <v>619</v>
      </c>
    </row>
    <row r="43" spans="16:28" x14ac:dyDescent="0.2">
      <c r="P43" s="18"/>
      <c r="Q43" s="65" t="s">
        <v>598</v>
      </c>
      <c r="R43" s="72">
        <f>R38/R42</f>
        <v>0.967814036656236</v>
      </c>
      <c r="S43" s="59">
        <f>S39/S42</f>
        <v>0.63793103448275867</v>
      </c>
      <c r="T43" s="59">
        <f>T40/T42</f>
        <v>0.71323529411764708</v>
      </c>
      <c r="U43" s="60">
        <f>U41/U42</f>
        <v>0.62980769230769229</v>
      </c>
      <c r="V43" s="45"/>
      <c r="W43" s="45"/>
      <c r="X43" s="45"/>
      <c r="Y43" s="46">
        <f>SUM(R38,S39,T40,U41 )/V42</f>
        <v>0.90889292196007254</v>
      </c>
      <c r="Z43" s="66">
        <f>(S39+T40+U41)/SUM(S42:U42)</f>
        <v>0.65444015444015446</v>
      </c>
      <c r="AA43" s="46">
        <f>(S39+T40+U41)/SUM(V39:V41)</f>
        <v>0.81294964028776984</v>
      </c>
      <c r="AB43" s="67">
        <f>2*Z43*AA43/(Z43+AA43)</f>
        <v>0.72513368983957216</v>
      </c>
    </row>
    <row r="45" spans="16:28" x14ac:dyDescent="0.2">
      <c r="P45" s="18">
        <f>Z38/Y28</f>
        <v>1.7755671175858481</v>
      </c>
      <c r="Q45" s="18"/>
      <c r="R45" s="18">
        <f>R28*P45</f>
        <v>22421.861560874091</v>
      </c>
      <c r="S45" s="18">
        <f>S28*P45</f>
        <v>610.7950884495317</v>
      </c>
      <c r="T45" s="18">
        <f>T28*P45</f>
        <v>355.11342351716962</v>
      </c>
      <c r="U45" s="18">
        <f>U28*P45</f>
        <v>500.70992715920914</v>
      </c>
    </row>
    <row r="46" spans="16:28" x14ac:dyDescent="0.2">
      <c r="P46" s="18">
        <f t="shared" ref="P46:P48" si="5">Z39/Y29</f>
        <v>0.28432573972244041</v>
      </c>
      <c r="Q46" s="18"/>
      <c r="R46" s="18">
        <f t="shared" ref="R46:R48" si="6">R29*P46</f>
        <v>186.23335951819845</v>
      </c>
      <c r="S46" s="18">
        <f t="shared" ref="S46:S48" si="7">S29*P46</f>
        <v>884.82170201623455</v>
      </c>
      <c r="T46" s="18">
        <f t="shared" ref="T46:T48" si="8">T29*P46</f>
        <v>8.2454464519507713</v>
      </c>
      <c r="U46" s="18">
        <f t="shared" ref="U46:U48" si="9">U29*P46</f>
        <v>6.5394920136161296</v>
      </c>
      <c r="V46" s="88">
        <f>SUM(R46:U46)</f>
        <v>1085.8399999999999</v>
      </c>
    </row>
    <row r="47" spans="16:28" x14ac:dyDescent="0.2">
      <c r="P47" s="18">
        <f t="shared" si="5"/>
        <v>0.22083384177343912</v>
      </c>
      <c r="Q47" s="18"/>
      <c r="R47" s="18">
        <f t="shared" si="6"/>
        <v>101.36273337400856</v>
      </c>
      <c r="S47" s="18">
        <f t="shared" si="7"/>
        <v>4.8583445190156604</v>
      </c>
      <c r="T47" s="18">
        <f t="shared" si="8"/>
        <v>941.63550132194439</v>
      </c>
      <c r="U47" s="18">
        <f t="shared" si="9"/>
        <v>37.983420785031527</v>
      </c>
      <c r="V47" s="88">
        <f>SUM(R47:U47)</f>
        <v>1085.8400000000001</v>
      </c>
    </row>
    <row r="48" spans="16:28" x14ac:dyDescent="0.2">
      <c r="P48" s="18">
        <f t="shared" si="5"/>
        <v>0.21909604519774012</v>
      </c>
      <c r="Q48" s="18"/>
      <c r="R48" s="18">
        <f t="shared" si="6"/>
        <v>140.65966101694914</v>
      </c>
      <c r="S48" s="18">
        <f t="shared" si="7"/>
        <v>3.0673446327683616</v>
      </c>
      <c r="T48" s="18">
        <f t="shared" si="8"/>
        <v>42.723728813559326</v>
      </c>
      <c r="U48" s="18">
        <f t="shared" si="9"/>
        <v>899.3892655367232</v>
      </c>
      <c r="V48" s="86">
        <f>SUM(R48:U48)</f>
        <v>1085.8400000000001</v>
      </c>
    </row>
    <row r="49" spans="16:28" x14ac:dyDescent="0.2">
      <c r="P49" s="18"/>
      <c r="Q49" s="18"/>
      <c r="R49" s="18"/>
      <c r="S49" s="89">
        <f>SUM(S45:S48)</f>
        <v>1503.5424796175503</v>
      </c>
      <c r="T49" s="89">
        <f>SUM(T45:T48)</f>
        <v>1347.7181001046242</v>
      </c>
      <c r="U49" s="87">
        <f>SUM(U45:U48)</f>
        <v>1444.62210549458</v>
      </c>
      <c r="V49">
        <f>SUM(R45:U48)</f>
        <v>27146.000000000004</v>
      </c>
      <c r="Y49" s="45" t="s">
        <v>625</v>
      </c>
      <c r="Z49" s="45" t="s">
        <v>598</v>
      </c>
      <c r="AA49" s="45" t="s">
        <v>596</v>
      </c>
      <c r="AB49" s="45" t="s">
        <v>619</v>
      </c>
    </row>
    <row r="50" spans="16:28" x14ac:dyDescent="0.2">
      <c r="P50" s="18"/>
      <c r="Q50" s="18"/>
      <c r="R50" s="18"/>
      <c r="S50" s="18"/>
      <c r="T50" s="18"/>
      <c r="U50" s="18"/>
      <c r="Y50" s="46">
        <f>SUM(R45,S46,T47,U48 )/V49</f>
        <v>0.92638724046817167</v>
      </c>
      <c r="Z50" s="66">
        <f>(S46+T47+U48)/SUM(S49:U49)</f>
        <v>0.6345253510425799</v>
      </c>
      <c r="AA50" s="46">
        <f>(S46+T47+U48)/SUM(V46:V48)</f>
        <v>0.83678579682546905</v>
      </c>
      <c r="AB50" s="67">
        <f>2*Z50*AA50/(Z50+AA50)</f>
        <v>0.72175325015038039</v>
      </c>
    </row>
  </sheetData>
  <mergeCells count="12">
    <mergeCell ref="R26:U26"/>
    <mergeCell ref="P28:P31"/>
    <mergeCell ref="R36:U36"/>
    <mergeCell ref="P38:P41"/>
    <mergeCell ref="R13:U13"/>
    <mergeCell ref="P15:P18"/>
    <mergeCell ref="D3:G3"/>
    <mergeCell ref="B5:B8"/>
    <mergeCell ref="D13:G13"/>
    <mergeCell ref="B15:B18"/>
    <mergeCell ref="R3:U3"/>
    <mergeCell ref="P5:P8"/>
  </mergeCells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SemEval2018_Task3_A</vt:lpstr>
      <vt:lpstr>SemEval2018_Task3_B</vt:lpstr>
      <vt:lpstr>SemEval2019_Task3</vt:lpstr>
      <vt:lpstr>SemEval2019_Task3 混淆矩阵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2018-10-08T13:35:59Z</dcterms:created>
  <dcterms:modified xsi:type="dcterms:W3CDTF">2019-01-13T10:20:10Z</dcterms:modified>
</cp:coreProperties>
</file>