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920" yWindow="540" windowWidth="24240" windowHeight="13860" tabRatio="500" activeTab="2"/>
  </bookViews>
  <sheets>
    <sheet name="SemEval2018_Task3_A" sheetId="1" r:id="rId1"/>
    <sheet name="SemEval2018_Task3_B" sheetId="2" r:id="rId2"/>
    <sheet name="SemEval2019_Task3" sheetId="4" r:id="rId3"/>
    <sheet name="SemEval2019_Task3 混淆矩阵" sheetId="3" r:id="rId4"/>
    <sheet name="工作表1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1" i="5" l="1"/>
  <c r="F41" i="5"/>
  <c r="G41" i="5"/>
  <c r="L42" i="5"/>
  <c r="H38" i="5"/>
  <c r="H39" i="5"/>
  <c r="H40" i="5"/>
  <c r="M42" i="5"/>
  <c r="N42" i="5"/>
  <c r="H37" i="5"/>
  <c r="H41" i="5"/>
  <c r="K42" i="5"/>
  <c r="G42" i="5"/>
  <c r="F42" i="5"/>
  <c r="E42" i="5"/>
  <c r="D41" i="5"/>
  <c r="D42" i="5"/>
  <c r="K40" i="5"/>
  <c r="J40" i="5"/>
  <c r="I40" i="5"/>
  <c r="K39" i="5"/>
  <c r="J39" i="5"/>
  <c r="I39" i="5"/>
  <c r="K38" i="5"/>
  <c r="J38" i="5"/>
  <c r="I38" i="5"/>
  <c r="K37" i="5"/>
  <c r="I37" i="5"/>
  <c r="E31" i="5"/>
  <c r="F31" i="5"/>
  <c r="G31" i="5"/>
  <c r="L32" i="5"/>
  <c r="H28" i="5"/>
  <c r="H29" i="5"/>
  <c r="H30" i="5"/>
  <c r="M32" i="5"/>
  <c r="N32" i="5"/>
  <c r="H27" i="5"/>
  <c r="H31" i="5"/>
  <c r="K32" i="5"/>
  <c r="G32" i="5"/>
  <c r="F32" i="5"/>
  <c r="E32" i="5"/>
  <c r="D31" i="5"/>
  <c r="D32" i="5"/>
  <c r="K30" i="5"/>
  <c r="J30" i="5"/>
  <c r="I30" i="5"/>
  <c r="K29" i="5"/>
  <c r="J29" i="5"/>
  <c r="I29" i="5"/>
  <c r="K28" i="5"/>
  <c r="J28" i="5"/>
  <c r="I28" i="5"/>
  <c r="K27" i="5"/>
  <c r="I27" i="5"/>
  <c r="Y31" i="5"/>
  <c r="Y30" i="5"/>
  <c r="Y29" i="5"/>
  <c r="Y28" i="5"/>
  <c r="P46" i="5"/>
  <c r="S46" i="5"/>
  <c r="P47" i="5"/>
  <c r="T47" i="5"/>
  <c r="P48" i="5"/>
  <c r="U48" i="5"/>
  <c r="P45" i="5"/>
  <c r="S45" i="5"/>
  <c r="S47" i="5"/>
  <c r="S48" i="5"/>
  <c r="S49" i="5"/>
  <c r="T45" i="5"/>
  <c r="T46" i="5"/>
  <c r="T48" i="5"/>
  <c r="T49" i="5"/>
  <c r="U45" i="5"/>
  <c r="U46" i="5"/>
  <c r="U47" i="5"/>
  <c r="U49" i="5"/>
  <c r="Z50" i="5"/>
  <c r="R46" i="5"/>
  <c r="V46" i="5"/>
  <c r="R47" i="5"/>
  <c r="V47" i="5"/>
  <c r="R48" i="5"/>
  <c r="V48" i="5"/>
  <c r="AA50" i="5"/>
  <c r="AB50" i="5"/>
  <c r="R45" i="5"/>
  <c r="V49" i="5"/>
  <c r="Y50" i="5"/>
  <c r="K8" i="5"/>
  <c r="K7" i="5"/>
  <c r="K6" i="5"/>
  <c r="K5" i="5"/>
  <c r="N18" i="3"/>
  <c r="N17" i="3"/>
  <c r="N16" i="3"/>
  <c r="N15" i="3"/>
  <c r="N8" i="3"/>
  <c r="N7" i="3"/>
  <c r="N6" i="3"/>
  <c r="N5" i="3"/>
  <c r="S42" i="5"/>
  <c r="T42" i="5"/>
  <c r="U42" i="5"/>
  <c r="Z43" i="5"/>
  <c r="V39" i="5"/>
  <c r="V40" i="5"/>
  <c r="V41" i="5"/>
  <c r="AA43" i="5"/>
  <c r="AB43" i="5"/>
  <c r="V38" i="5"/>
  <c r="V42" i="5"/>
  <c r="Y43" i="5"/>
  <c r="U43" i="5"/>
  <c r="T43" i="5"/>
  <c r="S43" i="5"/>
  <c r="R42" i="5"/>
  <c r="R43" i="5"/>
  <c r="Y41" i="5"/>
  <c r="X41" i="5"/>
  <c r="W41" i="5"/>
  <c r="Y40" i="5"/>
  <c r="X40" i="5"/>
  <c r="W40" i="5"/>
  <c r="Y39" i="5"/>
  <c r="X39" i="5"/>
  <c r="W39" i="5"/>
  <c r="Y38" i="5"/>
  <c r="W38" i="5"/>
  <c r="S32" i="5"/>
  <c r="T32" i="5"/>
  <c r="U32" i="5"/>
  <c r="Z33" i="5"/>
  <c r="V29" i="5"/>
  <c r="V30" i="5"/>
  <c r="V31" i="5"/>
  <c r="AA33" i="5"/>
  <c r="AB33" i="5"/>
  <c r="V28" i="5"/>
  <c r="V32" i="5"/>
  <c r="Y33" i="5"/>
  <c r="U33" i="5"/>
  <c r="T33" i="5"/>
  <c r="S33" i="5"/>
  <c r="R32" i="5"/>
  <c r="R33" i="5"/>
  <c r="X31" i="5"/>
  <c r="W31" i="5"/>
  <c r="X30" i="5"/>
  <c r="W30" i="5"/>
  <c r="X29" i="5"/>
  <c r="W29" i="5"/>
  <c r="X28" i="5"/>
  <c r="W28" i="5"/>
  <c r="S19" i="5"/>
  <c r="T19" i="5"/>
  <c r="U19" i="5"/>
  <c r="Z20" i="5"/>
  <c r="V16" i="5"/>
  <c r="V17" i="5"/>
  <c r="V18" i="5"/>
  <c r="AA20" i="5"/>
  <c r="AB20" i="5"/>
  <c r="V15" i="5"/>
  <c r="V19" i="5"/>
  <c r="Y20" i="5"/>
  <c r="U20" i="5"/>
  <c r="T20" i="5"/>
  <c r="S20" i="5"/>
  <c r="R19" i="5"/>
  <c r="R20" i="5"/>
  <c r="Y18" i="5"/>
  <c r="X18" i="5"/>
  <c r="W18" i="5"/>
  <c r="Y17" i="5"/>
  <c r="X17" i="5"/>
  <c r="W17" i="5"/>
  <c r="Y16" i="5"/>
  <c r="X16" i="5"/>
  <c r="W16" i="5"/>
  <c r="Y15" i="5"/>
  <c r="W15" i="5"/>
  <c r="S9" i="5"/>
  <c r="T9" i="5"/>
  <c r="U9" i="5"/>
  <c r="Z10" i="5"/>
  <c r="V6" i="5"/>
  <c r="V7" i="5"/>
  <c r="V8" i="5"/>
  <c r="AA10" i="5"/>
  <c r="AB10" i="5"/>
  <c r="V5" i="5"/>
  <c r="V9" i="5"/>
  <c r="Y10" i="5"/>
  <c r="U10" i="5"/>
  <c r="T10" i="5"/>
  <c r="S10" i="5"/>
  <c r="R9" i="5"/>
  <c r="R10" i="5"/>
  <c r="X8" i="5"/>
  <c r="W8" i="5"/>
  <c r="X7" i="5"/>
  <c r="W7" i="5"/>
  <c r="X6" i="5"/>
  <c r="W6" i="5"/>
  <c r="X5" i="5"/>
  <c r="W5" i="5"/>
  <c r="E19" i="5"/>
  <c r="F19" i="5"/>
  <c r="G19" i="5"/>
  <c r="L20" i="5"/>
  <c r="H16" i="5"/>
  <c r="H17" i="5"/>
  <c r="H18" i="5"/>
  <c r="M20" i="5"/>
  <c r="N20" i="5"/>
  <c r="H15" i="5"/>
  <c r="H19" i="5"/>
  <c r="K20" i="5"/>
  <c r="G20" i="5"/>
  <c r="F20" i="5"/>
  <c r="E20" i="5"/>
  <c r="D19" i="5"/>
  <c r="D20" i="5"/>
  <c r="K18" i="5"/>
  <c r="J18" i="5"/>
  <c r="I18" i="5"/>
  <c r="K17" i="5"/>
  <c r="J17" i="5"/>
  <c r="I17" i="5"/>
  <c r="K16" i="5"/>
  <c r="J16" i="5"/>
  <c r="I16" i="5"/>
  <c r="K15" i="5"/>
  <c r="I15" i="5"/>
  <c r="E9" i="5"/>
  <c r="F9" i="5"/>
  <c r="G9" i="5"/>
  <c r="L10" i="5"/>
  <c r="H6" i="5"/>
  <c r="H7" i="5"/>
  <c r="H8" i="5"/>
  <c r="M10" i="5"/>
  <c r="N10" i="5"/>
  <c r="H5" i="5"/>
  <c r="H9" i="5"/>
  <c r="K10" i="5"/>
  <c r="G10" i="5"/>
  <c r="F10" i="5"/>
  <c r="E10" i="5"/>
  <c r="D9" i="5"/>
  <c r="D10" i="5"/>
  <c r="J8" i="5"/>
  <c r="I8" i="5"/>
  <c r="J7" i="5"/>
  <c r="I7" i="5"/>
  <c r="J6" i="5"/>
  <c r="I6" i="5"/>
  <c r="J5" i="5"/>
  <c r="I5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</calcChain>
</file>

<file path=xl/sharedStrings.xml><?xml version="1.0" encoding="utf-8"?>
<sst xmlns="http://schemas.openxmlformats.org/spreadsheetml/2006/main" count="1484" uniqueCount="890">
  <si>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</si>
  <si>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</si>
  <si>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</si>
  <si>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</si>
  <si>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</si>
  <si>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</si>
  <si>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</si>
  <si>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</si>
  <si>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</si>
  <si>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</si>
  <si>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</si>
  <si>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</si>
  <si>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</si>
  <si>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</si>
  <si>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</si>
  <si>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</si>
  <si>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</si>
  <si>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</si>
  <si>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</si>
  <si>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</si>
  <si>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</si>
  <si>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</si>
  <si>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</si>
  <si>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</si>
  <si>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</si>
  <si>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</si>
  <si>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</si>
  <si>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</si>
  <si>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</si>
  <si>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</si>
  <si>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</si>
  <si>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</si>
  <si>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</si>
  <si>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</si>
  <si>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</si>
  <si>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</si>
  <si>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</si>
  <si>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</si>
  <si>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</si>
  <si>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</si>
  <si>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</si>
  <si>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</si>
  <si>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</si>
  <si>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</si>
  <si>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</si>
  <si>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</si>
  <si>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</si>
  <si>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</si>
  <si>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</si>
  <si>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</si>
  <si>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</si>
  <si>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</si>
  <si>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</si>
  <si>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</si>
  <si>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</si>
  <si>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</si>
  <si>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</si>
  <si>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</si>
  <si>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</si>
  <si>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</si>
  <si>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</si>
  <si>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</si>
  <si>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</si>
  <si>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</si>
  <si>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</si>
  <si>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</si>
  <si>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</si>
  <si>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</si>
  <si>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</si>
  <si>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</si>
  <si>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</si>
  <si>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</si>
  <si>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</si>
  <si>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</si>
  <si>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</si>
  <si>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</si>
  <si>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</si>
  <si>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</si>
  <si>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</si>
  <si>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</si>
  <si>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</si>
  <si>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</si>
  <si>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</si>
  <si>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</si>
  <si>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</si>
  <si>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</si>
  <si>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</si>
  <si>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</si>
  <si>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</si>
  <si>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</si>
  <si>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</si>
  <si>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</si>
  <si>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</si>
  <si>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</si>
  <si>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</si>
  <si>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</si>
  <si>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</si>
  <si>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</si>
  <si>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</si>
  <si>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</si>
  <si>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</si>
  <si>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</si>
  <si>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</si>
  <si>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</si>
  <si>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</si>
  <si>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</si>
  <si>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</si>
  <si>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</si>
  <si>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</si>
  <si>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</si>
  <si>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</si>
  <si>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</si>
  <si>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</si>
  <si>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</si>
  <si>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</si>
  <si>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</si>
  <si>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</si>
  <si>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</si>
  <si>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</si>
  <si>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</si>
  <si>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</si>
  <si>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</si>
  <si>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</si>
  <si>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</si>
  <si>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</si>
  <si>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</si>
  <si>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</si>
  <si>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</si>
  <si>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</si>
  <si>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</si>
  <si>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</si>
  <si>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</si>
  <si>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</si>
  <si>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</si>
  <si>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</si>
  <si>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</si>
  <si>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</si>
  <si>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</si>
  <si>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</si>
  <si>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</si>
  <si>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</si>
  <si>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</si>
  <si>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</si>
  <si>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</si>
  <si>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</si>
  <si>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</si>
  <si>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</si>
  <si>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</si>
  <si>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</si>
  <si>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</si>
  <si>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</si>
  <si>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</si>
  <si>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</si>
  <si>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</si>
  <si>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</si>
  <si>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</si>
  <si>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</si>
  <si>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</si>
  <si>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</si>
  <si>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</si>
  <si>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</si>
  <si>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</si>
  <si>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</si>
  <si>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</si>
  <si>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</si>
  <si>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</si>
  <si>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</si>
  <si>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</si>
  <si>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</si>
  <si>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</si>
  <si>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</si>
  <si>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</si>
  <si>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</si>
  <si>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</si>
  <si>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</si>
  <si>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</si>
  <si>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</si>
  <si>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</si>
  <si>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</si>
  <si>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</si>
  <si>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</si>
  <si>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</si>
  <si>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</si>
  <si>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</si>
  <si>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</si>
  <si>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</si>
  <si>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</si>
  <si>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</si>
  <si>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</si>
  <si>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</si>
  <si>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</si>
  <si>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</si>
  <si>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</si>
  <si>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</si>
  <si>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</si>
  <si>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</si>
  <si>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</si>
  <si>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</si>
  <si>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</si>
  <si>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</si>
  <si>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</si>
  <si>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</si>
  <si>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</si>
  <si>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</si>
  <si>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</si>
  <si>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</si>
  <si>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</si>
  <si>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</si>
  <si>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</si>
  <si>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</si>
  <si>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</si>
  <si>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</si>
  <si>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</si>
  <si>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</si>
  <si>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</si>
  <si>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</si>
  <si>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</si>
  <si>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</si>
  <si>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</si>
  <si>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</si>
  <si>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</si>
  <si>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</si>
  <si>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</si>
  <si>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</si>
  <si>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</si>
  <si>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</si>
  <si>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</si>
  <si>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</si>
  <si>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</si>
  <si>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</si>
  <si>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</si>
  <si>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</si>
  <si>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</si>
  <si>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</si>
  <si>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</si>
  <si>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</si>
  <si>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</si>
  <si>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</si>
  <si>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</si>
  <si>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</si>
  <si>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</si>
  <si>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</si>
  <si>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</si>
  <si>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</si>
  <si>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</si>
  <si>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</si>
  <si>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</si>
  <si>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</si>
  <si>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</si>
  <si>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</si>
  <si>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</si>
  <si>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</si>
  <si>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</si>
  <si>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</si>
  <si>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</si>
  <si>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</si>
  <si>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</si>
  <si>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</si>
  <si>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</si>
  <si>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</si>
  <si>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</si>
  <si>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</si>
  <si>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</si>
  <si>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</si>
  <si>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</si>
  <si>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</si>
  <si>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</si>
  <si>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</si>
  <si>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</si>
  <si>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</si>
  <si>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</si>
  <si>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</si>
  <si>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</si>
  <si>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</si>
  <si>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</si>
  <si>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</si>
  <si>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</si>
  <si>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</si>
  <si>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</si>
  <si>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</si>
  <si>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</si>
  <si>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</si>
  <si>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</si>
  <si>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</si>
  <si>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</si>
  <si>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</si>
  <si>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</si>
  <si>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</si>
  <si>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</si>
  <si>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</si>
  <si>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</si>
  <si>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</si>
  <si>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</si>
  <si>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</si>
  <si>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</si>
  <si>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</si>
  <si>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</si>
  <si>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</si>
  <si>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</si>
  <si>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</si>
  <si>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</si>
  <si>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</si>
  <si>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</si>
  <si>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</si>
  <si>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</si>
  <si>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</si>
  <si>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</si>
  <si>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</si>
  <si>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</si>
  <si>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</si>
  <si>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</si>
  <si>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</si>
  <si>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</si>
  <si>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</si>
  <si>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</si>
  <si>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</si>
  <si>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</si>
  <si>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</si>
  <si>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</si>
  <si>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</si>
  <si>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</si>
  <si>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</si>
  <si>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</si>
  <si>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</si>
  <si>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</si>
  <si>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</si>
  <si>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</si>
  <si>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</si>
  <si>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</si>
  <si>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</si>
  <si>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</si>
  <si>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</si>
  <si>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</si>
  <si>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</si>
  <si>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</si>
  <si>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</si>
  <si>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</si>
  <si>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</si>
  <si>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</si>
  <si>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</si>
  <si>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</si>
  <si>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</si>
  <si>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</si>
  <si>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</si>
  <si>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</si>
  <si>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</si>
  <si>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</si>
  <si>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</si>
  <si>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</si>
  <si>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</si>
  <si>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</si>
  <si>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</si>
  <si>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</si>
  <si>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</si>
  <si>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</si>
  <si>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</si>
  <si>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</si>
  <si>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</si>
  <si>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</si>
  <si>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</si>
  <si>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</si>
  <si>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</si>
  <si>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</si>
  <si>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</si>
  <si>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</si>
  <si>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</si>
  <si>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</si>
  <si>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</si>
  <si>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</si>
  <si>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</si>
  <si>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</si>
  <si>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</si>
  <si>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</si>
  <si>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</si>
  <si>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</si>
  <si>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</si>
  <si>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</si>
  <si>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</si>
  <si>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</si>
  <si>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</si>
  <si>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</si>
  <si>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</si>
  <si>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</si>
  <si>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</si>
  <si>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</si>
  <si>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</si>
  <si>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</si>
  <si>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</si>
  <si>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</si>
  <si>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</si>
  <si>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</si>
  <si>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</si>
  <si>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</si>
  <si>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</si>
  <si>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</si>
  <si>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</si>
  <si>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</si>
  <si>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</si>
  <si>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</si>
  <si>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</si>
  <si>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</si>
  <si>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</si>
  <si>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</si>
  <si>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</si>
  <si>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</si>
  <si>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</si>
  <si>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</si>
  <si>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</si>
  <si>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</si>
  <si>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</si>
  <si>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</si>
  <si>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</si>
  <si>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</si>
  <si>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</si>
  <si>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</si>
  <si>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</si>
  <si>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</si>
  <si>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</si>
  <si>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</si>
  <si>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</si>
  <si>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</si>
  <si>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</si>
  <si>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</si>
  <si>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</si>
  <si>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</si>
  <si>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</si>
  <si>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</si>
  <si>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</si>
  <si>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</si>
  <si>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</si>
  <si>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</si>
  <si>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</si>
  <si>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</si>
  <si>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</si>
  <si>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</si>
  <si>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</si>
  <si>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</si>
  <si>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</si>
  <si>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</si>
  <si>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</si>
  <si>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</si>
  <si>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</si>
  <si>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</si>
  <si>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</si>
  <si>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</si>
  <si>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</si>
  <si>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</si>
  <si>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</si>
  <si>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</si>
  <si>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</si>
  <si>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</si>
  <si>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</si>
  <si>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</si>
  <si>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</si>
  <si>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</si>
  <si>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</si>
  <si>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</si>
  <si>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</si>
  <si>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</si>
  <si>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</si>
  <si>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</si>
  <si>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</si>
  <si>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</si>
  <si>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</si>
  <si>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</si>
  <si>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</si>
  <si>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</si>
  <si>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</si>
  <si>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</si>
  <si>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</si>
  <si>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</si>
  <si>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</si>
  <si>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</si>
  <si>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</si>
  <si>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</si>
  <si>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</si>
  <si>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</si>
  <si>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</si>
  <si>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</si>
  <si>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</si>
  <si>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</si>
  <si>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</si>
  <si>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</si>
  <si>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</si>
  <si>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</si>
  <si>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</si>
  <si>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</si>
  <si>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</si>
  <si>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</si>
  <si>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</si>
  <si>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</si>
  <si>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</si>
  <si>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</si>
  <si>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</si>
  <si>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</si>
  <si>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</si>
  <si>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</si>
  <si>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</si>
  <si>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</si>
  <si>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</si>
  <si>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</si>
  <si>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</si>
  <si>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</si>
  <si>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</si>
  <si>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</si>
  <si>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</si>
  <si>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</si>
  <si>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</si>
  <si>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</si>
  <si>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</si>
  <si>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</si>
  <si>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</si>
  <si>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</si>
  <si>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</si>
  <si>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</si>
  <si>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</si>
  <si>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</si>
  <si>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</si>
  <si>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</si>
  <si>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</si>
  <si>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</si>
  <si>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</si>
  <si>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</si>
  <si>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</si>
  <si>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</si>
  <si>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</si>
  <si>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</si>
  <si>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</si>
  <si>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</si>
  <si>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</si>
  <si>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</si>
  <si>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</si>
  <si>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</si>
  <si>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</si>
  <si>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</si>
  <si>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</si>
  <si>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</si>
  <si>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</si>
  <si>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</si>
  <si>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</si>
  <si>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</si>
  <si>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</si>
  <si>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</si>
  <si>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</si>
  <si>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</si>
  <si>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</si>
  <si>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</si>
  <si>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</si>
  <si>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</si>
  <si>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</si>
  <si>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</si>
  <si>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</si>
  <si>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</si>
  <si>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</si>
  <si>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</si>
  <si>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</si>
  <si>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</si>
  <si>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</si>
  <si>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</si>
  <si>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</si>
  <si>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</si>
  <si>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rafalposwiata</t>
  </si>
  <si>
    <t>mfzszgs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</si>
  <si>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</si>
  <si>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</si>
  <si>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</si>
  <si>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</si>
  <si>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</si>
  <si>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</si>
  <si>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</si>
  <si>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</si>
  <si>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</si>
  <si>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</si>
  <si>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</si>
  <si>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</si>
  <si>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</si>
  <si>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</si>
  <si>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</si>
  <si>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</si>
  <si>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</si>
  <si>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</si>
  <si>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</si>
  <si>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</si>
  <si>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</si>
  <si>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</si>
  <si>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</si>
  <si>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</si>
  <si>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</si>
  <si>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</si>
  <si>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</si>
  <si>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</si>
  <si>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</si>
  <si>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</si>
  <si>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</si>
  <si>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</si>
  <si>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</si>
  <si>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</si>
  <si>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</si>
  <si>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</si>
  <si>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</si>
  <si>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</si>
  <si>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</si>
  <si>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</si>
  <si>
    <t>others</t>
    <phoneticPr fontId="2" type="noConversion"/>
  </si>
  <si>
    <t>HAS</t>
    <phoneticPr fontId="2" type="noConversion"/>
  </si>
  <si>
    <t>others</t>
    <phoneticPr fontId="2" type="noConversion"/>
  </si>
  <si>
    <t>HAS</t>
    <phoneticPr fontId="2" type="noConversion"/>
  </si>
  <si>
    <t>HAS</t>
    <phoneticPr fontId="2" type="noConversion"/>
  </si>
  <si>
    <t>HAS</t>
    <phoneticPr fontId="2" type="noConversion"/>
  </si>
  <si>
    <t>Pred</t>
    <phoneticPr fontId="2" type="noConversion"/>
  </si>
  <si>
    <t>Pred</t>
    <phoneticPr fontId="2" type="noConversion"/>
  </si>
  <si>
    <t>Gold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</si>
  <si>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</si>
  <si>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</si>
  <si>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</si>
  <si>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</si>
  <si>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</si>
  <si>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Recall</t>
    <phoneticPr fontId="2" type="noConversion"/>
  </si>
  <si>
    <t>Precision</t>
    <phoneticPr fontId="2" type="noConversion"/>
  </si>
  <si>
    <t>Score</t>
    <phoneticPr fontId="2" type="noConversion"/>
  </si>
  <si>
    <t>Score</t>
    <phoneticPr fontId="2" type="noConversion"/>
  </si>
  <si>
    <t>binary_ntua_ek_1546434037</t>
  </si>
  <si>
    <t>二分类</t>
    <phoneticPr fontId="2" type="noConversion"/>
  </si>
  <si>
    <t>TRAIN</t>
    <phoneticPr fontId="2" type="noConversion"/>
  </si>
  <si>
    <t>利用SVM合并隐藏层特征向量</t>
    <phoneticPr fontId="2" type="noConversion"/>
  </si>
  <si>
    <t>Accuracy</t>
    <phoneticPr fontId="2" type="noConversion"/>
  </si>
  <si>
    <t>DEV</t>
    <phoneticPr fontId="2" type="noConversion"/>
  </si>
  <si>
    <t>Accuracy</t>
    <phoneticPr fontId="2" type="noConversion"/>
  </si>
  <si>
    <t>ntua_ek_1546517955</t>
  </si>
  <si>
    <t>NTUA</t>
    <phoneticPr fontId="2" type="noConversion"/>
  </si>
  <si>
    <t>emb=uta, emb_tralnable=False, rnn_dim=300, lr=(0.01, 0.9, 0.1), class_weight=False</t>
    <phoneticPr fontId="2" type="noConversion"/>
  </si>
  <si>
    <t>main93_v2_ek_1546524019</t>
  </si>
  <si>
    <t>3-way GRU</t>
    <phoneticPr fontId="2" type="noConversion"/>
  </si>
  <si>
    <t>3-way BLSTM</t>
    <phoneticPr fontId="2" type="noConversion"/>
  </si>
  <si>
    <t>naive_ek_1546522445</t>
  </si>
  <si>
    <t>3-way GRU</t>
    <phoneticPr fontId="2" type="noConversion"/>
  </si>
  <si>
    <t>3-way BLSTM</t>
    <phoneticPr fontId="2" type="noConversion"/>
  </si>
  <si>
    <t>decay_rate=0.9</t>
    <phoneticPr fontId="2" type="noConversion"/>
  </si>
  <si>
    <t>main93_v2_ek_1546523873</t>
  </si>
  <si>
    <t>main93_v2_ek_1546534846</t>
  </si>
  <si>
    <t>decay_rate=0.95, rnn_dim=50, attention_dim=50, dropout=0.2</t>
    <phoneticPr fontId="2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</si>
  <si>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</si>
  <si>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</si>
  <si>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</si>
  <si>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2" type="noConversion"/>
  </si>
  <si>
    <t>decay_rate=0.95, rnn_dim=100, attention_dim=50, dropout=0.5</t>
    <phoneticPr fontId="2" type="noConversion"/>
  </si>
  <si>
    <t>decay_rate=0.95, rnn_dim=50, attention_dim=25, dropout=0.5</t>
    <phoneticPr fontId="2" type="noConversion"/>
  </si>
  <si>
    <t>main93_v2_ek_1546524019</t>
    <phoneticPr fontId="2" type="noConversion"/>
  </si>
  <si>
    <t>decay_rate=0.95, rnn_dim=50, attention_dim=50, dropout=0.5</t>
    <phoneticPr fontId="2" type="noConversion"/>
  </si>
  <si>
    <t>main93_v2_ek_1546572256</t>
  </si>
  <si>
    <t>decay_rate=0.95, rnn_dim=100, attention_dim=100, dropout=0.5, min_tf=5.</t>
    <phoneticPr fontId="2" type="noConversion"/>
  </si>
  <si>
    <t>main93_v2_ek_1546572321</t>
  </si>
  <si>
    <t>decay_rate=0.95, rnn_dim=50, attention_dim=50, dropout=0.5, emb_trainable=True</t>
    <phoneticPr fontId="2" type="noConversion"/>
  </si>
  <si>
    <t>decay_rate=0.95, rnn_dim=50, attention_dim=50, dropout=0.5, emb_trainable=True, batch_size=50</t>
    <phoneticPr fontId="2" type="noConversion"/>
  </si>
  <si>
    <t>main93_v2_ek_1546583873</t>
    <phoneticPr fontId="2" type="noConversion"/>
  </si>
  <si>
    <t>decay_rate=0.95, rnn_dim=100, attention_dim=100, dropout=0.5, min_tf=10., l2_reg_lambda=0.5</t>
    <phoneticPr fontId="2" type="noConversion"/>
  </si>
  <si>
    <t>main93_v2_ek_1546593545</t>
  </si>
  <si>
    <t>decay_rate=0.95, rnn_dim=50, attention_dim=50, dropout=0.5, emb_trainable=False, batch_size=50</t>
    <phoneticPr fontId="2" type="noConversion"/>
  </si>
  <si>
    <t>main93_v2_ek_1546621085</t>
  </si>
  <si>
    <t>seq_len=20</t>
    <phoneticPr fontId="2" type="noConversion"/>
  </si>
  <si>
    <t>main93_v2_ek_1546866423</t>
  </si>
  <si>
    <t>lr_init=0.0025</t>
    <phoneticPr fontId="2" type="noConversion"/>
  </si>
  <si>
    <t>main93_v2_ek_1546869816</t>
  </si>
  <si>
    <t>m93_cnn_ek_1546870235</t>
  </si>
  <si>
    <t>m93_cnn_ek_1546915503</t>
  </si>
  <si>
    <t>1-layer CNN</t>
    <phoneticPr fontId="2" type="noConversion"/>
  </si>
  <si>
    <t>m93_cnn_ek_1546917359</t>
  </si>
  <si>
    <t>m93_cnn2_ek_1546933164</t>
  </si>
  <si>
    <t>2-layer CNN</t>
    <phoneticPr fontId="2" type="noConversion"/>
  </si>
  <si>
    <t>m93_cnn2_ek_1546935461</t>
  </si>
  <si>
    <t>m93_cnn2_ek_1546932105</t>
  </si>
  <si>
    <t>m93_cnn2_ek_1546937077</t>
    <phoneticPr fontId="2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</si>
  <si>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</si>
  <si>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</si>
  <si>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</si>
  <si>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</si>
  <si>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</si>
  <si>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</si>
  <si>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2" type="noConversion"/>
  </si>
  <si>
    <t>kernel=5, filter=128, init=0.01, decay=0.9, batch_size=50, dropout=0.5</t>
    <phoneticPr fontId="2" type="noConversion"/>
  </si>
  <si>
    <t>m93_cnn_ek_1546956208</t>
  </si>
  <si>
    <t>m93_cnn2_ek_1546956204</t>
  </si>
  <si>
    <t>cnn=[(5, 128), (3, 64)], lr_init=0.01, decay=0.9, batch_size=50</t>
    <phoneticPr fontId="2" type="noConversion"/>
  </si>
  <si>
    <t>cnn=[(5, 128), (3, 64)], lr_init=0.01, decay=0.9, batch_size=100</t>
    <phoneticPr fontId="2" type="noConversion"/>
  </si>
  <si>
    <t>cnn=[(5, 128), (3, 64)], lr_init=0.005, decay=0.95, batch_size=100</t>
    <phoneticPr fontId="2" type="noConversion"/>
  </si>
  <si>
    <t>cnn=[(5, 256), (3, 128)], lr_init=0.005, decay=0.95, batch_size=100</t>
    <phoneticPr fontId="2" type="noConversion"/>
  </si>
  <si>
    <t>cnn=[(5, 128), (3, 64)], lr_init=0.005, decay=0.95, batch_size=100</t>
    <phoneticPr fontId="2" type="noConversion"/>
  </si>
  <si>
    <t>cnn=[(5, 128), (3, 64)], lr_init=0.005, decay=0.95, batch_size=100</t>
    <phoneticPr fontId="2" type="noConversion"/>
  </si>
  <si>
    <t>kernel=3, filter=256, init=0.01, decay=0.9, batch_size=100</t>
    <phoneticPr fontId="2" type="noConversion"/>
  </si>
  <si>
    <t>kernel=5, filter=256, init=0.01, decay=0.9, batch_size=100</t>
    <phoneticPr fontId="2" type="noConversion"/>
  </si>
  <si>
    <t>kernel=5, filter=128, init=0.01, decay=0.9, batch_size=100</t>
    <phoneticPr fontId="2" type="noConversion"/>
  </si>
  <si>
    <t>kernel=5, filter=128, init=0.005, decay=0.95, batch_size=100</t>
    <phoneticPr fontId="2" type="noConversion"/>
  </si>
  <si>
    <t>kernel=4, filter=64, init=0.005, batch_size=100</t>
    <phoneticPr fontId="2" type="noConversion"/>
  </si>
  <si>
    <t>kernel=3, filter=32, init=0.005, batch_size=100</t>
    <phoneticPr fontId="2" type="noConversion"/>
  </si>
  <si>
    <t>m93_cnn_ek_1546956184</t>
  </si>
  <si>
    <t>m93_cnn2_ek_1546956190</t>
  </si>
  <si>
    <t>kernel=5, filter=128, init=0.01, decay=0.9, batch_size=50, dropout=0.5</t>
    <phoneticPr fontId="2" type="noConversion"/>
  </si>
  <si>
    <t>score</t>
    <phoneticPr fontId="2" type="noConversion"/>
  </si>
  <si>
    <t>m93_cnn_ek_1546949659</t>
    <phoneticPr fontId="2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</si>
  <si>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</si>
  <si>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</si>
  <si>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</si>
  <si>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</si>
  <si>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</si>
  <si>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</si>
  <si>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</si>
  <si>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</si>
  <si>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</si>
  <si>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</si>
  <si>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</si>
  <si>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</si>
  <si>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</si>
  <si>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</si>
  <si>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</si>
  <si>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</si>
  <si>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</si>
  <si>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</si>
  <si>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</si>
  <si>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</si>
  <si>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</si>
  <si>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</si>
  <si>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</si>
  <si>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</si>
  <si>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</si>
  <si>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</si>
  <si>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</si>
  <si>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</si>
  <si>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</si>
  <si>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</si>
  <si>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</si>
  <si>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</si>
  <si>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</si>
  <si>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</si>
  <si>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</si>
  <si>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</si>
  <si>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</si>
  <si>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</si>
  <si>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</si>
  <si>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2" type="noConversion"/>
  </si>
  <si>
    <t>m93_cnn_ek_1546949659,m93_cnn_ek_1547039955,m93_cnn_ek_1547040124</t>
    <phoneticPr fontId="2" type="noConversion"/>
  </si>
  <si>
    <t>m93_cnn_ek_1547040539</t>
  </si>
  <si>
    <t>m93_cnn_ek_1547041498</t>
  </si>
  <si>
    <t>cnn=[(5, 128)], lr=(0.01, 0.9), batch_size=50, dropout=0.5, metric=precision, valid=0.</t>
    <phoneticPr fontId="2" type="noConversion"/>
  </si>
  <si>
    <t>cnn=[(5, 128)], lr=(0.01, 0.9), batch_size=50, dropout=0.5, metric=precision</t>
    <phoneticPr fontId="2" type="noConversion"/>
  </si>
  <si>
    <t>cnn=[(3, 32)], lr=(0.005, 0.95), batch_size=100, dropout=0.5, metric=precision</t>
    <phoneticPr fontId="2" type="noConversion"/>
  </si>
  <si>
    <t>cnn=[(5, 64)], lr=(0.01, 0.9), batch_size=50, dropout=0.5, metric=precision, valid=0.</t>
    <phoneticPr fontId="2" type="noConversion"/>
  </si>
  <si>
    <t>m93_cnn_ek_1547041908</t>
    <phoneticPr fontId="2" type="noConversion"/>
  </si>
  <si>
    <t>m93_cnn_ek_1546949659,m93_cnn_ek_1547039955,m93_cnn_ek_1547040124,m93_cnn_ek_1547041908</t>
    <phoneticPr fontId="2" type="noConversion"/>
  </si>
  <si>
    <t>m93_cnn_ek_1547042515</t>
  </si>
  <si>
    <t>m93_cnn_ek_1547042762</t>
  </si>
  <si>
    <t>cnn=[(3, 64)], lr=(0.01, 0.9), l2=0.2, batch_size=100, dropout=0.5, metric=precision, valid=0.1</t>
    <phoneticPr fontId="2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</si>
  <si>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</si>
  <si>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</si>
  <si>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</si>
  <si>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</si>
  <si>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2" type="noConversion"/>
  </si>
  <si>
    <t>cnn=[(3, 64)], lr=(0.01, 0.9), l2=1.0, batch_size=100, dropout=0.5, metric=precision, valid=0.1</t>
    <phoneticPr fontId="2" type="noConversion"/>
  </si>
  <si>
    <t>cnn=[(3, 64)], lr=(0.01, 0.9), l2=1.0, batch_size=100, dropout=0.5, metric=precision, valid=0.</t>
    <phoneticPr fontId="2" type="noConversion"/>
  </si>
  <si>
    <t>cnn=[(3, 64)], lr=(0.01, 0.9), l2=0.5, batch_size=100, dropout=0.5, metric=precision, valid=0.1</t>
    <phoneticPr fontId="2" type="noConversion"/>
  </si>
  <si>
    <t>m93_cnn_ek_1547126826</t>
  </si>
  <si>
    <t>cnn=[(3, 64)], lr=(0.01, 0.9), l2=0.2, batch_size=100, dropout=0.5, metric=precision, valid=0.1</t>
    <phoneticPr fontId="2" type="noConversion"/>
  </si>
  <si>
    <t>m93_cnn_ek_1547128197</t>
  </si>
  <si>
    <t>cnn=[(3, 64)], lr=(0.005, 0.95), l2=0.2, batch_size=100, dropout=0.5, metric=precision, valid=0.1</t>
    <phoneticPr fontId="2" type="noConversion"/>
  </si>
  <si>
    <t>m93_cnn_ek_1547139890</t>
  </si>
  <si>
    <t>m93_cnn_ek_1547140112</t>
  </si>
  <si>
    <t>cnn=[(3, 64)], lr=(0.005, 0.95), l2=0.2, batch_size=100, dropout=0.5, metric=precision, valid=0.1</t>
    <phoneticPr fontId="2" type="noConversion"/>
  </si>
  <si>
    <t>cnn=[(3, 64)], lr=(0.005, 0.95), l2=0.2, batch_size=100, dropout=0.5, metric=test_score, valid=0.1</t>
    <phoneticPr fontId="2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</si>
  <si>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</si>
  <si>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</si>
  <si>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</si>
  <si>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</si>
  <si>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</si>
  <si>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2" type="noConversion"/>
  </si>
  <si>
    <t>cnn=[(3, 64)], lr=(0.005, 0.95), l2=0.4, batch_size=100, dropout=0.5, metric=precision, valid=0.1</t>
    <phoneticPr fontId="2" type="noConversion"/>
  </si>
  <si>
    <t>cnn=[(3, 128)], lr=(0.005, 0.95), l2=0.2, batch_size=100, dropout=0.5, metric=precision, valid=0.1</t>
    <phoneticPr fontId="2" type="noConversion"/>
  </si>
  <si>
    <t>best_test</t>
    <phoneticPr fontId="2" type="noConversion"/>
  </si>
  <si>
    <t>score</t>
    <phoneticPr fontId="2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</si>
  <si>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</si>
  <si>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</si>
  <si>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</si>
  <si>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</si>
  <si>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</si>
  <si>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</si>
  <si>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2" type="noConversion"/>
  </si>
  <si>
    <t>m93_cnna_ek_1547371151</t>
  </si>
  <si>
    <t>cnn=[(3, 64)], lr=(0.005, 0.95), l2=0.2, batch_size=100, dropout=0.5, metric=prec, tid_keep=1.</t>
    <phoneticPr fontId="2" type="noConversion"/>
  </si>
  <si>
    <t>m93_gru_ek_1547371075</t>
  </si>
  <si>
    <t>m93_cnnatt_ek_1547373762</t>
  </si>
  <si>
    <t>CNN+attention</t>
    <phoneticPr fontId="2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</si>
  <si>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</si>
  <si>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</si>
  <si>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</si>
  <si>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</si>
  <si>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2" type="noConversion"/>
  </si>
  <si>
    <t>rnn=50, attention=50, dropout=0.5, batch_size=100, lr=(0.05, 0.95), tid_keep=0.95, metric=precision</t>
    <phoneticPr fontId="2" type="noConversion"/>
  </si>
  <si>
    <t>rnn=50, attention=50, dropout=0.5, batch_size=100, lr=(0.05, 0.95), tid_keep=0.9, metric=precision</t>
    <phoneticPr fontId="2" type="noConversion"/>
  </si>
  <si>
    <t>rnn=64, attention=32, dropout=0.5, batch_size=100, lr=(0.05, 0.95), tid_keep=0.9, metric=precision</t>
    <phoneticPr fontId="2" type="noConversion"/>
  </si>
  <si>
    <t>m93_cnn_ek_1547455845</t>
  </si>
  <si>
    <t>cnn=[(3, 64)], lr=(0.005, 0.95), l2=0.4, batch_size=100, dropout=0.5, metric=precision, tid_keep=0.95</t>
    <phoneticPr fontId="2" type="noConversion"/>
  </si>
  <si>
    <t>cnn=[(3, 64)], lr=(0.005, 0.95), l2=0.2, batch_size=100, dropout=0.5, metric=precision, tid_keep=0.95</t>
    <phoneticPr fontId="2" type="noConversion"/>
  </si>
  <si>
    <t>m93_cnn_ek_1547456098</t>
  </si>
  <si>
    <t>m93_cnn_ek_1547456275</t>
  </si>
  <si>
    <t>cnn=[(3, 64)], lr=(0.005, 0.95), l2=0.4, batch_size=100, dropout=0.5, metric=precision, tid_keep=0.9</t>
    <phoneticPr fontId="2" type="noConversion"/>
  </si>
  <si>
    <t>m93_cnn_ek_1547457088</t>
  </si>
  <si>
    <t>cnn=[(3, 64)], lr=(0.001, 0.95), l2=0.4, batch_size=100, dropout=0.5, metric=precision</t>
    <phoneticPr fontId="2" type="noConversion"/>
  </si>
  <si>
    <t>cnn=[(3, 64)], lr=(0.005, 0.9, 2), l2=0.4, batch_size=100, dropout=0.5, metric=precision</t>
    <phoneticPr fontId="2" type="noConversion"/>
  </si>
  <si>
    <t>m93_cnn_ek_1547457539</t>
  </si>
  <si>
    <t>m93_cnn_ek_1547457758</t>
  </si>
  <si>
    <t>cnn=[(3, 64)], lr=(0.001, 0.9, 4), l2=0.4, batch_size=100, dropout=0.5, metric=precision</t>
    <phoneticPr fontId="2" type="noConversion"/>
  </si>
  <si>
    <t>m93_cnn_ek_1547458058</t>
  </si>
  <si>
    <t>m93_cnn_ek_1547457293</t>
    <phoneticPr fontId="2" type="noConversion"/>
  </si>
  <si>
    <t>CNN-&gt;RNN</t>
    <phoneticPr fontId="2" type="noConversion"/>
  </si>
  <si>
    <t>m93_gru_ek_1547472338</t>
  </si>
  <si>
    <t>dropout added at last</t>
    <phoneticPr fontId="2" type="noConversion"/>
  </si>
  <si>
    <t>m93_2crnn_ek_1547474233</t>
  </si>
  <si>
    <t>m93_rcnn_ek_1547474768</t>
  </si>
  <si>
    <t>m93_crnn_ek_1547472417</t>
  </si>
  <si>
    <t>m93_crnn_ek_1547472893</t>
  </si>
  <si>
    <t>CNN | RNN</t>
    <phoneticPr fontId="2" type="noConversion"/>
  </si>
  <si>
    <t>RNN-&gt;CNN</t>
    <phoneticPr fontId="2" type="noConversion"/>
  </si>
  <si>
    <t>m93_cnn_ek_1547480860</t>
  </si>
  <si>
    <t>m93_cnn_ek_1547481130</t>
  </si>
  <si>
    <t>m93_cnn_ek_1547481353</t>
  </si>
  <si>
    <t>onlyA</t>
    <phoneticPr fontId="2" type="noConversion"/>
  </si>
  <si>
    <t>m93_cnn_ek_1547539081</t>
  </si>
  <si>
    <t>cnn=[(3, 64)], lr=(0.005, 0.9, 2), l2=0.4, batch_size=128, dropout=0.75, metric=prec</t>
    <phoneticPr fontId="2" type="noConversion"/>
  </si>
  <si>
    <t>m93_cnn_ek_1547539305</t>
  </si>
  <si>
    <t>m93_cnn_ek_1547539642</t>
  </si>
  <si>
    <t>cnn=[(3, 64)], lr=(0.005, 0.9, 2), l2=0.4, batch_size=128, dropout=0.75, metric=prec, valid=0.05</t>
    <phoneticPr fontId="2" type="noConversion"/>
  </si>
  <si>
    <t>m93_cnn_ek_1546949659,m93_cnn_ek_1547039955,m93_cnn_ek_1547040124,m93_cnn_ek_1547041908,m93_cnn_ek_1547042762</t>
    <phoneticPr fontId="2" type="noConversion"/>
  </si>
  <si>
    <t>m93_cnn_ek_1547541984</t>
  </si>
  <si>
    <t>cnn=[(3, 64)], lr=(0.005, 0.9, 2), l2=0.4, batch_size=100, dropout=0.5, metric=prec, valid=0.05</t>
    <phoneticPr fontId="2" type="noConversion"/>
  </si>
  <si>
    <t>m93_cnnp_ek_1547542787</t>
  </si>
  <si>
    <t>m93_cnnp_ek_1547543149</t>
  </si>
  <si>
    <t>cnn=[(3, 64)], lr=(0.005, 0.9, 2), l2=0.8, batch_size=100, dropout=0.5, metric=prec, valid=0.1</t>
    <phoneticPr fontId="2" type="noConversion"/>
  </si>
  <si>
    <t>cnn=[(3, 64)], lr=(0.005, 0.9, 2), l2=0.4, batch_size=100, dropout=0.5, metric=prec, valid=0.1</t>
    <phoneticPr fontId="2" type="noConversion"/>
  </si>
  <si>
    <t>m93_cnn_ek_1547543446</t>
  </si>
  <si>
    <t>cnn=[(3, 64)], lr=(0.005, 0.9, 2), l2=0.8, batch_size=100, dropout=0.5, metric=prec, valid=0.05</t>
    <phoneticPr fontId="2" type="noConversion"/>
  </si>
  <si>
    <t>m93_cnnv2_ek_1547545778</t>
  </si>
  <si>
    <t>m93_cnnv2_ek_1547546029</t>
  </si>
  <si>
    <t>m93_cnnv2_ek_1547546241</t>
  </si>
  <si>
    <t>m93_cnnv2_ek_1547546463</t>
  </si>
  <si>
    <t>cnn=[(3, 64)], lr=(0.005, 0.9, 2), l2=0.4, batch_size=100, dropout=0.5, metric=prec, valid=0.05</t>
    <phoneticPr fontId="2" type="noConversion"/>
  </si>
  <si>
    <t>m93_cnnv3_ek_1547548594</t>
  </si>
  <si>
    <t>cnn=[(3, 64)], lr=(0.005, 0.9, 2), l2=0.4, batch_size=100, dropout=0.5, metric=prec, valid=0.1, dense=[32]</t>
    <phoneticPr fontId="2" type="noConversion"/>
  </si>
  <si>
    <t>m93_cnnv3_ek_1547549005</t>
  </si>
  <si>
    <t>m93_cnnv3_ek_1547552486</t>
  </si>
  <si>
    <t>cnn=[(3, 64)], lr=(0.005, 0.9, 2), l2=0.2, batch_size=100, dropout=0.5, metric=prec, valid=0.1, dense=[32]</t>
    <phoneticPr fontId="2" type="noConversion"/>
  </si>
  <si>
    <t>m93_cnnv3_ek_1547552879</t>
  </si>
  <si>
    <t>cnn=[(3, 64)], lr=(0.005, 0.9, 2), l2=0.2, batch_size=100, dropout=0.5, metric=prec, valid=0.1, dense=[32]</t>
    <phoneticPr fontId="2" type="noConversion"/>
  </si>
  <si>
    <t>cnn=[(3, 64)], lr=(0.005, 0.9, 2), l2=0.2, batch_size=100, dropout=0.5, metric=prec, valid=0.1, dense=[16]</t>
    <phoneticPr fontId="2" type="noConversion"/>
  </si>
  <si>
    <t>m93_cnnv3_ek_1547553224</t>
  </si>
  <si>
    <t>m93_cnn_ek_1547627325</t>
  </si>
  <si>
    <t>m93_cnn_ek_1547632792</t>
  </si>
  <si>
    <t>seq_len=10</t>
    <phoneticPr fontId="2" type="noConversion"/>
  </si>
  <si>
    <t>m93_cnn_ek_1546949659,m93_cnn_ek_1547041908,m93_cnn_ek_1547632792</t>
    <phoneticPr fontId="2" type="noConversion"/>
  </si>
  <si>
    <t>seq_len=10</t>
    <phoneticPr fontId="2" type="noConversion"/>
  </si>
  <si>
    <t>m93_cnn_ek_1547641352</t>
  </si>
  <si>
    <t>m93_cnndist_ek_1547645051</t>
  </si>
  <si>
    <t>m93_cnndist_ek_1547646558</t>
  </si>
  <si>
    <t>CNNDIST2, metric=prec</t>
    <phoneticPr fontId="2" type="noConversion"/>
  </si>
  <si>
    <t>m93_cnndist_ek_1547647849</t>
  </si>
  <si>
    <t>m93_cnndist_ek_1547649135</t>
  </si>
  <si>
    <t>CNNDIST2, metric=prec, seq_len=20</t>
    <phoneticPr fontId="2" type="noConversion"/>
  </si>
  <si>
    <t>m93_cnndist3_ek_1547649664</t>
  </si>
  <si>
    <t>m93_cnndist3_ek_1547650134</t>
  </si>
  <si>
    <t>m93_cnndist3_ek_1547650500</t>
  </si>
  <si>
    <t>m93_cnndist4_ek_1547657027</t>
  </si>
  <si>
    <t>m93_cnndist4_ek_1547657593</t>
  </si>
  <si>
    <t>m93_cnndist4_ek_1547658027</t>
  </si>
  <si>
    <t>m93_cnndist4_ek_1547658264</t>
  </si>
  <si>
    <t>m93_cnndist4_ek_1547658278</t>
  </si>
  <si>
    <t>m93_cnndist4_ek_1547658330</t>
  </si>
  <si>
    <t>m93_cnndist4_ek_1547658354</t>
    <phoneticPr fontId="2" type="noConversion"/>
  </si>
  <si>
    <t>cnn=[(3, 100)], lr=(0.005, 0.9, 2), l2=0.2, batch_size=100, dropout=0.5, metric=prec, valid=0.1, seql=20</t>
    <phoneticPr fontId="2" type="noConversion"/>
  </si>
  <si>
    <t>cnn=[(3, 100)], lr=(0.005, 0.9, 2), l2=0.2, batch_size=100, dropout=0.5, metric=prec, valid=0.1, seql=20</t>
    <phoneticPr fontId="2" type="noConversion"/>
  </si>
  <si>
    <t>cnn=[(3, 64)], lr=(0.005, 0.9, 2), l2=0.2, batch_size=100, dropout=0.5, metric=prec, valid=0.1, seql=20</t>
    <phoneticPr fontId="2" type="noConversion"/>
  </si>
  <si>
    <t>cnn=[(3, 64)], lr=(0.005, 0.9, 2), l2=0.2, batch_size=100, dropout=0.5, metric=prec, valid=0.1, seql=20</t>
    <phoneticPr fontId="2" type="noConversion"/>
  </si>
  <si>
    <t>cnn=[(3, 128)], lr=(0.005, 0.9, 2), l2=0.2, batch_size=100, dropout=0.5, metric=prec, valid=0.1, seql=20</t>
    <phoneticPr fontId="2" type="noConversion"/>
  </si>
  <si>
    <t>cnn=[(4, 128)], lr=(0.005, 0.9, 2), l2=0.2, batch_size=100, dropout=0.5, metric=prec, valid=0.1, seql=20</t>
    <phoneticPr fontId="2" type="noConversion"/>
  </si>
  <si>
    <t>m93_cnndist4_ek_1547659435</t>
  </si>
  <si>
    <t>cnn=[(3, 100)], lr=(0.005, 0.9, 2), l2=0.4, batch_size=100, dropout=0.5, metric=prec, valid=0.1, seql=20</t>
    <phoneticPr fontId="2" type="noConversion"/>
  </si>
  <si>
    <t>m93_cnndist3_ek_1547699146</t>
  </si>
  <si>
    <t>cnn=[(3, 64)], dense=[(32, 0.2)], lr=(0.005, 0.9, 2), l2=0.3, batch_size=100, dropout=0.5, metric=prec, valid=0.1, seql=30</t>
    <phoneticPr fontId="2" type="noConversion"/>
  </si>
  <si>
    <t>m93_cnndist3_ek_1547699449</t>
  </si>
  <si>
    <t>cnn=[(3, 64)], dense=[(32, 0.2)], lr=(0.005, 0.9, 2), l2=0.3, batch_size=100, dropout=0.5, metric=prec, valid=0.1, seql=20</t>
    <phoneticPr fontId="2" type="noConversion"/>
  </si>
  <si>
    <t>cnn=[(3, 100)], dense=[(32, 0.2)], lr=(0.005, 0.9, 2), l2=0.2, batch_size=100, dropout=0.5, metric=prec, valid=0.1, seql=20</t>
    <phoneticPr fontId="2" type="noConversion"/>
  </si>
  <si>
    <t>cnn=[(3, 64)], dense=[(32, 0.2)], lr=(0.005, 0.9, 2), l2=0.2, batch_size=100, dropout=0.5, metric=prec, valid=0.1, seql=20</t>
    <phoneticPr fontId="2" type="noConversion"/>
  </si>
  <si>
    <t>m93_cnndist5_ek_1547727102</t>
  </si>
  <si>
    <t>cnn=[(3, 64)], dense=[(32, 0.2)], lr=(0.005, 0.9, 2), l2=0.2, batch_size=100, dropout=0.5, metric=prec, valid=0.05, seql=30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</si>
</sst>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"/>
  </numFmts>
  <fonts count="18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0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6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1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0" xfId="0" applyFont="1"/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8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1" fillId="0" borderId="0" xfId="0" applyNumberFormat="1" applyFont="1" applyAlignment="1">
      <alignment horizontal="center"/>
    </xf>
    <xf numFmtId="176" fontId="13" fillId="0" borderId="0" xfId="0" applyNumberFormat="1" applyFont="1" applyAlignment="1">
      <alignment horizontal="center"/>
    </xf>
    <xf numFmtId="176" fontId="16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17" fillId="0" borderId="0" xfId="0" applyFont="1"/>
    <xf numFmtId="176" fontId="0" fillId="0" borderId="0" xfId="0" applyNumberFormat="1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00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110" t="s">
        <v>5</v>
      </c>
      <c r="E1" s="110"/>
      <c r="F1" s="110"/>
      <c r="G1" s="110"/>
      <c r="H1" s="110" t="s">
        <v>546</v>
      </c>
      <c r="I1" s="110"/>
      <c r="J1" s="110"/>
      <c r="K1" s="110"/>
      <c r="L1" s="110" t="s">
        <v>4</v>
      </c>
      <c r="M1" s="110"/>
      <c r="N1" s="110"/>
      <c r="O1" s="110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110" t="s">
        <v>5</v>
      </c>
      <c r="E1" s="110"/>
      <c r="F1" s="110"/>
      <c r="G1" s="110"/>
      <c r="H1" s="110" t="s">
        <v>4</v>
      </c>
      <c r="I1" s="110"/>
      <c r="J1" s="110"/>
      <c r="K1" s="110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7"/>
  <sheetViews>
    <sheetView tabSelected="1" topLeftCell="A177" zoomScale="93" workbookViewId="0">
      <selection activeCell="B198" sqref="B198"/>
    </sheetView>
  </sheetViews>
  <sheetFormatPr baseColWidth="10" defaultRowHeight="16" x14ac:dyDescent="0.2"/>
  <cols>
    <col min="1" max="1" width="14.6640625" style="3" bestFit="1" customWidth="1"/>
    <col min="2" max="2" width="112.6640625" style="3" bestFit="1" customWidth="1"/>
    <col min="3" max="3" width="27.33203125" style="3" bestFit="1" customWidth="1"/>
    <col min="4" max="4" width="12.6640625" style="85" bestFit="1" customWidth="1"/>
    <col min="5" max="5" width="12.6640625" style="85" customWidth="1"/>
    <col min="6" max="8" width="13.5" style="94" bestFit="1" customWidth="1"/>
    <col min="9" max="9" width="12" style="94" customWidth="1"/>
    <col min="10" max="10" width="13.5" style="94" bestFit="1" customWidth="1"/>
    <col min="11" max="12" width="12" style="94" bestFit="1" customWidth="1"/>
    <col min="13" max="13" width="12" style="94" customWidth="1"/>
    <col min="14" max="14" width="10.83203125" style="18"/>
    <col min="15" max="15" width="12" style="3" bestFit="1" customWidth="1"/>
    <col min="16" max="16" width="3.83203125" style="3" bestFit="1" customWidth="1"/>
    <col min="17" max="17" width="20" style="3" bestFit="1" customWidth="1"/>
    <col min="18" max="18" width="9.5" style="3" bestFit="1" customWidth="1"/>
    <col min="19" max="19" width="21.6640625" style="3" bestFit="1" customWidth="1"/>
    <col min="20" max="20" width="21.1640625" style="3" bestFit="1" customWidth="1"/>
    <col min="21" max="21" width="13.6640625" style="3" bestFit="1" customWidth="1"/>
    <col min="22" max="22" width="18.5" style="3" bestFit="1" customWidth="1"/>
    <col min="23" max="23" width="19.83203125" style="3" bestFit="1" customWidth="1"/>
    <col min="24" max="27" width="11.33203125" style="3" bestFit="1" customWidth="1"/>
    <col min="28" max="16384" width="10.83203125" style="3"/>
  </cols>
  <sheetData>
    <row r="1" spans="1:27" x14ac:dyDescent="0.2">
      <c r="A1" s="6"/>
      <c r="B1" s="6"/>
      <c r="C1" s="6"/>
      <c r="D1" s="85" t="s">
        <v>4</v>
      </c>
      <c r="E1" s="85" t="s">
        <v>775</v>
      </c>
      <c r="F1" s="110" t="s">
        <v>5</v>
      </c>
      <c r="G1" s="110"/>
      <c r="H1" s="110"/>
      <c r="I1" s="110"/>
      <c r="J1" s="110" t="s">
        <v>546</v>
      </c>
      <c r="K1" s="110"/>
      <c r="L1" s="110"/>
      <c r="M1" s="110"/>
      <c r="O1" s="14"/>
      <c r="P1" s="16" t="s">
        <v>7</v>
      </c>
      <c r="Q1" s="16" t="s">
        <v>8</v>
      </c>
      <c r="R1" s="16" t="s">
        <v>9</v>
      </c>
      <c r="S1" s="16" t="s">
        <v>10</v>
      </c>
      <c r="T1" s="16" t="s">
        <v>11</v>
      </c>
      <c r="U1" s="16" t="s">
        <v>559</v>
      </c>
      <c r="V1" s="2"/>
      <c r="W1" s="2"/>
      <c r="X1" s="2"/>
      <c r="Y1" s="2"/>
      <c r="Z1" s="2"/>
      <c r="AA1" s="2"/>
    </row>
    <row r="2" spans="1:27" x14ac:dyDescent="0.2">
      <c r="A2" s="6"/>
      <c r="B2" s="6"/>
      <c r="C2" s="6"/>
      <c r="D2" s="85" t="s">
        <v>697</v>
      </c>
      <c r="E2" s="85" t="s">
        <v>776</v>
      </c>
      <c r="F2" s="85" t="s">
        <v>1</v>
      </c>
      <c r="G2" s="85" t="s">
        <v>2</v>
      </c>
      <c r="H2" s="85" t="s">
        <v>3</v>
      </c>
      <c r="I2" s="85" t="s">
        <v>549</v>
      </c>
      <c r="J2" s="85" t="s">
        <v>1</v>
      </c>
      <c r="K2" s="85" t="s">
        <v>2</v>
      </c>
      <c r="L2" s="85" t="s">
        <v>3</v>
      </c>
      <c r="M2" s="85" t="s">
        <v>549</v>
      </c>
      <c r="O2" s="6"/>
      <c r="P2" s="4">
        <v>1</v>
      </c>
      <c r="Q2" s="4" t="s">
        <v>701</v>
      </c>
      <c r="R2" s="5">
        <v>2</v>
      </c>
      <c r="S2" s="5" t="s">
        <v>702</v>
      </c>
      <c r="T2" s="5"/>
      <c r="U2" s="5" t="s">
        <v>703</v>
      </c>
      <c r="V2" s="5"/>
      <c r="W2" s="5"/>
      <c r="X2" s="9"/>
      <c r="Y2" s="5"/>
      <c r="Z2" s="5"/>
      <c r="AA2" s="9"/>
    </row>
    <row r="3" spans="1:27" x14ac:dyDescent="0.2">
      <c r="A3" s="6" t="s">
        <v>550</v>
      </c>
      <c r="B3" s="6" t="s">
        <v>553</v>
      </c>
      <c r="C3" s="6" t="s">
        <v>571</v>
      </c>
      <c r="D3" s="85">
        <v>0.65915000000000001</v>
      </c>
      <c r="F3" s="85">
        <v>0.89700139983791305</v>
      </c>
      <c r="G3" s="85">
        <v>0.87382096868808301</v>
      </c>
      <c r="H3" s="85">
        <v>0.917885782692209</v>
      </c>
      <c r="I3" s="85">
        <v>0.89287427607326098</v>
      </c>
      <c r="J3" s="85">
        <v>0.894824153948241</v>
      </c>
      <c r="K3" s="85">
        <v>0.88007471734906395</v>
      </c>
      <c r="L3" s="85">
        <v>0.89782725180656497</v>
      </c>
      <c r="M3" s="85">
        <v>0.88845174191453802</v>
      </c>
      <c r="O3" s="6"/>
      <c r="P3" s="4">
        <v>2</v>
      </c>
      <c r="Q3" s="4" t="s">
        <v>560</v>
      </c>
      <c r="R3" s="5">
        <v>51</v>
      </c>
      <c r="S3" s="90">
        <v>36969</v>
      </c>
      <c r="T3" s="5" t="s">
        <v>704</v>
      </c>
      <c r="U3" s="5" t="s">
        <v>705</v>
      </c>
      <c r="V3" s="5"/>
      <c r="W3" s="5"/>
      <c r="X3" s="5"/>
      <c r="Y3" s="5"/>
      <c r="Z3" s="5"/>
      <c r="AA3" s="5"/>
    </row>
    <row r="4" spans="1:27" x14ac:dyDescent="0.2">
      <c r="A4" s="6" t="s">
        <v>547</v>
      </c>
      <c r="B4" s="6" t="s">
        <v>554</v>
      </c>
      <c r="C4" s="3" t="s">
        <v>551</v>
      </c>
      <c r="D4" s="85">
        <v>0.62456999999999996</v>
      </c>
      <c r="F4" s="85">
        <v>0.894459588889707</v>
      </c>
      <c r="G4" s="85">
        <v>0.87110931797201896</v>
      </c>
      <c r="H4" s="85">
        <v>0.91640708443093799</v>
      </c>
      <c r="I4" s="85">
        <v>0.89065300247262902</v>
      </c>
      <c r="J4" s="85">
        <v>0.88852023888520204</v>
      </c>
      <c r="K4" s="85">
        <v>0.86518301141326204</v>
      </c>
      <c r="L4" s="85">
        <v>0.91060751759291103</v>
      </c>
      <c r="M4" s="85">
        <v>0.88471169744246403</v>
      </c>
      <c r="O4" s="6"/>
      <c r="P4" s="4">
        <v>3</v>
      </c>
      <c r="Q4" s="4" t="s">
        <v>54</v>
      </c>
      <c r="R4" s="5">
        <v>105</v>
      </c>
      <c r="S4" s="5" t="s">
        <v>706</v>
      </c>
      <c r="T4" s="5" t="s">
        <v>55</v>
      </c>
      <c r="U4" s="5" t="s">
        <v>707</v>
      </c>
      <c r="V4" s="5"/>
      <c r="W4" s="5"/>
      <c r="X4" s="5"/>
      <c r="Y4" s="5"/>
      <c r="Z4" s="5"/>
      <c r="AA4" s="5"/>
    </row>
    <row r="5" spans="1:27" x14ac:dyDescent="0.2">
      <c r="A5" s="6" t="s">
        <v>548</v>
      </c>
      <c r="B5" s="6" t="s">
        <v>553</v>
      </c>
      <c r="C5" s="6" t="s">
        <v>552</v>
      </c>
      <c r="D5" s="85">
        <v>0.652416</v>
      </c>
      <c r="F5" s="85">
        <v>0.884623885655345</v>
      </c>
      <c r="G5" s="85">
        <v>0.86073867901298495</v>
      </c>
      <c r="H5" s="85">
        <v>0.90917853764331502</v>
      </c>
      <c r="I5" s="85">
        <v>0.88140768218314403</v>
      </c>
      <c r="J5" s="85">
        <v>0.88586595885865904</v>
      </c>
      <c r="K5" s="85">
        <v>0.871124079635619</v>
      </c>
      <c r="L5" s="85">
        <v>0.88791668530756895</v>
      </c>
      <c r="M5" s="85">
        <v>0.87880236890261099</v>
      </c>
      <c r="O5" s="6"/>
      <c r="P5" s="5">
        <v>4</v>
      </c>
      <c r="Q5" s="5" t="s">
        <v>708</v>
      </c>
      <c r="R5" s="5">
        <v>11</v>
      </c>
      <c r="S5" s="5" t="s">
        <v>709</v>
      </c>
      <c r="T5" s="5"/>
      <c r="U5" s="5" t="s">
        <v>710</v>
      </c>
      <c r="V5" s="5"/>
      <c r="W5" s="5"/>
      <c r="X5" s="5"/>
      <c r="Y5" s="5"/>
      <c r="Z5" s="5"/>
      <c r="AA5" s="5"/>
    </row>
    <row r="6" spans="1:27" x14ac:dyDescent="0.2">
      <c r="A6" s="6" t="s">
        <v>535</v>
      </c>
      <c r="B6" s="6" t="s">
        <v>555</v>
      </c>
      <c r="C6" s="3" t="s">
        <v>556</v>
      </c>
      <c r="D6" s="85">
        <v>0.60559799999999997</v>
      </c>
      <c r="F6" s="85">
        <v>0.86775215501363001</v>
      </c>
      <c r="G6" s="85">
        <v>0.84227492482598798</v>
      </c>
      <c r="H6" s="85">
        <v>0.88945904899422201</v>
      </c>
      <c r="I6" s="85">
        <v>0.86231870337179595</v>
      </c>
      <c r="J6" s="85">
        <v>0.87790311877903104</v>
      </c>
      <c r="K6" s="85">
        <v>0.85544210021184497</v>
      </c>
      <c r="L6" s="85">
        <v>0.89193486715224601</v>
      </c>
      <c r="M6" s="85">
        <v>0.87174986605357596</v>
      </c>
      <c r="O6" s="6"/>
      <c r="P6" s="5">
        <v>5</v>
      </c>
      <c r="Q6" s="5" t="s">
        <v>711</v>
      </c>
      <c r="R6" s="5">
        <v>26</v>
      </c>
      <c r="S6" s="90">
        <v>37030</v>
      </c>
      <c r="T6" s="5" t="s">
        <v>712</v>
      </c>
      <c r="U6" s="5" t="s">
        <v>713</v>
      </c>
      <c r="V6" s="5"/>
      <c r="W6" s="5"/>
      <c r="X6" s="5"/>
      <c r="Y6" s="5"/>
      <c r="Z6" s="5"/>
      <c r="AA6" s="5"/>
    </row>
    <row r="7" spans="1:27" x14ac:dyDescent="0.2">
      <c r="A7" s="6" t="s">
        <v>558</v>
      </c>
      <c r="B7" s="6" t="s">
        <v>555</v>
      </c>
      <c r="C7" s="3" t="s">
        <v>557</v>
      </c>
      <c r="D7" s="85">
        <v>0.60664300000000004</v>
      </c>
      <c r="F7" s="85">
        <v>0.86620496574080896</v>
      </c>
      <c r="G7" s="85">
        <v>0.84037960545785995</v>
      </c>
      <c r="H7" s="85">
        <v>0.88880942235261495</v>
      </c>
      <c r="I7" s="85">
        <v>0.86085355880963399</v>
      </c>
      <c r="J7" s="85">
        <v>0.876244193762441</v>
      </c>
      <c r="K7" s="85">
        <v>0.85886663766673699</v>
      </c>
      <c r="L7" s="85">
        <v>0.88149171005928195</v>
      </c>
      <c r="M7" s="106">
        <v>0.86876643830693401</v>
      </c>
      <c r="O7" s="6"/>
      <c r="P7" s="5">
        <v>6</v>
      </c>
      <c r="Q7" s="5" t="s">
        <v>562</v>
      </c>
      <c r="R7" s="5">
        <v>94</v>
      </c>
      <c r="S7" s="90">
        <v>41231</v>
      </c>
      <c r="T7" s="5"/>
      <c r="U7" s="5" t="s">
        <v>714</v>
      </c>
      <c r="V7" s="5"/>
      <c r="W7" s="5"/>
      <c r="X7" s="5"/>
      <c r="Y7" s="5"/>
      <c r="Z7" s="5"/>
      <c r="AA7" s="5"/>
    </row>
    <row r="8" spans="1:27" x14ac:dyDescent="0.2">
      <c r="O8" s="6"/>
      <c r="P8" s="5">
        <v>7</v>
      </c>
      <c r="Q8" s="5" t="s">
        <v>715</v>
      </c>
      <c r="R8" s="5">
        <v>33</v>
      </c>
      <c r="S8" s="90">
        <v>37000</v>
      </c>
      <c r="T8" s="5"/>
      <c r="U8" s="5" t="s">
        <v>716</v>
      </c>
      <c r="V8" s="5"/>
      <c r="W8" s="5"/>
      <c r="X8" s="5"/>
      <c r="Y8" s="5"/>
      <c r="Z8" s="5"/>
      <c r="AA8" s="5"/>
    </row>
    <row r="9" spans="1:27" x14ac:dyDescent="0.2">
      <c r="A9" s="6" t="s">
        <v>563</v>
      </c>
      <c r="B9" s="6" t="s">
        <v>564</v>
      </c>
      <c r="C9" s="3" t="s">
        <v>565</v>
      </c>
      <c r="D9" s="85">
        <v>0.624309</v>
      </c>
      <c r="F9" s="85">
        <v>0.93339718558903695</v>
      </c>
      <c r="G9" s="85">
        <v>0.91637783961090102</v>
      </c>
      <c r="H9" s="85">
        <v>0.94699125403344497</v>
      </c>
      <c r="I9" s="85">
        <v>0.93045775532563602</v>
      </c>
      <c r="J9" s="85">
        <v>0.88022561380225595</v>
      </c>
      <c r="K9" s="85">
        <v>0.86370752458885003</v>
      </c>
      <c r="L9" s="85">
        <v>0.88412573133844996</v>
      </c>
      <c r="M9" s="85">
        <v>0.87329050012571796</v>
      </c>
      <c r="O9" s="6"/>
      <c r="P9" s="5">
        <v>8</v>
      </c>
      <c r="Q9" s="5" t="s">
        <v>561</v>
      </c>
      <c r="R9" s="5">
        <v>134</v>
      </c>
      <c r="S9" s="90">
        <v>41200</v>
      </c>
      <c r="T9" s="5"/>
      <c r="U9" s="5" t="s">
        <v>717</v>
      </c>
      <c r="V9" s="5"/>
      <c r="W9" s="5"/>
      <c r="X9" s="11"/>
      <c r="Y9" s="11"/>
      <c r="Z9" s="11"/>
      <c r="AA9" s="11"/>
    </row>
    <row r="10" spans="1:27" x14ac:dyDescent="0.2">
      <c r="A10" s="6" t="s">
        <v>411</v>
      </c>
      <c r="B10" s="6" t="s">
        <v>566</v>
      </c>
      <c r="C10" s="3" t="s">
        <v>567</v>
      </c>
      <c r="D10" s="85">
        <v>0.65654599999999996</v>
      </c>
      <c r="F10" s="85">
        <v>0.94172253739040701</v>
      </c>
      <c r="G10" s="85">
        <v>0.92539410856570903</v>
      </c>
      <c r="H10" s="85">
        <v>0.95457759387776298</v>
      </c>
      <c r="I10" s="85">
        <v>0.93887480936261603</v>
      </c>
      <c r="J10" s="85">
        <v>0.894824153948241</v>
      </c>
      <c r="K10" s="85">
        <v>0.87722736448360406</v>
      </c>
      <c r="L10" s="85">
        <v>0.90307013365634603</v>
      </c>
      <c r="M10" s="85">
        <v>0.88921177109515603</v>
      </c>
      <c r="O10" s="6"/>
      <c r="P10" s="5">
        <v>9</v>
      </c>
      <c r="Q10" s="5" t="s">
        <v>718</v>
      </c>
      <c r="R10" s="5">
        <v>35</v>
      </c>
      <c r="S10" s="5" t="s">
        <v>719</v>
      </c>
      <c r="T10" s="5" t="s">
        <v>720</v>
      </c>
      <c r="U10" s="5" t="s">
        <v>721</v>
      </c>
      <c r="V10" s="5"/>
      <c r="W10" s="5"/>
      <c r="X10" s="5"/>
      <c r="Y10" s="5"/>
      <c r="Z10" s="5"/>
      <c r="AA10" s="5"/>
    </row>
    <row r="11" spans="1:27" x14ac:dyDescent="0.2">
      <c r="A11" s="6"/>
      <c r="B11" s="6"/>
      <c r="J11" s="85"/>
      <c r="K11" s="85"/>
      <c r="L11" s="85"/>
      <c r="M11" s="85"/>
      <c r="O11" s="6"/>
      <c r="P11" s="5">
        <v>10</v>
      </c>
      <c r="Q11" s="5" t="s">
        <v>722</v>
      </c>
      <c r="R11" s="5">
        <v>38</v>
      </c>
      <c r="S11" s="90">
        <v>37153</v>
      </c>
      <c r="T11" s="5"/>
      <c r="U11" s="5" t="s">
        <v>723</v>
      </c>
      <c r="V11" s="5"/>
      <c r="W11" s="5"/>
      <c r="X11" s="5"/>
      <c r="Y11" s="5"/>
      <c r="Z11" s="5"/>
      <c r="AA11" s="5"/>
    </row>
    <row r="12" spans="1:27" x14ac:dyDescent="0.2">
      <c r="A12" s="6" t="s">
        <v>570</v>
      </c>
      <c r="B12" s="6"/>
      <c r="F12" s="85"/>
      <c r="G12" s="85"/>
      <c r="H12" s="85"/>
      <c r="I12" s="85"/>
      <c r="J12" s="85"/>
      <c r="K12" s="85"/>
      <c r="L12" s="85"/>
      <c r="M12" s="85"/>
      <c r="O12" s="6"/>
      <c r="P12" s="5">
        <v>11</v>
      </c>
      <c r="Q12" s="5" t="s">
        <v>724</v>
      </c>
      <c r="R12" s="5">
        <v>64</v>
      </c>
      <c r="S12" s="90">
        <v>37153</v>
      </c>
      <c r="T12" s="5"/>
      <c r="U12" s="5" t="s">
        <v>725</v>
      </c>
      <c r="V12" s="5"/>
      <c r="W12" s="5"/>
      <c r="X12" s="5"/>
      <c r="Y12" s="5"/>
      <c r="Z12" s="5"/>
      <c r="AA12" s="5"/>
    </row>
    <row r="13" spans="1:27" x14ac:dyDescent="0.2">
      <c r="A13" s="6" t="s">
        <v>569</v>
      </c>
      <c r="B13" s="6" t="s">
        <v>553</v>
      </c>
      <c r="C13" s="3" t="s">
        <v>568</v>
      </c>
      <c r="D13" s="85">
        <v>0.65934099999999995</v>
      </c>
      <c r="F13" s="85">
        <v>0.89272821041774097</v>
      </c>
      <c r="G13" s="85">
        <v>0.84066797642436097</v>
      </c>
      <c r="H13" s="85">
        <v>0.93755477651183095</v>
      </c>
      <c r="I13" s="85">
        <v>0.886471928734203</v>
      </c>
      <c r="J13" s="85">
        <v>0.89648307896483004</v>
      </c>
      <c r="K13" s="85">
        <v>0.86443883984867498</v>
      </c>
      <c r="L13" s="85">
        <v>0.90197368421052604</v>
      </c>
      <c r="M13" s="85">
        <v>0.88280746941403698</v>
      </c>
      <c r="O13" s="6"/>
      <c r="P13" s="5">
        <v>12</v>
      </c>
      <c r="Q13" s="5" t="s">
        <v>726</v>
      </c>
      <c r="R13" s="5">
        <v>103</v>
      </c>
      <c r="S13" s="5" t="s">
        <v>727</v>
      </c>
      <c r="T13" s="5"/>
      <c r="U13" s="5" t="s">
        <v>728</v>
      </c>
      <c r="V13" s="5"/>
      <c r="W13" s="5"/>
      <c r="X13" s="5"/>
      <c r="Y13" s="5"/>
      <c r="Z13" s="5"/>
      <c r="AA13" s="5"/>
    </row>
    <row r="14" spans="1:27" x14ac:dyDescent="0.2">
      <c r="A14" s="6" t="s">
        <v>629</v>
      </c>
      <c r="B14" s="6" t="s">
        <v>630</v>
      </c>
      <c r="C14" t="s">
        <v>628</v>
      </c>
      <c r="D14" s="85">
        <v>0.679245283018867</v>
      </c>
      <c r="F14" s="85">
        <v>0.89965372430560597</v>
      </c>
      <c r="G14" s="85">
        <v>0.88139148043682602</v>
      </c>
      <c r="H14" s="85">
        <v>0.89008179959100198</v>
      </c>
      <c r="I14" s="85">
        <v>0.88571532395799202</v>
      </c>
      <c r="J14" s="85">
        <v>0.88747731397459095</v>
      </c>
      <c r="K14" s="85">
        <v>0.57966101694915195</v>
      </c>
      <c r="L14" s="85">
        <v>0.82014388489208601</v>
      </c>
      <c r="M14" s="85"/>
      <c r="P14" s="5">
        <v>13</v>
      </c>
      <c r="Q14" s="5" t="s">
        <v>729</v>
      </c>
      <c r="R14" s="5">
        <v>51</v>
      </c>
      <c r="S14" s="90">
        <v>37000</v>
      </c>
      <c r="T14" s="5" t="s">
        <v>730</v>
      </c>
      <c r="U14" s="5" t="s">
        <v>731</v>
      </c>
      <c r="V14" s="5"/>
      <c r="W14" s="5"/>
      <c r="X14" s="5"/>
      <c r="Y14" s="5"/>
      <c r="Z14" s="5"/>
      <c r="AA14" s="5"/>
    </row>
    <row r="15" spans="1:27" x14ac:dyDescent="0.2">
      <c r="O15" s="6"/>
      <c r="P15" s="5">
        <v>14</v>
      </c>
      <c r="Q15" s="5" t="s">
        <v>732</v>
      </c>
      <c r="R15" s="5">
        <v>7</v>
      </c>
      <c r="S15" s="5" t="s">
        <v>733</v>
      </c>
      <c r="T15" s="5"/>
      <c r="U15" s="5" t="s">
        <v>734</v>
      </c>
      <c r="V15" s="5"/>
      <c r="W15" s="5"/>
      <c r="X15" s="5"/>
      <c r="Y15" s="5"/>
      <c r="Z15" s="5"/>
      <c r="AA15" s="5"/>
    </row>
    <row r="16" spans="1:27" x14ac:dyDescent="0.2">
      <c r="A16" s="6" t="s">
        <v>633</v>
      </c>
      <c r="B16" s="3" t="s">
        <v>637</v>
      </c>
      <c r="C16" s="3" t="s">
        <v>634</v>
      </c>
      <c r="D16" s="85">
        <v>0.70193285859613397</v>
      </c>
      <c r="O16" s="6"/>
      <c r="P16" s="5">
        <v>15</v>
      </c>
      <c r="Q16" s="5" t="s">
        <v>735</v>
      </c>
      <c r="R16" s="5">
        <v>31</v>
      </c>
      <c r="S16" s="5" t="s">
        <v>719</v>
      </c>
      <c r="T16" s="5" t="s">
        <v>736</v>
      </c>
      <c r="U16" s="5" t="s">
        <v>737</v>
      </c>
      <c r="V16" s="5"/>
      <c r="W16" s="5"/>
      <c r="X16" s="5"/>
      <c r="Y16" s="5"/>
      <c r="Z16" s="8"/>
      <c r="AA16" s="5"/>
    </row>
    <row r="17" spans="1:27" x14ac:dyDescent="0.2">
      <c r="A17" s="6" t="s">
        <v>632</v>
      </c>
      <c r="B17" s="3" t="s">
        <v>637</v>
      </c>
      <c r="C17" s="3" t="s">
        <v>638</v>
      </c>
      <c r="D17" s="85">
        <v>0.68611670020120696</v>
      </c>
      <c r="F17" s="85"/>
      <c r="G17" s="85"/>
      <c r="H17" s="85"/>
      <c r="I17" s="85"/>
      <c r="J17" s="85"/>
      <c r="K17" s="85"/>
      <c r="L17" s="85"/>
      <c r="M17" s="8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2">
      <c r="A18" s="6" t="s">
        <v>632</v>
      </c>
      <c r="B18" s="3" t="s">
        <v>648</v>
      </c>
      <c r="C18" s="3" t="s">
        <v>647</v>
      </c>
      <c r="D18" s="85">
        <v>0.70600203458799604</v>
      </c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2">
      <c r="A19" s="6" t="s">
        <v>632</v>
      </c>
      <c r="B19" s="3" t="s">
        <v>646</v>
      </c>
      <c r="C19" s="3" t="s">
        <v>642</v>
      </c>
      <c r="D19" s="85">
        <v>0.67557251908396898</v>
      </c>
      <c r="F19" s="85"/>
      <c r="G19" s="85"/>
      <c r="H19" s="85"/>
      <c r="I19" s="85"/>
      <c r="J19" s="85"/>
      <c r="K19" s="85"/>
      <c r="L19" s="85"/>
      <c r="M19" s="85"/>
      <c r="O19" s="6"/>
      <c r="P19" s="6"/>
      <c r="Q19" s="6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2">
      <c r="A20" s="6" t="s">
        <v>632</v>
      </c>
      <c r="B20" s="3" t="s">
        <v>645</v>
      </c>
      <c r="C20" s="3" t="s">
        <v>639</v>
      </c>
      <c r="D20" s="85">
        <v>0.69192422731804504</v>
      </c>
      <c r="F20" s="85"/>
      <c r="G20" s="85"/>
      <c r="H20" s="85"/>
      <c r="I20" s="85"/>
      <c r="J20" s="85"/>
      <c r="K20" s="85"/>
      <c r="L20" s="85"/>
      <c r="M20" s="85"/>
      <c r="O20" s="6"/>
      <c r="P20" s="6"/>
      <c r="Q20" s="6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2">
      <c r="A21" s="6" t="s">
        <v>632</v>
      </c>
      <c r="B21" s="3" t="s">
        <v>640</v>
      </c>
      <c r="C21" s="3" t="s">
        <v>641</v>
      </c>
      <c r="D21" s="85">
        <v>0.69362992922143496</v>
      </c>
      <c r="F21" s="85"/>
      <c r="G21" s="85"/>
      <c r="H21" s="85"/>
      <c r="I21" s="85"/>
      <c r="J21" s="85"/>
      <c r="K21" s="85"/>
      <c r="L21" s="85"/>
      <c r="M21" s="85"/>
      <c r="O21" s="6"/>
      <c r="P21" s="6"/>
      <c r="Q21" s="6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2">
      <c r="A22" s="6" t="s">
        <v>632</v>
      </c>
      <c r="B22" s="3" t="s">
        <v>644</v>
      </c>
      <c r="C22" s="3" t="s">
        <v>643</v>
      </c>
      <c r="D22" s="95">
        <v>0.68699186991869898</v>
      </c>
      <c r="E22" s="95"/>
      <c r="F22" s="96"/>
      <c r="G22" s="96"/>
      <c r="H22" s="96"/>
      <c r="I22" s="96"/>
      <c r="J22" s="96"/>
      <c r="K22" s="96"/>
      <c r="L22" s="96"/>
      <c r="M22" s="96"/>
      <c r="O22" s="13"/>
      <c r="P22" s="6"/>
      <c r="Q22" s="13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2">
      <c r="A23" s="6" t="s">
        <v>632</v>
      </c>
      <c r="B23" s="3" t="s">
        <v>650</v>
      </c>
      <c r="C23" s="3" t="s">
        <v>649</v>
      </c>
      <c r="D23" s="85">
        <v>0.69906928645294697</v>
      </c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">
      <c r="A24" s="6" t="s">
        <v>632</v>
      </c>
      <c r="B24" s="3" t="s">
        <v>655</v>
      </c>
      <c r="C24" s="3" t="s">
        <v>649</v>
      </c>
      <c r="D24" s="85">
        <v>0.65373423860329705</v>
      </c>
      <c r="F24" s="85"/>
      <c r="G24" s="85"/>
      <c r="H24" s="85"/>
      <c r="I24" s="85"/>
      <c r="J24" s="85"/>
      <c r="K24" s="85"/>
      <c r="L24" s="85"/>
      <c r="M24" s="85"/>
      <c r="O24" s="6"/>
      <c r="P24" s="10"/>
      <c r="Q24" s="6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2">
      <c r="A25" s="6" t="s">
        <v>632</v>
      </c>
      <c r="B25" s="3" t="s">
        <v>652</v>
      </c>
      <c r="C25" s="3" t="s">
        <v>651</v>
      </c>
      <c r="D25" s="85">
        <v>0.66873706004140698</v>
      </c>
      <c r="F25" s="85"/>
      <c r="G25" s="85"/>
      <c r="H25" s="85"/>
      <c r="I25" s="85"/>
      <c r="J25" s="85"/>
      <c r="K25" s="85"/>
      <c r="L25" s="85"/>
      <c r="M25" s="85"/>
      <c r="O25" s="6"/>
      <c r="P25" s="6"/>
      <c r="Q25" s="6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2">
      <c r="A26" s="6" t="s">
        <v>632</v>
      </c>
      <c r="B26" s="3" t="s">
        <v>653</v>
      </c>
      <c r="C26" s="3" t="s">
        <v>654</v>
      </c>
      <c r="D26" s="85">
        <v>0.71168274383708396</v>
      </c>
      <c r="F26" s="85"/>
      <c r="G26" s="85"/>
      <c r="H26" s="85"/>
      <c r="I26" s="85"/>
      <c r="J26" s="85"/>
      <c r="K26" s="85"/>
      <c r="L26" s="85"/>
      <c r="M26" s="85"/>
      <c r="O26" s="6"/>
      <c r="P26" s="6"/>
      <c r="Q26" s="6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2">
      <c r="A27" s="6" t="s">
        <v>632</v>
      </c>
      <c r="B27" s="3" t="s">
        <v>657</v>
      </c>
      <c r="C27" s="3" t="s">
        <v>656</v>
      </c>
      <c r="D27" s="85">
        <v>0.69762641898864797</v>
      </c>
      <c r="F27" s="85"/>
      <c r="G27" s="85"/>
      <c r="H27" s="85"/>
      <c r="I27" s="85"/>
      <c r="J27" s="85"/>
      <c r="K27" s="85"/>
      <c r="L27" s="85"/>
      <c r="M27" s="85"/>
      <c r="O27" s="6"/>
      <c r="P27" s="6"/>
      <c r="Q27" s="6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2">
      <c r="A28" s="6" t="s">
        <v>632</v>
      </c>
      <c r="B28" s="3" t="s">
        <v>659</v>
      </c>
      <c r="C28" s="6" t="s">
        <v>658</v>
      </c>
      <c r="D28" s="85">
        <v>0.70225872689938396</v>
      </c>
      <c r="F28" s="85"/>
      <c r="G28" s="85"/>
      <c r="H28" s="85"/>
      <c r="I28" s="85"/>
      <c r="J28" s="85"/>
      <c r="K28" s="85"/>
      <c r="L28" s="85"/>
      <c r="M28" s="85"/>
      <c r="O28" s="6"/>
      <c r="P28" s="6"/>
      <c r="Q28" s="6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">
      <c r="A29" s="6" t="s">
        <v>632</v>
      </c>
      <c r="B29" s="3" t="s">
        <v>661</v>
      </c>
      <c r="C29" s="3" t="s">
        <v>660</v>
      </c>
      <c r="D29" s="85">
        <v>0.69269269269269196</v>
      </c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2">
      <c r="A30" s="6" t="s">
        <v>632</v>
      </c>
      <c r="C30" s="3" t="s">
        <v>662</v>
      </c>
      <c r="D30" s="85">
        <v>0.70304302203567604</v>
      </c>
      <c r="F30" s="85"/>
      <c r="G30" s="85"/>
      <c r="H30" s="85"/>
      <c r="I30" s="85"/>
      <c r="J30" s="85"/>
      <c r="K30" s="85"/>
      <c r="L30" s="85"/>
      <c r="M30" s="85"/>
      <c r="O30" s="6"/>
      <c r="P30" s="6"/>
      <c r="Q30" s="6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2">
      <c r="F31" s="85"/>
      <c r="G31" s="85"/>
      <c r="H31" s="85"/>
      <c r="I31" s="85"/>
      <c r="J31" s="85"/>
      <c r="K31" s="85"/>
      <c r="L31" s="85"/>
      <c r="M31" s="85"/>
      <c r="O31" s="6"/>
      <c r="P31" s="6"/>
      <c r="Q31" s="6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2">
      <c r="A32" s="6" t="s">
        <v>632</v>
      </c>
      <c r="B32" s="3" t="s">
        <v>793</v>
      </c>
      <c r="C32" s="3" t="s">
        <v>780</v>
      </c>
      <c r="D32" s="91">
        <v>0.72340425531914898</v>
      </c>
      <c r="E32" s="91">
        <v>0.72358591248665904</v>
      </c>
      <c r="F32" s="85"/>
      <c r="G32" s="85"/>
      <c r="H32" s="85"/>
      <c r="I32" s="85"/>
      <c r="J32" s="85"/>
      <c r="K32" s="85"/>
      <c r="L32" s="85"/>
      <c r="M32" s="85"/>
      <c r="O32" s="6"/>
      <c r="P32" s="6"/>
      <c r="Q32" s="6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">
      <c r="B33" s="3" t="s">
        <v>794</v>
      </c>
      <c r="C33" s="3" t="s">
        <v>779</v>
      </c>
      <c r="D33" s="91">
        <v>0.72307692307692295</v>
      </c>
      <c r="F33" s="85"/>
      <c r="G33" s="85"/>
      <c r="H33" s="85"/>
      <c r="I33" s="85"/>
      <c r="J33" s="85"/>
      <c r="K33" s="85"/>
      <c r="L33" s="85"/>
      <c r="M33" s="85"/>
      <c r="O33" s="6"/>
      <c r="P33" s="6"/>
      <c r="Q33" s="6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">
      <c r="B34" s="3" t="s">
        <v>795</v>
      </c>
      <c r="C34" s="3" t="s">
        <v>781</v>
      </c>
      <c r="D34" s="91">
        <v>0.72766884531590403</v>
      </c>
      <c r="E34" s="91">
        <v>0.72766884531590403</v>
      </c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">
      <c r="A35" s="6"/>
      <c r="B35" s="3" t="s">
        <v>796</v>
      </c>
      <c r="C35" s="3" t="s">
        <v>786</v>
      </c>
      <c r="D35" s="91">
        <v>0.72312703583061799</v>
      </c>
      <c r="E35" s="91">
        <v>0.72844827586206895</v>
      </c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2">
      <c r="B36" s="3" t="s">
        <v>813</v>
      </c>
      <c r="C36" s="3" t="s">
        <v>812</v>
      </c>
      <c r="D36" s="99">
        <v>0.72604284103720396</v>
      </c>
      <c r="E36" s="99">
        <v>0.72604284103720396</v>
      </c>
      <c r="F36" s="85"/>
      <c r="G36" s="85"/>
      <c r="H36" s="85"/>
      <c r="I36" s="85"/>
      <c r="J36" s="85"/>
      <c r="K36" s="85"/>
      <c r="L36" s="85"/>
      <c r="M36" s="85"/>
      <c r="O36" s="6"/>
      <c r="P36" s="6"/>
      <c r="Q36" s="6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2">
      <c r="F37" s="85"/>
      <c r="G37" s="85"/>
      <c r="H37" s="85"/>
      <c r="I37" s="85"/>
      <c r="J37" s="85"/>
      <c r="K37" s="85"/>
      <c r="L37" s="85"/>
      <c r="M37" s="85"/>
      <c r="O37" s="6"/>
      <c r="P37" s="6"/>
      <c r="Q37" s="6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2">
      <c r="A38" s="6"/>
      <c r="B38" s="6"/>
      <c r="F38" s="85"/>
      <c r="G38" s="85"/>
      <c r="H38" s="85"/>
      <c r="I38" s="85"/>
      <c r="J38" s="85"/>
      <c r="K38" s="85"/>
      <c r="L38" s="85"/>
      <c r="M38" s="85"/>
      <c r="O38" s="6"/>
      <c r="P38" s="6"/>
      <c r="Q38" s="6"/>
      <c r="S38" s="5"/>
      <c r="T38" s="5"/>
      <c r="U38" s="5"/>
      <c r="V38" s="5"/>
      <c r="W38" s="5"/>
      <c r="X38" s="5"/>
      <c r="Y38" s="8"/>
      <c r="Z38" s="5"/>
      <c r="AA38" s="5"/>
    </row>
    <row r="39" spans="1:27" x14ac:dyDescent="0.2">
      <c r="F39" s="85"/>
      <c r="G39" s="85"/>
      <c r="H39" s="85"/>
      <c r="I39" s="85"/>
      <c r="J39" s="85"/>
      <c r="K39" s="85"/>
      <c r="L39" s="85"/>
      <c r="M39" s="85"/>
      <c r="O39" s="6"/>
      <c r="P39" s="6"/>
      <c r="Q39" s="6"/>
    </row>
    <row r="40" spans="1:27" x14ac:dyDescent="0.2">
      <c r="A40" s="3" t="s">
        <v>665</v>
      </c>
      <c r="B40" s="3" t="s">
        <v>693</v>
      </c>
      <c r="C40" s="3" t="s">
        <v>663</v>
      </c>
      <c r="D40" s="85">
        <v>0.66915191053122003</v>
      </c>
      <c r="F40" s="85"/>
      <c r="G40" s="85"/>
      <c r="H40" s="85"/>
      <c r="I40" s="85"/>
      <c r="J40" s="85"/>
      <c r="K40" s="85"/>
      <c r="L40" s="85"/>
      <c r="M40" s="85"/>
      <c r="O40" s="6"/>
      <c r="P40" s="6"/>
      <c r="Q40" s="6"/>
    </row>
    <row r="41" spans="1:27" x14ac:dyDescent="0.2">
      <c r="B41" s="3" t="s">
        <v>692</v>
      </c>
      <c r="C41" s="3" t="s">
        <v>664</v>
      </c>
      <c r="D41" s="85">
        <v>0.67109004739336398</v>
      </c>
      <c r="F41" s="85"/>
      <c r="G41" s="85"/>
      <c r="H41" s="85"/>
      <c r="I41" s="85"/>
      <c r="J41" s="85"/>
      <c r="K41" s="85"/>
      <c r="L41" s="85"/>
      <c r="M41" s="85"/>
      <c r="O41" s="6"/>
      <c r="P41" s="6"/>
      <c r="Q41" s="6"/>
    </row>
    <row r="42" spans="1:27" x14ac:dyDescent="0.2">
      <c r="B42" s="3" t="s">
        <v>691</v>
      </c>
      <c r="C42" s="3" t="s">
        <v>666</v>
      </c>
      <c r="D42" s="85">
        <v>0.71773347324239201</v>
      </c>
    </row>
    <row r="43" spans="1:27" x14ac:dyDescent="0.2">
      <c r="B43" s="3" t="s">
        <v>690</v>
      </c>
      <c r="C43" s="3" t="s">
        <v>672</v>
      </c>
      <c r="D43" s="85">
        <v>0.72607260726072598</v>
      </c>
      <c r="F43" s="85"/>
      <c r="G43" s="85"/>
      <c r="H43" s="85"/>
      <c r="I43" s="85"/>
      <c r="J43" s="85"/>
      <c r="K43" s="85"/>
      <c r="L43" s="85"/>
      <c r="M43" s="85"/>
      <c r="O43" s="6"/>
      <c r="P43" s="6"/>
      <c r="Q43" s="6"/>
    </row>
    <row r="44" spans="1:27" x14ac:dyDescent="0.2">
      <c r="B44" s="3" t="s">
        <v>689</v>
      </c>
      <c r="C44" s="3" t="s">
        <v>674</v>
      </c>
      <c r="D44" s="85">
        <v>0.68426197458455496</v>
      </c>
    </row>
    <row r="45" spans="1:27" x14ac:dyDescent="0.2">
      <c r="B45" s="3" t="s">
        <v>688</v>
      </c>
      <c r="C45" s="3" t="s">
        <v>675</v>
      </c>
      <c r="D45" s="85">
        <v>0.71817192600652802</v>
      </c>
      <c r="F45" s="85"/>
      <c r="G45" s="85"/>
      <c r="H45" s="85"/>
      <c r="I45" s="85"/>
      <c r="J45" s="85"/>
      <c r="K45" s="85"/>
      <c r="L45" s="85"/>
      <c r="M45" s="85"/>
      <c r="O45" s="6"/>
      <c r="P45" s="6"/>
      <c r="Q45" s="6"/>
    </row>
    <row r="46" spans="1:27" x14ac:dyDescent="0.2">
      <c r="B46" s="3" t="s">
        <v>679</v>
      </c>
      <c r="C46" s="3" t="s">
        <v>698</v>
      </c>
      <c r="D46" s="96">
        <v>0.74479737130339496</v>
      </c>
      <c r="E46" s="96"/>
      <c r="F46" s="85"/>
      <c r="G46" s="85"/>
      <c r="H46" s="85"/>
      <c r="I46" s="85"/>
      <c r="J46" s="85"/>
      <c r="K46" s="85"/>
      <c r="L46" s="85"/>
      <c r="M46" s="85"/>
      <c r="O46" s="6"/>
      <c r="P46" s="6"/>
      <c r="Q46" s="6"/>
    </row>
    <row r="47" spans="1:27" x14ac:dyDescent="0.2">
      <c r="B47" s="3" t="s">
        <v>678</v>
      </c>
      <c r="C47" s="3" t="s">
        <v>677</v>
      </c>
      <c r="D47" s="85">
        <v>0.72120559741657697</v>
      </c>
      <c r="F47" s="85"/>
      <c r="G47" s="85"/>
      <c r="H47" s="85"/>
      <c r="I47" s="85"/>
      <c r="J47" s="85"/>
      <c r="K47" s="85"/>
      <c r="L47" s="85"/>
      <c r="M47" s="85"/>
      <c r="O47" s="6"/>
      <c r="P47" s="6"/>
      <c r="Q47" s="6"/>
    </row>
    <row r="48" spans="1:27" x14ac:dyDescent="0.2">
      <c r="B48" s="3" t="s">
        <v>696</v>
      </c>
      <c r="C48" s="3" t="s">
        <v>680</v>
      </c>
      <c r="D48" s="85">
        <v>0.72198275862068895</v>
      </c>
      <c r="F48" s="85"/>
      <c r="G48" s="85"/>
      <c r="H48" s="85"/>
      <c r="I48" s="85"/>
      <c r="J48" s="85"/>
      <c r="K48" s="85"/>
      <c r="L48" s="85"/>
      <c r="M48" s="85"/>
      <c r="O48" s="6"/>
      <c r="P48" s="6"/>
      <c r="Q48" s="6"/>
    </row>
    <row r="49" spans="2:17" x14ac:dyDescent="0.2">
      <c r="B49" s="3" t="s">
        <v>696</v>
      </c>
      <c r="C49" s="3" t="s">
        <v>694</v>
      </c>
      <c r="D49" s="85">
        <v>0.72513368983957205</v>
      </c>
      <c r="F49" s="85"/>
      <c r="G49" s="85"/>
      <c r="H49" s="85"/>
      <c r="I49" s="85"/>
      <c r="J49" s="85"/>
      <c r="K49" s="85"/>
      <c r="L49" s="85"/>
      <c r="M49" s="85"/>
      <c r="O49" s="6"/>
      <c r="P49" s="6"/>
      <c r="Q49" s="6"/>
    </row>
    <row r="50" spans="2:17" x14ac:dyDescent="0.2">
      <c r="B50" s="3" t="s">
        <v>744</v>
      </c>
      <c r="C50" s="3" t="s">
        <v>699</v>
      </c>
      <c r="D50" s="96">
        <v>0.74802259887005595</v>
      </c>
      <c r="E50" s="96"/>
      <c r="F50" s="85">
        <v>0.89195461578132995</v>
      </c>
      <c r="G50" s="85">
        <v>0.90244283149925797</v>
      </c>
      <c r="H50" s="85">
        <v>0.84450774174700505</v>
      </c>
      <c r="I50" s="85">
        <v>0.87251461988304002</v>
      </c>
      <c r="J50" s="85">
        <v>0.92159709618874697</v>
      </c>
      <c r="K50" s="85">
        <v>0.70726495726495697</v>
      </c>
      <c r="L50" s="85">
        <v>0.79376498800959205</v>
      </c>
      <c r="M50" s="85">
        <v>0.74802259887005595</v>
      </c>
    </row>
    <row r="51" spans="2:17" x14ac:dyDescent="0.2">
      <c r="B51" s="3" t="s">
        <v>744</v>
      </c>
      <c r="C51" s="3" t="s">
        <v>700</v>
      </c>
      <c r="D51" s="96">
        <v>0.74776785714285698</v>
      </c>
      <c r="E51" s="96"/>
      <c r="F51" s="85">
        <v>0.888602372356885</v>
      </c>
      <c r="G51" s="85">
        <v>0.89921025881617</v>
      </c>
      <c r="H51" s="85">
        <v>0.83990651475314004</v>
      </c>
      <c r="I51" s="85">
        <v>0.86854726029983698</v>
      </c>
      <c r="J51" s="85">
        <v>0.92050816696914695</v>
      </c>
      <c r="K51" s="85">
        <v>0.69937369519832904</v>
      </c>
      <c r="L51" s="85">
        <v>0.80335731414868095</v>
      </c>
      <c r="M51" s="85">
        <v>0.74776785714285698</v>
      </c>
      <c r="O51" s="6"/>
      <c r="P51" s="6"/>
      <c r="Q51" s="6"/>
    </row>
    <row r="52" spans="2:17" x14ac:dyDescent="0.2">
      <c r="B52" s="3" t="s">
        <v>743</v>
      </c>
      <c r="C52" s="3" t="s">
        <v>740</v>
      </c>
      <c r="D52" s="85">
        <v>0.72392638036809798</v>
      </c>
      <c r="F52" s="85">
        <v>0.89438591321004901</v>
      </c>
      <c r="G52" s="85">
        <v>0.90537164272329795</v>
      </c>
      <c r="H52" s="85">
        <v>0.84691790826760105</v>
      </c>
      <c r="I52" s="85">
        <v>0.875169811320754</v>
      </c>
      <c r="J52" s="85">
        <v>0.92014519056261301</v>
      </c>
      <c r="K52" s="85">
        <v>0.74120603015075304</v>
      </c>
      <c r="L52" s="85">
        <v>0.70743405275779303</v>
      </c>
      <c r="M52" s="85">
        <v>0.72392638036809798</v>
      </c>
      <c r="O52" s="6"/>
      <c r="P52" s="6"/>
      <c r="Q52" s="6"/>
    </row>
    <row r="53" spans="2:17" x14ac:dyDescent="0.2">
      <c r="B53" s="3" t="s">
        <v>742</v>
      </c>
      <c r="C53" s="3" t="s">
        <v>741</v>
      </c>
      <c r="D53" s="85">
        <v>0.73907910271546595</v>
      </c>
      <c r="F53" s="85">
        <v>0.891478779840848</v>
      </c>
      <c r="G53" s="85">
        <v>0.90365776305588796</v>
      </c>
      <c r="H53" s="85">
        <v>0.84288719432027304</v>
      </c>
      <c r="I53" s="85">
        <v>0.87221523077446295</v>
      </c>
      <c r="J53" s="85">
        <v>0.92196007259528101</v>
      </c>
      <c r="K53" s="85">
        <v>0.72790697674418603</v>
      </c>
      <c r="L53" s="85">
        <v>0.75059952038369304</v>
      </c>
      <c r="M53" s="85">
        <v>0.73907910271546595</v>
      </c>
      <c r="O53" s="6"/>
      <c r="P53" s="6"/>
      <c r="Q53" s="6"/>
    </row>
    <row r="54" spans="2:17" x14ac:dyDescent="0.2">
      <c r="B54" s="3" t="s">
        <v>745</v>
      </c>
      <c r="C54" s="3" t="s">
        <v>746</v>
      </c>
      <c r="D54" s="96">
        <v>0.74402730375426596</v>
      </c>
      <c r="E54" s="96"/>
      <c r="F54" s="85">
        <v>0.87771883289124597</v>
      </c>
      <c r="G54" s="85">
        <v>0.89248389405869699</v>
      </c>
      <c r="H54" s="85">
        <v>0.81961609255850598</v>
      </c>
      <c r="I54" s="85">
        <v>0.85449934891371304</v>
      </c>
      <c r="J54" s="85">
        <v>0.92087114337567999</v>
      </c>
      <c r="K54" s="85">
        <v>0.70779220779220697</v>
      </c>
      <c r="L54" s="85">
        <v>0.78417266187050305</v>
      </c>
      <c r="M54" s="85">
        <v>0.74402730375426596</v>
      </c>
      <c r="O54" s="6"/>
      <c r="P54" s="6"/>
      <c r="Q54" s="6"/>
    </row>
    <row r="55" spans="2:17" x14ac:dyDescent="0.2">
      <c r="B55" s="3" t="s">
        <v>750</v>
      </c>
      <c r="C55" s="84" t="s">
        <v>748</v>
      </c>
      <c r="D55" s="96">
        <v>0.76359338061465698</v>
      </c>
      <c r="E55" s="96"/>
      <c r="F55" s="85">
        <v>0.89353864289398</v>
      </c>
      <c r="G55" s="85">
        <v>0.904296875</v>
      </c>
      <c r="H55" s="85">
        <v>0.84538416593631305</v>
      </c>
      <c r="I55" s="85">
        <v>0.87384870904423895</v>
      </c>
      <c r="J55" s="85">
        <v>0.929219600725952</v>
      </c>
      <c r="K55" s="85">
        <v>0.75291375291375295</v>
      </c>
      <c r="L55" s="85">
        <v>0.77458033573141405</v>
      </c>
      <c r="M55" s="85">
        <v>0.76359338061465698</v>
      </c>
      <c r="O55" s="6"/>
      <c r="P55" s="6"/>
      <c r="Q55" s="6"/>
    </row>
    <row r="56" spans="2:17" x14ac:dyDescent="0.2">
      <c r="B56" s="3" t="s">
        <v>750</v>
      </c>
      <c r="C56" s="3" t="s">
        <v>749</v>
      </c>
      <c r="D56" s="85">
        <v>0.74418604651162801</v>
      </c>
      <c r="F56" s="85">
        <v>0.88053488543431802</v>
      </c>
      <c r="G56" s="85">
        <v>0.89338496799178002</v>
      </c>
      <c r="H56" s="85">
        <v>0.82559158632778196</v>
      </c>
      <c r="I56" s="85">
        <v>0.85815145188840303</v>
      </c>
      <c r="J56" s="85">
        <v>0.92304900181488203</v>
      </c>
      <c r="K56" s="85">
        <v>0.72234762979683897</v>
      </c>
      <c r="L56" s="85">
        <v>0.76738609112709799</v>
      </c>
      <c r="M56" s="85">
        <v>0.74418604651162801</v>
      </c>
    </row>
    <row r="57" spans="2:17" x14ac:dyDescent="0.2">
      <c r="O57" s="6"/>
      <c r="P57" s="6"/>
      <c r="Q57" s="6"/>
    </row>
    <row r="59" spans="2:17" x14ac:dyDescent="0.2">
      <c r="B59" s="3" t="s">
        <v>755</v>
      </c>
      <c r="C59" s="3" t="s">
        <v>751</v>
      </c>
      <c r="D59" s="85">
        <v>0.73535791757049895</v>
      </c>
      <c r="F59" s="85">
        <v>0.87446949602122004</v>
      </c>
      <c r="G59" s="85">
        <v>0.89029293509477303</v>
      </c>
      <c r="H59" s="85">
        <v>0.81514593741782804</v>
      </c>
      <c r="I59" s="85">
        <v>0.85106382978723405</v>
      </c>
      <c r="J59" s="85">
        <v>0.915426497277677</v>
      </c>
      <c r="K59" s="85">
        <v>0.671287128712871</v>
      </c>
      <c r="L59" s="85">
        <v>0.81294964028776895</v>
      </c>
      <c r="M59" s="85">
        <v>0.73535791757049895</v>
      </c>
    </row>
    <row r="60" spans="2:17" x14ac:dyDescent="0.2">
      <c r="B60" s="3" t="s">
        <v>757</v>
      </c>
      <c r="C60" s="3" t="s">
        <v>752</v>
      </c>
      <c r="D60" s="85">
        <v>0.72747014115092201</v>
      </c>
      <c r="F60" s="85">
        <v>0.850464190981432</v>
      </c>
      <c r="G60" s="85">
        <v>0.875093214019388</v>
      </c>
      <c r="H60" s="85">
        <v>0.77143044964501695</v>
      </c>
      <c r="I60" s="85">
        <v>0.819998602473621</v>
      </c>
      <c r="J60" s="85">
        <v>0.911796733212341</v>
      </c>
      <c r="K60" s="85">
        <v>0.66468253968253899</v>
      </c>
      <c r="L60" s="85">
        <v>0.80335731414868095</v>
      </c>
      <c r="M60" s="85">
        <v>0.72747014115092201</v>
      </c>
      <c r="O60" s="6"/>
      <c r="P60" s="6"/>
      <c r="Q60" s="6"/>
    </row>
    <row r="61" spans="2:17" x14ac:dyDescent="0.2">
      <c r="B61" s="3" t="s">
        <v>758</v>
      </c>
      <c r="C61" s="3" t="s">
        <v>754</v>
      </c>
      <c r="D61" s="85">
        <v>0.74564459930313598</v>
      </c>
      <c r="F61" s="85">
        <v>0.87224637147277595</v>
      </c>
      <c r="G61" s="85">
        <v>0.88921001926782195</v>
      </c>
      <c r="H61" s="85">
        <v>0.80893952673093705</v>
      </c>
      <c r="I61" s="85">
        <v>0.84717760440569001</v>
      </c>
      <c r="J61" s="85">
        <v>0.92304900181488203</v>
      </c>
      <c r="K61" s="85">
        <v>0.72297297297297303</v>
      </c>
      <c r="L61" s="85">
        <v>0.76978417266187005</v>
      </c>
      <c r="M61" s="85">
        <v>0.74564459930313598</v>
      </c>
      <c r="O61" s="6"/>
      <c r="P61" s="6"/>
      <c r="Q61" s="6"/>
    </row>
    <row r="62" spans="2:17" x14ac:dyDescent="0.2">
      <c r="B62" s="3" t="s">
        <v>756</v>
      </c>
      <c r="C62" s="3" t="s">
        <v>753</v>
      </c>
      <c r="D62" s="85">
        <v>0.72815533980582503</v>
      </c>
      <c r="F62" s="85">
        <v>0.86616812790097897</v>
      </c>
      <c r="G62" s="85">
        <v>0.88563549355178794</v>
      </c>
      <c r="H62" s="85">
        <v>0.79747297692082897</v>
      </c>
      <c r="I62" s="85">
        <v>0.83924522501056797</v>
      </c>
      <c r="J62" s="85">
        <v>0.92123411978221403</v>
      </c>
      <c r="K62" s="85">
        <v>0.73710073710073698</v>
      </c>
      <c r="L62" s="85">
        <v>0.71942446043165398</v>
      </c>
      <c r="M62" s="85">
        <v>0.72815533980582503</v>
      </c>
      <c r="O62" s="6"/>
      <c r="P62" s="6"/>
      <c r="Q62" s="6"/>
    </row>
    <row r="63" spans="2:17" x14ac:dyDescent="0.2">
      <c r="F63" s="85"/>
      <c r="G63" s="85"/>
      <c r="H63" s="85"/>
      <c r="I63" s="85"/>
      <c r="J63" s="85"/>
      <c r="K63" s="85"/>
      <c r="L63" s="85"/>
      <c r="M63" s="85"/>
      <c r="O63" s="6"/>
      <c r="P63" s="6"/>
      <c r="Q63" s="6"/>
    </row>
    <row r="64" spans="2:17" x14ac:dyDescent="0.2">
      <c r="B64" s="3" t="s">
        <v>760</v>
      </c>
      <c r="C64" s="3" t="s">
        <v>759</v>
      </c>
      <c r="D64" s="85">
        <v>0.74640088593576903</v>
      </c>
      <c r="F64" s="85"/>
      <c r="G64" s="85"/>
      <c r="H64" s="85"/>
      <c r="I64" s="85"/>
      <c r="J64" s="85"/>
      <c r="K64" s="85"/>
      <c r="L64" s="85"/>
      <c r="M64" s="85"/>
      <c r="O64" s="6"/>
      <c r="P64" s="6"/>
      <c r="Q64" s="6"/>
    </row>
    <row r="65" spans="2:17" x14ac:dyDescent="0.2">
      <c r="B65" s="3" t="s">
        <v>762</v>
      </c>
      <c r="C65" s="3" t="s">
        <v>761</v>
      </c>
      <c r="D65" s="85">
        <v>0.75278396436525596</v>
      </c>
      <c r="F65" s="85"/>
      <c r="G65" s="85"/>
      <c r="H65" s="85"/>
      <c r="I65" s="85"/>
      <c r="J65" s="85"/>
      <c r="K65" s="85"/>
      <c r="L65" s="85"/>
      <c r="M65" s="85"/>
      <c r="O65" s="6"/>
      <c r="P65" s="6"/>
      <c r="Q65" s="6"/>
    </row>
    <row r="66" spans="2:17" x14ac:dyDescent="0.2">
      <c r="B66" s="3" t="s">
        <v>766</v>
      </c>
      <c r="C66" s="3" t="s">
        <v>763</v>
      </c>
      <c r="D66" s="85">
        <v>0.72025723472668801</v>
      </c>
      <c r="F66" s="85"/>
      <c r="G66" s="85"/>
      <c r="H66" s="85"/>
      <c r="I66" s="85"/>
      <c r="J66" s="85"/>
      <c r="K66" s="85"/>
      <c r="L66" s="85"/>
      <c r="M66" s="85"/>
      <c r="O66" s="6"/>
      <c r="P66" s="6"/>
      <c r="Q66" s="6"/>
    </row>
    <row r="67" spans="2:17" x14ac:dyDescent="0.2">
      <c r="B67" s="3" t="s">
        <v>765</v>
      </c>
      <c r="C67" s="3" t="s">
        <v>764</v>
      </c>
      <c r="D67" s="85">
        <v>0.75196408529741798</v>
      </c>
      <c r="F67" s="85"/>
      <c r="G67" s="85"/>
      <c r="H67" s="85"/>
      <c r="I67" s="85"/>
      <c r="J67" s="85"/>
      <c r="K67" s="85"/>
      <c r="L67" s="85"/>
      <c r="M67" s="85"/>
      <c r="O67" s="6"/>
      <c r="P67" s="6"/>
      <c r="Q67" s="6"/>
    </row>
    <row r="68" spans="2:17" x14ac:dyDescent="0.2">
      <c r="C68" s="3" t="s">
        <v>767</v>
      </c>
      <c r="D68" s="85">
        <v>0.74238875878220101</v>
      </c>
      <c r="F68" s="85"/>
      <c r="G68" s="85"/>
      <c r="H68" s="85"/>
      <c r="I68" s="85"/>
      <c r="J68" s="85"/>
      <c r="K68" s="85"/>
      <c r="L68" s="85"/>
      <c r="M68" s="85"/>
    </row>
    <row r="69" spans="2:17" x14ac:dyDescent="0.2">
      <c r="F69" s="85"/>
      <c r="G69" s="85"/>
      <c r="H69" s="85"/>
      <c r="I69" s="85"/>
      <c r="J69" s="85"/>
      <c r="K69" s="85"/>
      <c r="L69" s="85"/>
      <c r="M69" s="85"/>
      <c r="O69" s="6"/>
      <c r="P69" s="6"/>
      <c r="Q69" s="6"/>
    </row>
    <row r="70" spans="2:17" x14ac:dyDescent="0.2">
      <c r="B70" s="3" t="s">
        <v>774</v>
      </c>
      <c r="C70" s="3" t="s">
        <v>771</v>
      </c>
      <c r="D70" s="85">
        <v>0.73913043478260798</v>
      </c>
      <c r="E70" s="85">
        <v>0.74617067833698003</v>
      </c>
    </row>
    <row r="71" spans="2:17" x14ac:dyDescent="0.2">
      <c r="B71" s="3" t="s">
        <v>774</v>
      </c>
      <c r="C71" s="3" t="s">
        <v>770</v>
      </c>
      <c r="D71" s="85">
        <v>0.73765093304061402</v>
      </c>
      <c r="E71" s="85">
        <v>0.74672489082969395</v>
      </c>
    </row>
    <row r="72" spans="2:17" x14ac:dyDescent="0.2">
      <c r="B72" s="3" t="s">
        <v>773</v>
      </c>
      <c r="C72" s="3" t="s">
        <v>768</v>
      </c>
      <c r="D72" s="85">
        <v>0.74944071588366901</v>
      </c>
      <c r="E72" s="85">
        <v>0.75027502750274999</v>
      </c>
    </row>
    <row r="73" spans="2:17" x14ac:dyDescent="0.2">
      <c r="B73" s="3" t="s">
        <v>772</v>
      </c>
      <c r="C73" s="3" t="s">
        <v>769</v>
      </c>
      <c r="D73" s="85">
        <v>0.75084554678692195</v>
      </c>
      <c r="E73" s="85">
        <v>0.75084554678692195</v>
      </c>
      <c r="F73" s="85"/>
      <c r="G73" s="85"/>
      <c r="H73" s="85"/>
      <c r="I73" s="85"/>
      <c r="J73" s="85"/>
      <c r="K73" s="85"/>
      <c r="L73" s="85"/>
      <c r="M73" s="85"/>
      <c r="O73" s="6"/>
      <c r="P73" s="6"/>
      <c r="Q73" s="6"/>
    </row>
    <row r="74" spans="2:17" x14ac:dyDescent="0.2">
      <c r="C74" s="3" t="s">
        <v>777</v>
      </c>
      <c r="D74" s="91">
        <v>0.74350282485875696</v>
      </c>
    </row>
    <row r="75" spans="2:17" x14ac:dyDescent="0.2">
      <c r="C75" s="3" t="s">
        <v>778</v>
      </c>
      <c r="D75" s="91">
        <v>0.74643249176728799</v>
      </c>
    </row>
    <row r="76" spans="2:17" x14ac:dyDescent="0.2">
      <c r="B76" s="3" t="s">
        <v>799</v>
      </c>
      <c r="C76" s="3" t="s">
        <v>797</v>
      </c>
      <c r="D76" s="99">
        <v>0.73809523809523803</v>
      </c>
      <c r="E76" s="99">
        <v>0.74865156418554402</v>
      </c>
    </row>
    <row r="77" spans="2:17" x14ac:dyDescent="0.2">
      <c r="B77" s="3" t="s">
        <v>798</v>
      </c>
      <c r="C77" s="3" t="s">
        <v>800</v>
      </c>
      <c r="D77" s="99">
        <v>0.74398249452954002</v>
      </c>
      <c r="E77" s="99">
        <v>0.74535519125683003</v>
      </c>
    </row>
    <row r="78" spans="2:17" x14ac:dyDescent="0.2">
      <c r="B78" s="3" t="s">
        <v>802</v>
      </c>
      <c r="C78" s="3" t="s">
        <v>801</v>
      </c>
      <c r="D78" s="99">
        <v>0.72502805836139095</v>
      </c>
      <c r="E78" s="99">
        <v>0.74152542372881303</v>
      </c>
      <c r="F78" s="85"/>
      <c r="G78" s="85"/>
      <c r="H78" s="85"/>
      <c r="I78" s="85"/>
      <c r="J78" s="85"/>
      <c r="K78" s="85"/>
      <c r="L78" s="85"/>
      <c r="M78" s="85"/>
      <c r="O78" s="6"/>
      <c r="P78" s="6"/>
      <c r="Q78" s="6"/>
    </row>
    <row r="79" spans="2:17" x14ac:dyDescent="0.2">
      <c r="D79" s="99"/>
      <c r="E79" s="99"/>
      <c r="F79" s="85"/>
      <c r="G79" s="85"/>
      <c r="H79" s="85"/>
      <c r="I79" s="85"/>
      <c r="J79" s="85"/>
      <c r="K79" s="85"/>
      <c r="L79" s="85"/>
      <c r="M79" s="85"/>
      <c r="O79" s="6"/>
      <c r="P79" s="6"/>
      <c r="Q79" s="6"/>
    </row>
    <row r="80" spans="2:17" x14ac:dyDescent="0.2">
      <c r="D80" s="99"/>
      <c r="E80" s="99"/>
      <c r="F80" s="85"/>
      <c r="G80" s="85"/>
      <c r="H80" s="85"/>
      <c r="I80" s="85"/>
      <c r="J80" s="85"/>
      <c r="K80" s="85"/>
      <c r="L80" s="85"/>
      <c r="M80" s="85"/>
      <c r="O80" s="6"/>
      <c r="P80" s="6"/>
      <c r="Q80" s="6"/>
    </row>
    <row r="81" spans="2:17" x14ac:dyDescent="0.2">
      <c r="B81" s="3" t="s">
        <v>804</v>
      </c>
      <c r="C81" s="3" t="s">
        <v>803</v>
      </c>
      <c r="D81" s="99">
        <v>0.73456121343445202</v>
      </c>
      <c r="E81" s="99">
        <v>0.73456121343445202</v>
      </c>
      <c r="F81" s="85"/>
      <c r="G81" s="85"/>
      <c r="H81" s="85"/>
      <c r="I81" s="85"/>
      <c r="J81" s="85"/>
      <c r="K81" s="85"/>
      <c r="L81" s="85"/>
      <c r="M81" s="85"/>
      <c r="O81" s="6"/>
      <c r="P81" s="6"/>
      <c r="Q81" s="6"/>
    </row>
    <row r="82" spans="2:17" x14ac:dyDescent="0.2">
      <c r="B82" s="84" t="s">
        <v>805</v>
      </c>
      <c r="C82" s="3" t="s">
        <v>810</v>
      </c>
      <c r="D82" s="99">
        <v>0.75083798882681496</v>
      </c>
      <c r="E82" s="99">
        <v>0.75555555555555498</v>
      </c>
    </row>
    <row r="83" spans="2:17" x14ac:dyDescent="0.2">
      <c r="B83" s="3" t="s">
        <v>805</v>
      </c>
      <c r="C83" s="3" t="s">
        <v>806</v>
      </c>
      <c r="D83" s="99">
        <v>0.75198187995469901</v>
      </c>
      <c r="E83" s="99">
        <v>0.75545350172215797</v>
      </c>
      <c r="F83" s="85"/>
      <c r="G83" s="85"/>
      <c r="H83" s="85"/>
      <c r="I83" s="85"/>
      <c r="J83" s="85"/>
      <c r="K83" s="85"/>
      <c r="L83" s="85"/>
      <c r="M83" s="85"/>
      <c r="O83" s="6"/>
      <c r="P83" s="6"/>
      <c r="Q83" s="6"/>
    </row>
    <row r="84" spans="2:17" x14ac:dyDescent="0.2">
      <c r="B84" s="3" t="s">
        <v>808</v>
      </c>
      <c r="C84" s="3" t="s">
        <v>807</v>
      </c>
      <c r="D84" s="99">
        <v>0.74423710208561999</v>
      </c>
      <c r="E84" s="99">
        <v>0.74423710208561999</v>
      </c>
      <c r="F84" s="85"/>
      <c r="G84" s="85"/>
      <c r="H84" s="85"/>
      <c r="I84" s="85"/>
      <c r="J84" s="85"/>
      <c r="K84" s="85"/>
      <c r="L84" s="85"/>
      <c r="M84" s="85"/>
      <c r="O84" s="6"/>
      <c r="P84" s="6"/>
      <c r="Q84" s="6"/>
    </row>
    <row r="85" spans="2:17" x14ac:dyDescent="0.2">
      <c r="B85" s="3" t="s">
        <v>805</v>
      </c>
      <c r="C85" s="3" t="s">
        <v>809</v>
      </c>
      <c r="D85" s="99">
        <v>0.74800456100342005</v>
      </c>
      <c r="E85" s="99">
        <v>0.75115207373271797</v>
      </c>
    </row>
    <row r="86" spans="2:17" x14ac:dyDescent="0.2">
      <c r="D86" s="99"/>
      <c r="E86" s="99"/>
    </row>
    <row r="87" spans="2:17" x14ac:dyDescent="0.2">
      <c r="D87" s="99"/>
      <c r="E87" s="99"/>
    </row>
    <row r="88" spans="2:17" x14ac:dyDescent="0.2">
      <c r="C88" s="3" t="s">
        <v>820</v>
      </c>
      <c r="D88" s="99">
        <v>0.75283446712018098</v>
      </c>
      <c r="E88" s="99">
        <v>0.75283446712018098</v>
      </c>
    </row>
    <row r="89" spans="2:17" x14ac:dyDescent="0.2">
      <c r="C89" s="3" t="s">
        <v>821</v>
      </c>
      <c r="D89" s="99">
        <v>0.72255017709563096</v>
      </c>
      <c r="E89" s="99">
        <v>0.74715261958997703</v>
      </c>
      <c r="F89" s="85"/>
      <c r="G89" s="85"/>
      <c r="H89" s="85"/>
      <c r="I89" s="85"/>
      <c r="J89" s="85"/>
      <c r="K89" s="85"/>
      <c r="L89" s="85"/>
      <c r="M89" s="85"/>
      <c r="O89" s="6"/>
      <c r="P89" s="6"/>
      <c r="Q89" s="6"/>
    </row>
    <row r="90" spans="2:17" x14ac:dyDescent="0.2">
      <c r="C90" s="3" t="s">
        <v>822</v>
      </c>
      <c r="D90" s="99">
        <v>0.74545454545454504</v>
      </c>
      <c r="E90" s="99">
        <v>0.74545454545454504</v>
      </c>
      <c r="F90" s="85"/>
      <c r="G90" s="85"/>
      <c r="H90" s="85"/>
      <c r="I90" s="85"/>
      <c r="J90" s="85"/>
      <c r="K90" s="85"/>
      <c r="L90" s="85"/>
      <c r="M90" s="85"/>
      <c r="O90" s="6"/>
      <c r="P90" s="6"/>
      <c r="Q90" s="6"/>
    </row>
    <row r="91" spans="2:17" x14ac:dyDescent="0.2">
      <c r="B91" s="3" t="s">
        <v>825</v>
      </c>
      <c r="C91" s="3" t="s">
        <v>824</v>
      </c>
      <c r="D91" s="106">
        <v>0.75143184421534903</v>
      </c>
      <c r="E91" s="106">
        <v>0.75365579302587105</v>
      </c>
      <c r="F91" s="85"/>
      <c r="G91" s="85"/>
      <c r="H91" s="85"/>
      <c r="I91" s="85"/>
      <c r="J91" s="85"/>
      <c r="K91" s="85"/>
      <c r="L91" s="85"/>
      <c r="M91" s="85"/>
      <c r="O91" s="6"/>
      <c r="P91" s="6"/>
      <c r="Q91" s="6"/>
    </row>
    <row r="92" spans="2:17" x14ac:dyDescent="0.2">
      <c r="B92" s="3" t="s">
        <v>825</v>
      </c>
      <c r="C92" s="3" t="s">
        <v>826</v>
      </c>
      <c r="D92" s="106">
        <v>0.74260679079956105</v>
      </c>
      <c r="E92" s="106">
        <v>0.74583795782463902</v>
      </c>
    </row>
    <row r="93" spans="2:17" x14ac:dyDescent="0.2">
      <c r="D93" s="106"/>
      <c r="E93" s="106"/>
    </row>
    <row r="94" spans="2:17" x14ac:dyDescent="0.2">
      <c r="B94" s="3" t="s">
        <v>828</v>
      </c>
      <c r="C94" s="84" t="s">
        <v>827</v>
      </c>
      <c r="D94" s="96">
        <v>0.76027397260273899</v>
      </c>
      <c r="E94" s="106">
        <v>0.76027397260273899</v>
      </c>
    </row>
    <row r="95" spans="2:17" x14ac:dyDescent="0.2">
      <c r="B95" s="3" t="s">
        <v>831</v>
      </c>
      <c r="C95" s="3" t="s">
        <v>830</v>
      </c>
      <c r="D95" s="106">
        <v>0.75028768699654702</v>
      </c>
      <c r="E95" s="106">
        <v>0.75391498881431696</v>
      </c>
    </row>
    <row r="96" spans="2:17" x14ac:dyDescent="0.2">
      <c r="B96" s="3" t="s">
        <v>837</v>
      </c>
      <c r="C96" s="3" t="s">
        <v>836</v>
      </c>
      <c r="D96" s="106">
        <v>0.74971164936562795</v>
      </c>
      <c r="E96" s="106">
        <v>0.76223776223776196</v>
      </c>
    </row>
    <row r="97" spans="2:5" x14ac:dyDescent="0.2">
      <c r="D97" s="106"/>
      <c r="E97" s="106"/>
    </row>
    <row r="98" spans="2:5" x14ac:dyDescent="0.2">
      <c r="C98" s="3" t="s">
        <v>852</v>
      </c>
      <c r="D98" s="106">
        <v>0.74915635545556802</v>
      </c>
      <c r="E98" s="106">
        <v>0.749999999999999</v>
      </c>
    </row>
    <row r="100" spans="2:5" x14ac:dyDescent="0.2">
      <c r="B100" s="3" t="s">
        <v>854</v>
      </c>
      <c r="C100" s="3" t="s">
        <v>853</v>
      </c>
      <c r="D100" s="3">
        <v>0.750588235294117</v>
      </c>
      <c r="E100" s="3"/>
    </row>
    <row r="101" spans="2:5" x14ac:dyDescent="0.2">
      <c r="B101" s="3" t="s">
        <v>856</v>
      </c>
      <c r="C101" s="3" t="s">
        <v>857</v>
      </c>
      <c r="D101" s="3">
        <v>0.74690663667041601</v>
      </c>
      <c r="E101" s="3">
        <v>0.74690663667041601</v>
      </c>
    </row>
    <row r="102" spans="2:5" x14ac:dyDescent="0.2">
      <c r="D102" s="3"/>
      <c r="E102" s="3"/>
    </row>
    <row r="103" spans="2:5" x14ac:dyDescent="0.2">
      <c r="D103" s="3"/>
      <c r="E103" s="3"/>
    </row>
    <row r="106" spans="2:5" x14ac:dyDescent="0.2">
      <c r="C106" s="3" t="s">
        <v>838</v>
      </c>
      <c r="D106" s="106">
        <v>0.747428571428571</v>
      </c>
      <c r="E106" s="106">
        <v>0.75339366515837103</v>
      </c>
    </row>
    <row r="107" spans="2:5" x14ac:dyDescent="0.2">
      <c r="C107" s="3" t="s">
        <v>839</v>
      </c>
      <c r="D107" s="106">
        <v>0.75712656784492505</v>
      </c>
      <c r="E107" s="106">
        <v>0.76126126126126104</v>
      </c>
    </row>
    <row r="108" spans="2:5" x14ac:dyDescent="0.2">
      <c r="C108" s="3" t="s">
        <v>840</v>
      </c>
      <c r="D108" s="106">
        <v>0.75056689342403604</v>
      </c>
      <c r="E108" s="106">
        <v>0.75372279495990802</v>
      </c>
    </row>
    <row r="109" spans="2:5" x14ac:dyDescent="0.2">
      <c r="B109" s="3" t="s">
        <v>842</v>
      </c>
      <c r="C109" s="3" t="s">
        <v>841</v>
      </c>
      <c r="D109" s="106">
        <v>0.753157290470723</v>
      </c>
      <c r="E109" s="106">
        <v>0.75986471251409204</v>
      </c>
    </row>
    <row r="111" spans="2:5" x14ac:dyDescent="0.2">
      <c r="B111" s="3" t="s">
        <v>844</v>
      </c>
      <c r="C111" s="3" t="s">
        <v>843</v>
      </c>
      <c r="D111" s="106">
        <v>0.756013745704467</v>
      </c>
      <c r="E111" s="106">
        <v>0.76031215161649901</v>
      </c>
    </row>
    <row r="112" spans="2:5" x14ac:dyDescent="0.2">
      <c r="B112" s="3" t="s">
        <v>844</v>
      </c>
      <c r="C112" s="3" t="s">
        <v>845</v>
      </c>
      <c r="D112" s="106">
        <v>0.74720357941834403</v>
      </c>
      <c r="E112" s="106">
        <v>0.75585284280936404</v>
      </c>
    </row>
    <row r="113" spans="1:17" x14ac:dyDescent="0.2">
      <c r="B113" s="3" t="s">
        <v>847</v>
      </c>
      <c r="C113" s="3" t="s">
        <v>846</v>
      </c>
      <c r="D113" s="106">
        <v>0.75111111111111095</v>
      </c>
      <c r="E113" s="106">
        <v>0.75247524752475203</v>
      </c>
    </row>
    <row r="114" spans="1:17" x14ac:dyDescent="0.2">
      <c r="B114" s="3" t="s">
        <v>849</v>
      </c>
      <c r="C114" s="3" t="s">
        <v>848</v>
      </c>
      <c r="D114" s="106">
        <v>0.75581395348837199</v>
      </c>
      <c r="E114" s="106">
        <v>0.75581395348837199</v>
      </c>
    </row>
    <row r="115" spans="1:17" x14ac:dyDescent="0.2">
      <c r="B115" s="3" t="s">
        <v>850</v>
      </c>
      <c r="C115" s="3" t="s">
        <v>851</v>
      </c>
      <c r="D115" s="106">
        <v>0.74643249176728799</v>
      </c>
      <c r="E115" s="106">
        <v>0.75434782608695605</v>
      </c>
    </row>
    <row r="116" spans="1:17" x14ac:dyDescent="0.2">
      <c r="D116" s="106"/>
      <c r="E116" s="106"/>
    </row>
    <row r="117" spans="1:17" x14ac:dyDescent="0.2">
      <c r="D117" s="106"/>
      <c r="E117" s="106"/>
    </row>
    <row r="118" spans="1:17" x14ac:dyDescent="0.2">
      <c r="D118" s="96"/>
      <c r="E118" s="96"/>
      <c r="F118" s="85"/>
      <c r="G118" s="85"/>
      <c r="H118" s="85"/>
      <c r="I118" s="85"/>
      <c r="J118" s="85"/>
      <c r="K118" s="85"/>
      <c r="L118" s="85"/>
      <c r="M118" s="85"/>
      <c r="O118" s="6"/>
      <c r="P118" s="6"/>
      <c r="Q118" s="13"/>
    </row>
    <row r="119" spans="1:17" x14ac:dyDescent="0.2">
      <c r="A119" s="3" t="s">
        <v>668</v>
      </c>
      <c r="B119" s="3" t="s">
        <v>687</v>
      </c>
      <c r="C119" s="3" t="s">
        <v>667</v>
      </c>
      <c r="D119" s="85">
        <v>0.71689989235737295</v>
      </c>
    </row>
    <row r="120" spans="1:17" x14ac:dyDescent="0.2">
      <c r="B120" s="3" t="s">
        <v>686</v>
      </c>
      <c r="C120" s="3" t="s">
        <v>669</v>
      </c>
      <c r="D120" s="85">
        <v>0.72476089266737498</v>
      </c>
    </row>
    <row r="121" spans="1:17" x14ac:dyDescent="0.2">
      <c r="B121" s="3" t="s">
        <v>683</v>
      </c>
      <c r="C121" s="3" t="s">
        <v>670</v>
      </c>
      <c r="D121" s="85">
        <v>0.72167216721672101</v>
      </c>
      <c r="F121" s="85"/>
      <c r="G121" s="85"/>
      <c r="H121" s="85"/>
      <c r="I121" s="85"/>
      <c r="J121" s="85"/>
      <c r="K121" s="85"/>
      <c r="L121" s="85"/>
      <c r="M121" s="85"/>
      <c r="O121" s="6"/>
      <c r="P121" s="6"/>
      <c r="Q121" s="13"/>
    </row>
    <row r="122" spans="1:17" x14ac:dyDescent="0.2">
      <c r="B122" s="3" t="s">
        <v>684</v>
      </c>
      <c r="C122" s="3" t="s">
        <v>673</v>
      </c>
      <c r="D122" s="85">
        <v>0.71063829787234001</v>
      </c>
      <c r="F122" s="97"/>
      <c r="G122" s="97"/>
      <c r="H122" s="97"/>
      <c r="I122" s="97"/>
      <c r="J122" s="97"/>
      <c r="K122" s="97"/>
      <c r="L122" s="97"/>
      <c r="M122" s="97"/>
      <c r="O122" s="6"/>
      <c r="P122" s="6"/>
      <c r="Q122" s="6"/>
    </row>
    <row r="123" spans="1:17" x14ac:dyDescent="0.2">
      <c r="B123" s="3" t="s">
        <v>685</v>
      </c>
      <c r="C123" s="3" t="s">
        <v>671</v>
      </c>
      <c r="D123" s="85">
        <v>0.70920502092050197</v>
      </c>
      <c r="F123" s="96"/>
      <c r="G123" s="96"/>
      <c r="H123" s="96"/>
      <c r="I123" s="96"/>
      <c r="J123" s="96"/>
      <c r="K123" s="96"/>
      <c r="L123" s="96"/>
      <c r="M123" s="96"/>
      <c r="O123" s="10"/>
      <c r="P123" s="6"/>
      <c r="Q123" s="6"/>
    </row>
    <row r="124" spans="1:17" x14ac:dyDescent="0.2">
      <c r="B124" s="3" t="s">
        <v>682</v>
      </c>
      <c r="C124" s="3" t="s">
        <v>681</v>
      </c>
      <c r="D124" s="85">
        <v>0.71445086705202299</v>
      </c>
      <c r="F124" s="85"/>
      <c r="G124" s="85"/>
      <c r="H124" s="85"/>
      <c r="I124" s="85"/>
      <c r="J124" s="85"/>
      <c r="K124" s="85"/>
      <c r="L124" s="85"/>
      <c r="M124" s="85"/>
      <c r="O124" s="6"/>
      <c r="P124" s="6"/>
      <c r="Q124" s="6"/>
    </row>
    <row r="125" spans="1:17" x14ac:dyDescent="0.2">
      <c r="B125" s="3" t="s">
        <v>682</v>
      </c>
      <c r="C125" s="3" t="s">
        <v>695</v>
      </c>
      <c r="D125" s="85">
        <v>0.70931537598204197</v>
      </c>
    </row>
    <row r="126" spans="1:17" x14ac:dyDescent="0.2">
      <c r="C126" s="3" t="s">
        <v>791</v>
      </c>
      <c r="D126" s="91">
        <v>0.72916666666666596</v>
      </c>
      <c r="E126" s="85">
        <v>0.74518686296715697</v>
      </c>
      <c r="F126" s="85"/>
      <c r="G126" s="85"/>
      <c r="H126" s="85"/>
      <c r="I126" s="85"/>
      <c r="J126" s="85"/>
      <c r="K126" s="85"/>
      <c r="L126" s="85"/>
      <c r="M126" s="85"/>
      <c r="O126" s="6"/>
      <c r="P126" s="6"/>
      <c r="Q126" s="6"/>
    </row>
    <row r="127" spans="1:17" x14ac:dyDescent="0.2">
      <c r="F127" s="85"/>
      <c r="G127" s="85"/>
      <c r="H127" s="85"/>
      <c r="I127" s="85"/>
      <c r="J127" s="85"/>
      <c r="K127" s="85"/>
      <c r="L127" s="85"/>
      <c r="M127" s="85"/>
      <c r="O127" s="6"/>
      <c r="P127" s="6"/>
      <c r="Q127" s="6"/>
    </row>
    <row r="128" spans="1:17" x14ac:dyDescent="0.2">
      <c r="F128" s="85"/>
      <c r="G128" s="85"/>
      <c r="H128" s="85"/>
      <c r="I128" s="85"/>
      <c r="J128" s="85"/>
      <c r="K128" s="85"/>
      <c r="L128" s="85"/>
      <c r="M128" s="85"/>
      <c r="O128" s="6"/>
      <c r="P128" s="6"/>
      <c r="Q128" s="6"/>
    </row>
    <row r="129" spans="1:33" x14ac:dyDescent="0.2">
      <c r="A129" s="3" t="s">
        <v>738</v>
      </c>
      <c r="B129" s="3" t="s">
        <v>739</v>
      </c>
      <c r="D129" s="98">
        <v>0.75986471251409204</v>
      </c>
      <c r="E129" s="98"/>
      <c r="F129" s="85"/>
      <c r="G129" s="85"/>
      <c r="H129" s="85"/>
      <c r="I129" s="85"/>
      <c r="J129" s="85"/>
      <c r="K129" s="85"/>
      <c r="L129" s="85"/>
      <c r="M129" s="85"/>
      <c r="O129" s="6"/>
      <c r="P129" s="6"/>
      <c r="Q129" s="6"/>
    </row>
    <row r="130" spans="1:33" x14ac:dyDescent="0.2">
      <c r="B130" s="3" t="s">
        <v>747</v>
      </c>
      <c r="D130" s="85">
        <v>0.76179516685845705</v>
      </c>
      <c r="F130" s="85"/>
      <c r="G130" s="85"/>
      <c r="H130" s="85"/>
      <c r="I130" s="85"/>
      <c r="J130" s="85"/>
      <c r="K130" s="85"/>
      <c r="L130" s="85"/>
      <c r="M130" s="85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 spans="1:33" x14ac:dyDescent="0.2">
      <c r="B131" s="3" t="s">
        <v>829</v>
      </c>
      <c r="D131" s="85">
        <v>0.76396807297605396</v>
      </c>
    </row>
    <row r="132" spans="1:33" x14ac:dyDescent="0.2">
      <c r="F132" s="85"/>
      <c r="G132" s="85"/>
      <c r="H132" s="85"/>
      <c r="I132" s="85"/>
      <c r="J132" s="85"/>
      <c r="K132" s="85"/>
      <c r="L132" s="85"/>
      <c r="M132" s="85"/>
      <c r="O132" s="6"/>
      <c r="P132" s="6"/>
      <c r="Q132" s="6"/>
    </row>
    <row r="133" spans="1:33" x14ac:dyDescent="0.2">
      <c r="B133" s="3" t="s">
        <v>855</v>
      </c>
      <c r="D133" s="106">
        <v>0.76678043230944204</v>
      </c>
      <c r="F133" s="85"/>
      <c r="G133" s="85"/>
      <c r="H133" s="85"/>
      <c r="I133" s="85"/>
      <c r="J133" s="85"/>
      <c r="K133" s="85"/>
      <c r="L133" s="85"/>
      <c r="M133" s="85"/>
      <c r="O133" s="6"/>
      <c r="P133" s="6"/>
      <c r="Q133" s="6"/>
    </row>
    <row r="134" spans="1:33" x14ac:dyDescent="0.2">
      <c r="D134" s="3"/>
      <c r="E134" s="3"/>
      <c r="F134" s="85"/>
      <c r="G134" s="85"/>
      <c r="H134" s="85"/>
      <c r="I134" s="85"/>
      <c r="J134" s="85"/>
      <c r="K134" s="85"/>
      <c r="L134" s="85"/>
      <c r="M134" s="85"/>
      <c r="O134" s="6"/>
      <c r="P134" s="6"/>
      <c r="Q134" s="6"/>
    </row>
    <row r="135" spans="1:33" x14ac:dyDescent="0.2">
      <c r="D135" s="3"/>
      <c r="E135" s="3"/>
    </row>
    <row r="136" spans="1:33" x14ac:dyDescent="0.2">
      <c r="D136" s="3"/>
      <c r="E136" s="3"/>
    </row>
    <row r="139" spans="1:33" x14ac:dyDescent="0.2">
      <c r="D139" s="3"/>
      <c r="E139" s="3"/>
    </row>
    <row r="140" spans="1:33" x14ac:dyDescent="0.2">
      <c r="D140" s="3"/>
      <c r="E140" s="3"/>
    </row>
    <row r="141" spans="1:33" x14ac:dyDescent="0.2">
      <c r="D141" s="3"/>
      <c r="E141" s="3"/>
    </row>
    <row r="143" spans="1:33" x14ac:dyDescent="0.2">
      <c r="A143" s="3" t="s">
        <v>788</v>
      </c>
      <c r="C143" s="3" t="s">
        <v>787</v>
      </c>
      <c r="D143" s="91">
        <v>0.74082313681868694</v>
      </c>
      <c r="E143" s="91">
        <v>0.74082313681868694</v>
      </c>
    </row>
    <row r="144" spans="1:33" x14ac:dyDescent="0.2">
      <c r="C144" s="3" t="s">
        <v>790</v>
      </c>
      <c r="D144" s="91">
        <v>0.72553191489361701</v>
      </c>
      <c r="E144" s="91">
        <v>0.73196986006458498</v>
      </c>
    </row>
    <row r="145" spans="1:5" x14ac:dyDescent="0.2">
      <c r="C145" s="3" t="s">
        <v>792</v>
      </c>
      <c r="D145" s="91">
        <v>0.70253807106598898</v>
      </c>
      <c r="E145" s="91">
        <v>0.72</v>
      </c>
    </row>
    <row r="148" spans="1:5" x14ac:dyDescent="0.2">
      <c r="A148" s="3" t="s">
        <v>819</v>
      </c>
      <c r="C148" s="3" t="s">
        <v>815</v>
      </c>
      <c r="D148" s="99">
        <v>0.73127753303964704</v>
      </c>
      <c r="E148" s="99">
        <v>0.73883928571428503</v>
      </c>
    </row>
    <row r="149" spans="1:5" x14ac:dyDescent="0.2">
      <c r="D149" s="99"/>
      <c r="E149" s="99"/>
    </row>
    <row r="150" spans="1:5" x14ac:dyDescent="0.2">
      <c r="A150" s="3" t="s">
        <v>811</v>
      </c>
      <c r="C150" s="3" t="s">
        <v>817</v>
      </c>
      <c r="D150" s="99">
        <v>0.72191930207197297</v>
      </c>
      <c r="E150" s="99">
        <v>0.73230088495575196</v>
      </c>
    </row>
    <row r="152" spans="1:5" x14ac:dyDescent="0.2">
      <c r="A152" s="3" t="s">
        <v>818</v>
      </c>
      <c r="C152" s="3" t="s">
        <v>814</v>
      </c>
      <c r="D152" s="99">
        <v>0.71061452513966405</v>
      </c>
      <c r="E152" s="99">
        <v>0.724444444444444</v>
      </c>
    </row>
    <row r="153" spans="1:5" x14ac:dyDescent="0.2">
      <c r="C153" s="3" t="s">
        <v>816</v>
      </c>
      <c r="D153" s="99">
        <v>0.72210065645514199</v>
      </c>
      <c r="E153" s="99">
        <v>0.73509933774834402</v>
      </c>
    </row>
    <row r="155" spans="1:5" x14ac:dyDescent="0.2">
      <c r="A155" s="3" t="s">
        <v>823</v>
      </c>
      <c r="B155" s="3" t="s">
        <v>783</v>
      </c>
      <c r="C155" s="3" t="s">
        <v>782</v>
      </c>
      <c r="D155" s="99">
        <v>0.73144104803493404</v>
      </c>
      <c r="E155" s="99">
        <v>0.74754098360655696</v>
      </c>
    </row>
    <row r="156" spans="1:5" x14ac:dyDescent="0.2">
      <c r="A156" s="109"/>
      <c r="B156" s="3" t="s">
        <v>785</v>
      </c>
      <c r="C156" s="3" t="s">
        <v>784</v>
      </c>
      <c r="D156" s="99">
        <v>0.740245261984392</v>
      </c>
      <c r="E156" s="99">
        <v>0.75609756097560898</v>
      </c>
    </row>
    <row r="157" spans="1:5" x14ac:dyDescent="0.2">
      <c r="B157" s="3" t="s">
        <v>785</v>
      </c>
      <c r="C157" s="3" t="s">
        <v>789</v>
      </c>
      <c r="D157" s="99">
        <v>0.73720930232558102</v>
      </c>
      <c r="E157" s="99">
        <v>0.74915635545556802</v>
      </c>
    </row>
    <row r="160" spans="1:5" x14ac:dyDescent="0.2">
      <c r="B160" s="3" t="s">
        <v>835</v>
      </c>
      <c r="C160" s="3" t="s">
        <v>832</v>
      </c>
      <c r="D160" s="106">
        <v>0.74740484429065701</v>
      </c>
      <c r="E160" s="106">
        <v>0.74972191323692905</v>
      </c>
    </row>
    <row r="161" spans="2:5" x14ac:dyDescent="0.2">
      <c r="C161" s="3" t="s">
        <v>832</v>
      </c>
      <c r="D161" s="106">
        <v>0.73260869565217401</v>
      </c>
      <c r="E161" s="106">
        <v>0.74859075535512898</v>
      </c>
    </row>
    <row r="162" spans="2:5" x14ac:dyDescent="0.2">
      <c r="B162" s="3" t="s">
        <v>834</v>
      </c>
      <c r="C162" s="3" t="s">
        <v>833</v>
      </c>
      <c r="D162" s="106">
        <v>0.749714285714285</v>
      </c>
      <c r="E162" s="106">
        <v>0.75712656784492505</v>
      </c>
    </row>
    <row r="168" spans="2:5" x14ac:dyDescent="0.2">
      <c r="C168" s="3" t="s">
        <v>858</v>
      </c>
      <c r="D168" s="106">
        <v>0.76089517078916302</v>
      </c>
      <c r="E168" s="106">
        <v>0.76372315035799498</v>
      </c>
    </row>
    <row r="169" spans="2:5" x14ac:dyDescent="0.2">
      <c r="D169" s="106"/>
      <c r="E169" s="106"/>
    </row>
    <row r="170" spans="2:5" x14ac:dyDescent="0.2">
      <c r="B170" s="3" t="s">
        <v>860</v>
      </c>
      <c r="C170" s="3" t="s">
        <v>859</v>
      </c>
      <c r="D170" s="106">
        <v>0.750295857988165</v>
      </c>
      <c r="E170" s="106">
        <v>0.76551724137930999</v>
      </c>
    </row>
    <row r="171" spans="2:5" x14ac:dyDescent="0.2">
      <c r="C171" s="3" t="s">
        <v>861</v>
      </c>
      <c r="D171" s="106">
        <v>0.75321637426900501</v>
      </c>
      <c r="E171" s="106">
        <v>0.76624857468643004</v>
      </c>
    </row>
    <row r="172" spans="2:5" x14ac:dyDescent="0.2">
      <c r="B172" s="3" t="s">
        <v>863</v>
      </c>
      <c r="C172" s="3" t="s">
        <v>862</v>
      </c>
      <c r="D172" s="106">
        <v>0.74651162790697601</v>
      </c>
      <c r="E172" s="85">
        <v>0.76430205949656704</v>
      </c>
    </row>
    <row r="175" spans="2:5" x14ac:dyDescent="0.2">
      <c r="B175" s="3" t="s">
        <v>887</v>
      </c>
      <c r="C175" s="3" t="s">
        <v>864</v>
      </c>
      <c r="D175" s="106">
        <v>0.74457831325301205</v>
      </c>
      <c r="E175" s="106">
        <v>0.77411764705882302</v>
      </c>
    </row>
    <row r="176" spans="2:5" x14ac:dyDescent="0.2">
      <c r="B176" s="3" t="s">
        <v>887</v>
      </c>
      <c r="C176" s="3" t="s">
        <v>865</v>
      </c>
      <c r="D176" s="106">
        <v>0.75764705882352901</v>
      </c>
      <c r="E176" s="106">
        <v>0.76760563380281599</v>
      </c>
    </row>
    <row r="177" spans="2:5" x14ac:dyDescent="0.2">
      <c r="B177" s="3" t="s">
        <v>886</v>
      </c>
      <c r="C177" s="3" t="s">
        <v>866</v>
      </c>
      <c r="D177" s="108">
        <v>0.75174013921113703</v>
      </c>
      <c r="E177" s="108">
        <v>0.77011494252873502</v>
      </c>
    </row>
    <row r="178" spans="2:5" x14ac:dyDescent="0.2">
      <c r="B178" s="3" t="s">
        <v>883</v>
      </c>
      <c r="C178" s="3" t="s">
        <v>882</v>
      </c>
      <c r="D178" s="108">
        <v>0.76167664670658597</v>
      </c>
      <c r="E178" s="108">
        <v>0.76749435665914201</v>
      </c>
    </row>
    <row r="180" spans="2:5" x14ac:dyDescent="0.2">
      <c r="B180" s="3" t="s">
        <v>885</v>
      </c>
      <c r="C180" s="3" t="s">
        <v>884</v>
      </c>
      <c r="D180" s="108">
        <v>0.75886524822695001</v>
      </c>
      <c r="E180" s="85">
        <v>0.76517754868270305</v>
      </c>
    </row>
    <row r="181" spans="2:5" x14ac:dyDescent="0.2">
      <c r="D181" s="108"/>
      <c r="E181" s="108"/>
    </row>
    <row r="182" spans="2:5" x14ac:dyDescent="0.2">
      <c r="D182" s="108"/>
      <c r="E182" s="108"/>
    </row>
    <row r="183" spans="2:5" x14ac:dyDescent="0.2">
      <c r="D183" s="108"/>
      <c r="E183" s="108"/>
    </row>
    <row r="188" spans="2:5" x14ac:dyDescent="0.2">
      <c r="B188" s="3" t="s">
        <v>874</v>
      </c>
      <c r="C188" s="3" t="s">
        <v>867</v>
      </c>
      <c r="D188" s="108">
        <v>0.76306196840826201</v>
      </c>
      <c r="E188" s="108">
        <v>0.76355247981545504</v>
      </c>
    </row>
    <row r="189" spans="2:5" x14ac:dyDescent="0.2">
      <c r="B189" s="3" t="s">
        <v>874</v>
      </c>
      <c r="C189" s="3" t="s">
        <v>868</v>
      </c>
      <c r="D189" s="108">
        <v>0.761321909424724</v>
      </c>
      <c r="E189" s="108">
        <v>0.76309794988610402</v>
      </c>
    </row>
    <row r="190" spans="2:5" x14ac:dyDescent="0.2">
      <c r="B190" s="3" t="s">
        <v>875</v>
      </c>
      <c r="C190" s="3" t="s">
        <v>869</v>
      </c>
      <c r="D190" s="108">
        <v>0.74719800747197995</v>
      </c>
      <c r="E190" s="108">
        <v>0.76832151300236395</v>
      </c>
    </row>
    <row r="191" spans="2:5" x14ac:dyDescent="0.2">
      <c r="B191" s="3" t="s">
        <v>876</v>
      </c>
      <c r="C191" s="3" t="s">
        <v>870</v>
      </c>
      <c r="D191" s="108">
        <v>0.73290322580645095</v>
      </c>
      <c r="E191" s="108">
        <v>0.77349397590361402</v>
      </c>
    </row>
    <row r="192" spans="2:5" x14ac:dyDescent="0.2">
      <c r="B192" s="3" t="s">
        <v>877</v>
      </c>
      <c r="C192" s="3" t="s">
        <v>871</v>
      </c>
      <c r="D192" s="108">
        <v>0.74784747847478406</v>
      </c>
      <c r="E192" s="108">
        <v>0.76415094339622602</v>
      </c>
    </row>
    <row r="193" spans="2:9" x14ac:dyDescent="0.2">
      <c r="B193" s="3" t="s">
        <v>878</v>
      </c>
      <c r="C193" s="3" t="s">
        <v>872</v>
      </c>
      <c r="D193" s="85">
        <v>0.75421686746987904</v>
      </c>
      <c r="E193" s="108">
        <v>0.76705882352941102</v>
      </c>
    </row>
    <row r="194" spans="2:9" x14ac:dyDescent="0.2">
      <c r="B194" s="3" t="s">
        <v>879</v>
      </c>
      <c r="C194" s="3" t="s">
        <v>873</v>
      </c>
      <c r="D194" s="108">
        <v>0.75502958579881596</v>
      </c>
      <c r="E194" s="108">
        <v>0.75681818181818095</v>
      </c>
    </row>
    <row r="195" spans="2:9" x14ac:dyDescent="0.2">
      <c r="B195" s="3" t="s">
        <v>881</v>
      </c>
      <c r="C195" s="3" t="s">
        <v>880</v>
      </c>
      <c r="D195" s="108">
        <v>0.73145780051150899</v>
      </c>
      <c r="E195" s="108">
        <v>0.76409666283083999</v>
      </c>
    </row>
    <row r="197" spans="2:9" x14ac:dyDescent="0.2">
      <c r="B197" s="3" t="s">
        <v>889</v>
      </c>
      <c r="C197" s="3" t="s">
        <v>888</v>
      </c>
      <c r="D197" s="108">
        <v>0.75928143712574803</v>
      </c>
      <c r="E197" s="108">
        <v>0.77122641509433898</v>
      </c>
      <c r="F197" s="108">
        <v>0.92413487133983996</v>
      </c>
      <c r="G197" s="108">
        <v>0.91040462427745605</v>
      </c>
      <c r="H197" s="108">
        <v>0.82894736842105199</v>
      </c>
      <c r="I197" s="108">
        <v>0.86776859504132198</v>
      </c>
    </row>
  </sheetData>
  <mergeCells count="2">
    <mergeCell ref="F1:I1"/>
    <mergeCell ref="J1:M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A97" workbookViewId="0">
      <selection activeCell="B13" sqref="B13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111" t="s">
        <v>573</v>
      </c>
      <c r="G3" s="112"/>
      <c r="H3" s="112"/>
      <c r="I3" s="113"/>
      <c r="J3" s="18"/>
      <c r="P3" t="s">
        <v>621</v>
      </c>
      <c r="S3" s="117" t="s">
        <v>610</v>
      </c>
      <c r="T3" s="118"/>
    </row>
    <row r="4" spans="1:26" x14ac:dyDescent="0.2">
      <c r="A4" s="18" t="s">
        <v>572</v>
      </c>
      <c r="B4" s="18"/>
      <c r="C4" s="18"/>
      <c r="D4" s="18"/>
      <c r="E4" s="18"/>
      <c r="F4" s="39" t="s">
        <v>574</v>
      </c>
      <c r="G4" s="51" t="s">
        <v>575</v>
      </c>
      <c r="H4" s="51" t="s">
        <v>576</v>
      </c>
      <c r="I4" s="54" t="s">
        <v>577</v>
      </c>
      <c r="J4" s="26" t="s">
        <v>599</v>
      </c>
      <c r="K4" s="48" t="s">
        <v>600</v>
      </c>
      <c r="L4" s="62" t="s">
        <v>602</v>
      </c>
      <c r="Q4" s="45"/>
      <c r="R4" s="45"/>
      <c r="S4" s="31" t="s">
        <v>603</v>
      </c>
      <c r="T4" s="32" t="s">
        <v>604</v>
      </c>
      <c r="U4" s="45"/>
      <c r="V4" s="45" t="s">
        <v>612</v>
      </c>
    </row>
    <row r="5" spans="1:26" x14ac:dyDescent="0.2">
      <c r="A5" s="18" t="s">
        <v>578</v>
      </c>
      <c r="B5" s="24">
        <v>0.921385941644562</v>
      </c>
      <c r="C5" s="18"/>
      <c r="D5" s="114" t="s">
        <v>579</v>
      </c>
      <c r="E5" s="20" t="s">
        <v>574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93">
        <f>J5/J9</f>
        <v>0.46888440860215053</v>
      </c>
      <c r="P5" t="s">
        <v>623</v>
      </c>
      <c r="Q5" s="114" t="s">
        <v>611</v>
      </c>
      <c r="R5" s="55" t="s">
        <v>605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115"/>
      <c r="E6" s="21" t="s">
        <v>581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93">
        <f>J6/J9</f>
        <v>0.13655913978494624</v>
      </c>
      <c r="Q6" s="116"/>
      <c r="R6" s="56" t="s">
        <v>606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115"/>
      <c r="E7" s="21" t="s">
        <v>583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93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627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116"/>
      <c r="E8" s="22" t="s">
        <v>584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93">
        <f>J8/J9</f>
        <v>0.19788306451612903</v>
      </c>
      <c r="Q8" s="45"/>
      <c r="R8" s="31" t="s">
        <v>615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617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625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618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616</v>
      </c>
      <c r="N10" s="68">
        <f>(G6+H7+I8)/SUM(J6:J8)</f>
        <v>0.90870555485258764</v>
      </c>
      <c r="Q10" s="49"/>
      <c r="R10" s="49"/>
      <c r="U10" s="45"/>
      <c r="V10" s="46"/>
      <c r="W10" s="45" t="s">
        <v>620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598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619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111" t="s">
        <v>585</v>
      </c>
      <c r="G13" s="112"/>
      <c r="H13" s="112"/>
      <c r="I13" s="113"/>
      <c r="J13" s="18"/>
      <c r="M13" s="18"/>
      <c r="P13" t="s">
        <v>626</v>
      </c>
      <c r="Q13" s="49"/>
      <c r="R13" s="49"/>
      <c r="S13" s="111" t="s">
        <v>609</v>
      </c>
      <c r="T13" s="113"/>
      <c r="U13" s="45"/>
      <c r="V13" s="46"/>
    </row>
    <row r="14" spans="1:26" x14ac:dyDescent="0.2">
      <c r="A14" s="18" t="s">
        <v>595</v>
      </c>
      <c r="B14" s="18"/>
      <c r="C14" s="18"/>
      <c r="D14" s="18"/>
      <c r="E14" s="18"/>
      <c r="F14" s="39" t="s">
        <v>586</v>
      </c>
      <c r="G14" s="51" t="s">
        <v>587</v>
      </c>
      <c r="H14" s="51" t="s">
        <v>588</v>
      </c>
      <c r="I14" s="54" t="s">
        <v>589</v>
      </c>
      <c r="J14" s="25" t="s">
        <v>599</v>
      </c>
      <c r="K14" s="60" t="s">
        <v>600</v>
      </c>
      <c r="L14" s="65" t="s">
        <v>597</v>
      </c>
      <c r="M14" s="43" t="s">
        <v>596</v>
      </c>
      <c r="Q14" s="49"/>
      <c r="R14" s="49"/>
      <c r="S14" s="29" t="s">
        <v>605</v>
      </c>
      <c r="T14" s="53" t="s">
        <v>608</v>
      </c>
      <c r="U14" s="47"/>
      <c r="V14" s="48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114" t="s">
        <v>591</v>
      </c>
      <c r="E15" s="20" t="s">
        <v>586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93">
        <f>J15/J19</f>
        <v>0.76479128856624323</v>
      </c>
      <c r="Q15" s="114" t="s">
        <v>591</v>
      </c>
      <c r="R15" s="29" t="s">
        <v>605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115"/>
      <c r="E16" s="21" t="s">
        <v>587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93">
        <f>J16/J19</f>
        <v>6.7150635208711437E-2</v>
      </c>
      <c r="Q16" s="116"/>
      <c r="R16" s="30" t="s">
        <v>607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115"/>
      <c r="E17" s="21" t="s">
        <v>588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93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627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116"/>
      <c r="E18" s="22" t="s">
        <v>594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93">
        <f>J18/J19</f>
        <v>0.10490018148820326</v>
      </c>
      <c r="Q18" s="45"/>
      <c r="R18" s="31" t="s">
        <v>613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617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625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618</v>
      </c>
      <c r="X19" s="70">
        <f>T18</f>
        <v>0.57299843014128726</v>
      </c>
    </row>
    <row r="20" spans="1:24" x14ac:dyDescent="0.2">
      <c r="E20" s="35" t="s">
        <v>598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616</v>
      </c>
      <c r="N20" s="68">
        <f>(G16+H17+I18)/SUM(J16:J18)</f>
        <v>0.54166666666666663</v>
      </c>
      <c r="O20" s="18"/>
      <c r="W20" s="45" t="s">
        <v>620</v>
      </c>
      <c r="X20" s="67">
        <f>2*X18*X19/(X18+X19)</f>
        <v>0.69259962049335866</v>
      </c>
    </row>
    <row r="21" spans="1:24" x14ac:dyDescent="0.2">
      <c r="M21" s="45" t="s">
        <v>598</v>
      </c>
      <c r="N21" s="46">
        <f>(G16+H17+I18)/SUM(G19:I19)</f>
        <v>0.84172661870503596</v>
      </c>
      <c r="O21" s="18"/>
    </row>
    <row r="22" spans="1:24" x14ac:dyDescent="0.2">
      <c r="M22" s="45" t="s">
        <v>619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119"/>
      <c r="G23" s="119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624</v>
      </c>
      <c r="D25" s="49"/>
      <c r="E25" s="49"/>
      <c r="F25" s="49"/>
      <c r="G25" s="49"/>
      <c r="H25" s="49"/>
      <c r="I25" s="61"/>
    </row>
    <row r="26" spans="1:24" x14ac:dyDescent="0.2">
      <c r="A26" s="17" t="s">
        <v>552</v>
      </c>
      <c r="B26" s="18"/>
      <c r="C26" s="18"/>
      <c r="D26" s="18"/>
      <c r="E26" s="18"/>
      <c r="F26" s="111" t="s">
        <v>573</v>
      </c>
      <c r="G26" s="112"/>
      <c r="H26" s="112"/>
      <c r="I26" s="113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39" t="s">
        <v>574</v>
      </c>
      <c r="G27" s="51" t="s">
        <v>575</v>
      </c>
      <c r="H27" s="51" t="s">
        <v>576</v>
      </c>
      <c r="I27" s="54" t="s">
        <v>577</v>
      </c>
      <c r="J27" s="26" t="s">
        <v>599</v>
      </c>
      <c r="K27" s="48" t="s">
        <v>600</v>
      </c>
      <c r="L27" s="62" t="s">
        <v>602</v>
      </c>
      <c r="M27" s="18"/>
    </row>
    <row r="28" spans="1:24" x14ac:dyDescent="0.2">
      <c r="A28" s="17"/>
      <c r="B28" s="24"/>
      <c r="C28" s="18"/>
      <c r="D28" s="114" t="s">
        <v>579</v>
      </c>
      <c r="E28" s="20" t="s">
        <v>574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115"/>
      <c r="E29" s="21" t="s">
        <v>581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115"/>
      <c r="E30" s="21" t="s">
        <v>583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116"/>
      <c r="E31" s="22" t="s">
        <v>584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625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616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598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619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111" t="s">
        <v>573</v>
      </c>
      <c r="G36" s="112"/>
      <c r="H36" s="112"/>
      <c r="I36" s="113"/>
    </row>
    <row r="37" spans="1:27" x14ac:dyDescent="0.2">
      <c r="A37" s="17"/>
      <c r="B37" s="24"/>
      <c r="C37" s="18"/>
      <c r="D37" s="18"/>
      <c r="E37" s="18"/>
      <c r="F37" s="39" t="s">
        <v>586</v>
      </c>
      <c r="G37" s="51" t="s">
        <v>587</v>
      </c>
      <c r="H37" s="51" t="s">
        <v>583</v>
      </c>
      <c r="I37" s="54" t="s">
        <v>584</v>
      </c>
      <c r="J37" s="28" t="s">
        <v>599</v>
      </c>
      <c r="K37" s="60" t="s">
        <v>600</v>
      </c>
      <c r="L37" s="65" t="s">
        <v>597</v>
      </c>
      <c r="M37" s="43" t="s">
        <v>596</v>
      </c>
    </row>
    <row r="38" spans="1:27" x14ac:dyDescent="0.2">
      <c r="A38" s="17"/>
      <c r="B38" s="24"/>
      <c r="C38" s="18"/>
      <c r="D38" s="114" t="s">
        <v>591</v>
      </c>
      <c r="E38" s="20" t="s">
        <v>586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115"/>
      <c r="E39" s="21" t="s">
        <v>587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115"/>
      <c r="E40" s="21" t="s">
        <v>583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116"/>
      <c r="E41" s="22" t="s">
        <v>584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625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616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598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619</v>
      </c>
      <c r="N45" s="67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111" t="s">
        <v>573</v>
      </c>
      <c r="G48" s="112"/>
      <c r="H48" s="112"/>
      <c r="I48" s="113"/>
      <c r="J48" s="18"/>
      <c r="M48" s="18"/>
    </row>
    <row r="49" spans="4:16" x14ac:dyDescent="0.2">
      <c r="D49" s="18"/>
      <c r="E49" s="18"/>
      <c r="F49" s="39" t="s">
        <v>574</v>
      </c>
      <c r="G49" s="51" t="s">
        <v>575</v>
      </c>
      <c r="H49" s="51" t="s">
        <v>576</v>
      </c>
      <c r="I49" s="54" t="s">
        <v>577</v>
      </c>
      <c r="J49" s="58" t="s">
        <v>599</v>
      </c>
      <c r="K49" s="48" t="s">
        <v>600</v>
      </c>
      <c r="L49" s="62" t="s">
        <v>602</v>
      </c>
      <c r="M49" s="18"/>
    </row>
    <row r="50" spans="4:16" x14ac:dyDescent="0.2">
      <c r="D50" s="114" t="s">
        <v>579</v>
      </c>
      <c r="E50" s="20" t="s">
        <v>574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115"/>
      <c r="E51" s="21" t="s">
        <v>575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115"/>
      <c r="E52" s="21" t="s">
        <v>576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116"/>
      <c r="E53" s="22" t="s">
        <v>584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625</v>
      </c>
      <c r="N54" s="45" t="s">
        <v>598</v>
      </c>
      <c r="O54" s="45" t="s">
        <v>596</v>
      </c>
      <c r="P54" s="45" t="s">
        <v>619</v>
      </c>
    </row>
    <row r="55" spans="4:16" x14ac:dyDescent="0.2">
      <c r="D55" s="18"/>
      <c r="E55" s="36" t="s">
        <v>598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111" t="s">
        <v>573</v>
      </c>
      <c r="G58" s="112"/>
      <c r="H58" s="112"/>
      <c r="I58" s="113"/>
    </row>
    <row r="59" spans="4:16" x14ac:dyDescent="0.2">
      <c r="D59" s="18"/>
      <c r="E59" s="18"/>
      <c r="F59" s="39" t="s">
        <v>574</v>
      </c>
      <c r="G59" s="51" t="s">
        <v>575</v>
      </c>
      <c r="H59" s="51" t="s">
        <v>576</v>
      </c>
      <c r="I59" s="54" t="s">
        <v>584</v>
      </c>
      <c r="J59" s="36" t="s">
        <v>599</v>
      </c>
      <c r="K59" s="60" t="s">
        <v>600</v>
      </c>
      <c r="L59" s="65" t="s">
        <v>597</v>
      </c>
      <c r="M59" s="43" t="s">
        <v>596</v>
      </c>
    </row>
    <row r="60" spans="4:16" x14ac:dyDescent="0.2">
      <c r="D60" s="114" t="s">
        <v>591</v>
      </c>
      <c r="E60" s="20" t="s">
        <v>574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115"/>
      <c r="E61" s="21" t="s">
        <v>575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115"/>
      <c r="E62" s="21" t="s">
        <v>576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116"/>
      <c r="E63" s="22" t="s">
        <v>584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625</v>
      </c>
      <c r="N64" s="45" t="s">
        <v>598</v>
      </c>
      <c r="O64" s="45" t="s">
        <v>596</v>
      </c>
      <c r="P64" s="45" t="s">
        <v>619</v>
      </c>
    </row>
    <row r="65" spans="1:16" x14ac:dyDescent="0.2">
      <c r="D65" s="18"/>
      <c r="E65" s="35" t="s">
        <v>598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5"/>
      <c r="F70" s="111" t="s">
        <v>573</v>
      </c>
      <c r="G70" s="112"/>
      <c r="H70" s="112"/>
      <c r="I70" s="113"/>
      <c r="J70" s="45"/>
      <c r="M70" s="18"/>
    </row>
    <row r="71" spans="1:16" x14ac:dyDescent="0.2">
      <c r="D71" s="18"/>
      <c r="E71" s="45"/>
      <c r="F71" s="39" t="s">
        <v>574</v>
      </c>
      <c r="G71" s="51" t="s">
        <v>575</v>
      </c>
      <c r="H71" s="51" t="s">
        <v>576</v>
      </c>
      <c r="I71" s="54" t="s">
        <v>577</v>
      </c>
      <c r="J71" s="37" t="s">
        <v>599</v>
      </c>
      <c r="K71" s="48" t="s">
        <v>600</v>
      </c>
      <c r="L71" s="62" t="s">
        <v>602</v>
      </c>
      <c r="M71" s="18"/>
    </row>
    <row r="72" spans="1:16" x14ac:dyDescent="0.2">
      <c r="D72" s="114" t="s">
        <v>579</v>
      </c>
      <c r="E72" s="55" t="s">
        <v>574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115"/>
      <c r="E73" s="73" t="s">
        <v>575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115"/>
      <c r="E74" s="73" t="s">
        <v>576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116"/>
      <c r="E75" s="56" t="s">
        <v>584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625</v>
      </c>
      <c r="N76" s="45" t="s">
        <v>598</v>
      </c>
      <c r="O76" s="45" t="s">
        <v>596</v>
      </c>
      <c r="P76" s="45" t="s">
        <v>619</v>
      </c>
    </row>
    <row r="77" spans="1:16" x14ac:dyDescent="0.2">
      <c r="D77" s="18"/>
      <c r="E77" s="40" t="s">
        <v>598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111" t="s">
        <v>573</v>
      </c>
      <c r="G80" s="112"/>
      <c r="H80" s="112"/>
      <c r="I80" s="113"/>
      <c r="J80" s="45"/>
    </row>
    <row r="81" spans="1:16" x14ac:dyDescent="0.2">
      <c r="D81" s="18"/>
      <c r="E81" s="45"/>
      <c r="F81" s="39" t="s">
        <v>574</v>
      </c>
      <c r="G81" s="51" t="s">
        <v>575</v>
      </c>
      <c r="H81" s="51" t="s">
        <v>576</v>
      </c>
      <c r="I81" s="54" t="s">
        <v>584</v>
      </c>
      <c r="J81" s="40" t="s">
        <v>599</v>
      </c>
      <c r="K81" s="60" t="s">
        <v>600</v>
      </c>
      <c r="L81" s="65" t="s">
        <v>597</v>
      </c>
      <c r="M81" s="43" t="s">
        <v>596</v>
      </c>
    </row>
    <row r="82" spans="1:16" x14ac:dyDescent="0.2">
      <c r="D82" s="114" t="s">
        <v>591</v>
      </c>
      <c r="E82" s="55" t="s">
        <v>574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115"/>
      <c r="E83" s="73" t="s">
        <v>575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115"/>
      <c r="E84" s="73" t="s">
        <v>576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116"/>
      <c r="E85" s="56" t="s">
        <v>584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625</v>
      </c>
      <c r="N86" s="45" t="s">
        <v>598</v>
      </c>
      <c r="O86" s="45" t="s">
        <v>596</v>
      </c>
      <c r="P86" s="45" t="s">
        <v>619</v>
      </c>
    </row>
    <row r="87" spans="1:16" x14ac:dyDescent="0.2">
      <c r="D87" s="18"/>
      <c r="E87" s="65" t="s">
        <v>598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636</v>
      </c>
      <c r="D89" s="18"/>
      <c r="E89" s="18"/>
      <c r="J89" s="18"/>
      <c r="M89" s="45"/>
      <c r="N89" s="67"/>
    </row>
    <row r="90" spans="1:16" x14ac:dyDescent="0.2">
      <c r="A90" s="3" t="s">
        <v>634</v>
      </c>
      <c r="D90" s="18"/>
      <c r="E90" s="45"/>
      <c r="F90" s="111" t="s">
        <v>573</v>
      </c>
      <c r="G90" s="112"/>
      <c r="H90" s="112"/>
      <c r="I90" s="113"/>
      <c r="J90" s="45"/>
      <c r="M90" s="18"/>
    </row>
    <row r="91" spans="1:16" x14ac:dyDescent="0.2">
      <c r="D91" s="18"/>
      <c r="E91" s="45"/>
      <c r="F91" s="39" t="s">
        <v>574</v>
      </c>
      <c r="G91" s="51" t="s">
        <v>575</v>
      </c>
      <c r="H91" s="51" t="s">
        <v>576</v>
      </c>
      <c r="I91" s="54" t="s">
        <v>577</v>
      </c>
      <c r="J91" s="37" t="s">
        <v>599</v>
      </c>
      <c r="K91" s="48" t="s">
        <v>600</v>
      </c>
      <c r="L91" s="62" t="s">
        <v>602</v>
      </c>
      <c r="M91" s="18"/>
    </row>
    <row r="92" spans="1:16" x14ac:dyDescent="0.2">
      <c r="D92" s="114" t="s">
        <v>579</v>
      </c>
      <c r="E92" s="55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115"/>
      <c r="E93" s="73" t="s">
        <v>575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115"/>
      <c r="E94" s="73" t="s">
        <v>576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116"/>
      <c r="E95" s="56" t="s">
        <v>584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625</v>
      </c>
      <c r="N96" s="45" t="s">
        <v>598</v>
      </c>
      <c r="O96" s="45" t="s">
        <v>596</v>
      </c>
      <c r="P96" s="45" t="s">
        <v>619</v>
      </c>
    </row>
    <row r="97" spans="4:16" x14ac:dyDescent="0.2">
      <c r="D97" s="18"/>
      <c r="E97" s="40" t="s">
        <v>598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111" t="s">
        <v>573</v>
      </c>
      <c r="G100" s="112"/>
      <c r="H100" s="112"/>
      <c r="I100" s="113"/>
      <c r="J100" s="45"/>
    </row>
    <row r="101" spans="4:16" x14ac:dyDescent="0.2">
      <c r="D101" s="18"/>
      <c r="E101" s="45"/>
      <c r="F101" s="39" t="s">
        <v>574</v>
      </c>
      <c r="G101" s="51" t="s">
        <v>575</v>
      </c>
      <c r="H101" s="51" t="s">
        <v>576</v>
      </c>
      <c r="I101" s="54" t="s">
        <v>584</v>
      </c>
      <c r="J101" s="40" t="s">
        <v>599</v>
      </c>
      <c r="K101" s="60" t="s">
        <v>600</v>
      </c>
      <c r="L101" s="65" t="s">
        <v>597</v>
      </c>
      <c r="M101" s="43" t="s">
        <v>596</v>
      </c>
    </row>
    <row r="102" spans="4:16" x14ac:dyDescent="0.2">
      <c r="D102" s="114" t="s">
        <v>591</v>
      </c>
      <c r="E102" s="55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115"/>
      <c r="E103" s="73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115"/>
      <c r="E104" s="73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116"/>
      <c r="E105" s="56" t="s">
        <v>584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625</v>
      </c>
      <c r="N106" s="45" t="s">
        <v>598</v>
      </c>
      <c r="O106" s="45" t="s">
        <v>596</v>
      </c>
      <c r="P106" s="45" t="s">
        <v>619</v>
      </c>
    </row>
    <row r="107" spans="4:16" x14ac:dyDescent="0.2">
      <c r="D107" s="18"/>
      <c r="E107" s="65" t="s">
        <v>598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</sheetData>
  <mergeCells count="25"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  <mergeCell ref="F48:I48"/>
    <mergeCell ref="D50:D53"/>
    <mergeCell ref="F58:I58"/>
    <mergeCell ref="D60:D63"/>
    <mergeCell ref="F70:I70"/>
    <mergeCell ref="F100:I100"/>
    <mergeCell ref="D102:D105"/>
    <mergeCell ref="D72:D75"/>
    <mergeCell ref="F80:I80"/>
    <mergeCell ref="D82:D85"/>
    <mergeCell ref="F90:I90"/>
    <mergeCell ref="D92:D9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50"/>
  <sheetViews>
    <sheetView topLeftCell="A12" workbookViewId="0">
      <selection activeCell="M27" sqref="M27"/>
    </sheetView>
  </sheetViews>
  <sheetFormatPr baseColWidth="10" defaultRowHeight="16" x14ac:dyDescent="0.2"/>
  <cols>
    <col min="2" max="7" width="10.83203125" style="18"/>
    <col min="8" max="8" width="12.33203125" bestFit="1" customWidth="1"/>
    <col min="10" max="10" width="13.1640625" bestFit="1" customWidth="1"/>
    <col min="22" max="22" width="12.33203125" bestFit="1" customWidth="1"/>
    <col min="24" max="24" width="13.1640625" bestFit="1" customWidth="1"/>
  </cols>
  <sheetData>
    <row r="1" spans="2:28" x14ac:dyDescent="0.2">
      <c r="D1" s="45"/>
      <c r="E1" s="45"/>
      <c r="F1" s="45"/>
      <c r="G1" s="45"/>
      <c r="I1" s="45"/>
      <c r="J1" s="45"/>
    </row>
    <row r="2" spans="2:28" x14ac:dyDescent="0.2">
      <c r="B2" s="17" t="s">
        <v>676</v>
      </c>
      <c r="D2" s="45"/>
      <c r="E2" s="45"/>
      <c r="F2" s="45"/>
      <c r="G2" s="45"/>
      <c r="I2" s="45"/>
      <c r="J2" s="45"/>
      <c r="P2" t="s">
        <v>680</v>
      </c>
    </row>
    <row r="3" spans="2:28" x14ac:dyDescent="0.2">
      <c r="C3" s="45"/>
      <c r="D3" s="111" t="s">
        <v>573</v>
      </c>
      <c r="E3" s="112"/>
      <c r="F3" s="112"/>
      <c r="G3" s="113"/>
      <c r="H3" s="45"/>
      <c r="I3" s="45"/>
      <c r="J3" s="45"/>
      <c r="K3" s="18"/>
      <c r="P3" s="18"/>
      <c r="Q3" s="45"/>
      <c r="R3" s="111" t="s">
        <v>573</v>
      </c>
      <c r="S3" s="112"/>
      <c r="T3" s="112"/>
      <c r="U3" s="113"/>
      <c r="V3" s="45"/>
      <c r="W3" s="45"/>
      <c r="X3" s="45"/>
      <c r="Y3" s="18"/>
    </row>
    <row r="4" spans="2:28" x14ac:dyDescent="0.2">
      <c r="C4" s="45"/>
      <c r="D4" s="83" t="s">
        <v>574</v>
      </c>
      <c r="E4" s="51" t="s">
        <v>575</v>
      </c>
      <c r="F4" s="51" t="s">
        <v>576</v>
      </c>
      <c r="G4" s="54" t="s">
        <v>577</v>
      </c>
      <c r="H4" s="75" t="s">
        <v>599</v>
      </c>
      <c r="I4" s="48" t="s">
        <v>600</v>
      </c>
      <c r="J4" s="62" t="s">
        <v>596</v>
      </c>
      <c r="K4" s="18"/>
      <c r="P4" s="18"/>
      <c r="Q4" s="45"/>
      <c r="R4" s="83" t="s">
        <v>574</v>
      </c>
      <c r="S4" s="51" t="s">
        <v>575</v>
      </c>
      <c r="T4" s="51" t="s">
        <v>576</v>
      </c>
      <c r="U4" s="54" t="s">
        <v>577</v>
      </c>
      <c r="V4" s="75" t="s">
        <v>599</v>
      </c>
      <c r="W4" s="48" t="s">
        <v>600</v>
      </c>
      <c r="X4" s="62" t="s">
        <v>596</v>
      </c>
      <c r="Y4" s="18"/>
    </row>
    <row r="5" spans="2:28" x14ac:dyDescent="0.2">
      <c r="B5" s="114" t="s">
        <v>579</v>
      </c>
      <c r="C5" s="55" t="s">
        <v>574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50">
        <f>H5/H9</f>
        <v>0.49561629706034038</v>
      </c>
      <c r="J5" s="63">
        <f>D5/H5</f>
        <v>0.94001783856102272</v>
      </c>
      <c r="K5" s="24">
        <f>H5/H9</f>
        <v>0.49561629706034038</v>
      </c>
      <c r="P5" s="114" t="s">
        <v>579</v>
      </c>
      <c r="Q5" s="55" t="s">
        <v>574</v>
      </c>
      <c r="R5" s="18">
        <v>12663</v>
      </c>
      <c r="S5" s="18">
        <v>305</v>
      </c>
      <c r="T5" s="18">
        <v>202</v>
      </c>
      <c r="U5" s="18">
        <v>284</v>
      </c>
      <c r="V5" s="76">
        <f>SUM(R5:U5)</f>
        <v>13454</v>
      </c>
      <c r="W5" s="50">
        <f>V5/V9</f>
        <v>0.49561629706034038</v>
      </c>
      <c r="X5" s="63">
        <f>R5/V5</f>
        <v>0.94120707596253905</v>
      </c>
      <c r="Y5" s="18"/>
    </row>
    <row r="6" spans="2:28" x14ac:dyDescent="0.2">
      <c r="B6" s="115"/>
      <c r="C6" s="73" t="s">
        <v>575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50">
        <f>H6/H9</f>
        <v>0.14068371030722759</v>
      </c>
      <c r="J6" s="63">
        <f>E6/H6</f>
        <v>0.8271798900235664</v>
      </c>
      <c r="K6" s="24">
        <f>H6/H9</f>
        <v>0.14068371030722759</v>
      </c>
      <c r="P6" s="115"/>
      <c r="Q6" s="73" t="s">
        <v>575</v>
      </c>
      <c r="R6" s="18">
        <v>579</v>
      </c>
      <c r="S6" s="18">
        <v>3190</v>
      </c>
      <c r="T6" s="18">
        <v>29</v>
      </c>
      <c r="U6" s="18">
        <v>21</v>
      </c>
      <c r="V6" s="76">
        <f>SUM(R6:U6)</f>
        <v>3819</v>
      </c>
      <c r="W6" s="50">
        <f>V6/V9</f>
        <v>0.14068371030722759</v>
      </c>
      <c r="X6" s="63">
        <f>S6/V6</f>
        <v>0.83529719821942916</v>
      </c>
      <c r="Y6" s="18"/>
    </row>
    <row r="7" spans="2:28" x14ac:dyDescent="0.2">
      <c r="B7" s="115"/>
      <c r="C7" s="73" t="s">
        <v>576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50">
        <f>H7/H9</f>
        <v>0.18113165843954909</v>
      </c>
      <c r="J7" s="63">
        <f>F7/H7</f>
        <v>0.86312792353060808</v>
      </c>
      <c r="K7" s="24">
        <f>H7/H9</f>
        <v>0.18113165843954909</v>
      </c>
      <c r="P7" s="115"/>
      <c r="Q7" s="73" t="s">
        <v>576</v>
      </c>
      <c r="R7" s="18">
        <v>442</v>
      </c>
      <c r="S7" s="18">
        <v>29</v>
      </c>
      <c r="T7" s="18">
        <v>4285</v>
      </c>
      <c r="U7" s="18">
        <v>161</v>
      </c>
      <c r="V7" s="76">
        <f>SUM(R7:U7)</f>
        <v>4917</v>
      </c>
      <c r="W7" s="50">
        <f>V7/V9</f>
        <v>0.18113165843954909</v>
      </c>
      <c r="X7" s="63">
        <f>T7/V7</f>
        <v>0.871466341264999</v>
      </c>
      <c r="Y7" s="18"/>
    </row>
    <row r="8" spans="2:28" x14ac:dyDescent="0.2">
      <c r="B8" s="116"/>
      <c r="C8" s="56" t="s">
        <v>577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52">
        <f>H8/H9</f>
        <v>0.18256833419288293</v>
      </c>
      <c r="J8" s="64">
        <f>G8/H8</f>
        <v>0.83171912832929784</v>
      </c>
      <c r="K8" s="24">
        <f>H8/H9</f>
        <v>0.18256833419288293</v>
      </c>
      <c r="P8" s="116"/>
      <c r="Q8" s="56" t="s">
        <v>577</v>
      </c>
      <c r="R8" s="18">
        <v>567</v>
      </c>
      <c r="S8" s="18">
        <v>23</v>
      </c>
      <c r="T8" s="18">
        <v>171</v>
      </c>
      <c r="U8" s="18">
        <v>4195</v>
      </c>
      <c r="V8" s="77">
        <f>SUM(R8:U8)</f>
        <v>4956</v>
      </c>
      <c r="W8" s="52">
        <f>V8/V9</f>
        <v>0.18256833419288293</v>
      </c>
      <c r="X8" s="64">
        <f>U8/V8</f>
        <v>0.84644874899112188</v>
      </c>
      <c r="Y8" s="18"/>
    </row>
    <row r="9" spans="2:28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/>
      <c r="J9" s="45"/>
      <c r="K9" s="45" t="s">
        <v>625</v>
      </c>
      <c r="L9" s="45" t="s">
        <v>598</v>
      </c>
      <c r="M9" s="45" t="s">
        <v>596</v>
      </c>
      <c r="N9" s="45" t="s">
        <v>619</v>
      </c>
      <c r="P9" s="18"/>
      <c r="Q9" s="45"/>
      <c r="R9" s="78">
        <f>SUM(R5:R8)</f>
        <v>14251</v>
      </c>
      <c r="S9" s="79">
        <f>SUM(S5:S8)</f>
        <v>3547</v>
      </c>
      <c r="T9" s="79">
        <f>SUM(T5:T8)</f>
        <v>4687</v>
      </c>
      <c r="U9" s="80">
        <f>SUM(U5:U8)</f>
        <v>4661</v>
      </c>
      <c r="V9" s="56">
        <f>SUM(V5:V8)</f>
        <v>27146</v>
      </c>
      <c r="W9" s="45"/>
      <c r="X9" s="45"/>
      <c r="Y9" s="45" t="s">
        <v>625</v>
      </c>
      <c r="Z9" s="45" t="s">
        <v>598</v>
      </c>
      <c r="AA9" s="45" t="s">
        <v>596</v>
      </c>
      <c r="AB9" s="45" t="s">
        <v>619</v>
      </c>
    </row>
    <row r="10" spans="2:28" x14ac:dyDescent="0.2">
      <c r="C10" s="78" t="s">
        <v>598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5"/>
      <c r="J10" s="45"/>
      <c r="K10" s="46">
        <f>SUM(D5,E6,F7,G8 )/H9</f>
        <v>0.89044426434833857</v>
      </c>
      <c r="L10" s="66">
        <f>(E6+F7+G8)/SUM(E9:G9)</f>
        <v>0.9010946051602815</v>
      </c>
      <c r="M10" s="46">
        <f>(E6+F7+G8)/SUM(H6:H8)</f>
        <v>0.84173239848086479</v>
      </c>
      <c r="N10" s="67">
        <f>2*L10*M10/(L10+M10)</f>
        <v>0.87040253757269093</v>
      </c>
      <c r="P10" s="18"/>
      <c r="Q10" s="78" t="s">
        <v>598</v>
      </c>
      <c r="R10" s="59">
        <f>R5/R9</f>
        <v>0.88856922321240617</v>
      </c>
      <c r="S10" s="59">
        <f>S6/S9</f>
        <v>0.8993515647025655</v>
      </c>
      <c r="T10" s="59">
        <f>T7/T9</f>
        <v>0.91423085129080439</v>
      </c>
      <c r="U10" s="60">
        <f>U8/U9</f>
        <v>0.90002145462347138</v>
      </c>
      <c r="V10" s="45"/>
      <c r="W10" s="45"/>
      <c r="X10" s="45"/>
      <c r="Y10" s="46">
        <f>SUM(R5,S6,T7,U8 )/V9</f>
        <v>0.89637515656081923</v>
      </c>
      <c r="Z10" s="66">
        <f>(S6+T7+U8)/SUM(S9:U9)</f>
        <v>0.90500193873594414</v>
      </c>
      <c r="AA10" s="46">
        <f>(S6+T7+U8)/SUM(V6:V8)</f>
        <v>0.8523225241016652</v>
      </c>
      <c r="AB10" s="67">
        <f>2*Z10*AA10/(Z10+AA10)</f>
        <v>0.87787264452552005</v>
      </c>
    </row>
    <row r="11" spans="2:28" x14ac:dyDescent="0.2">
      <c r="C11" s="45"/>
      <c r="D11" s="45"/>
      <c r="E11" s="45"/>
      <c r="F11" s="45"/>
      <c r="G11" s="45"/>
      <c r="H11" s="45"/>
      <c r="I11" s="45"/>
      <c r="J11" s="45"/>
      <c r="P11" s="18"/>
      <c r="Q11" s="45"/>
      <c r="R11" s="45"/>
      <c r="S11" s="45"/>
      <c r="T11" s="45"/>
      <c r="U11" s="45"/>
      <c r="V11" s="45"/>
      <c r="W11" s="45"/>
      <c r="X11" s="45"/>
    </row>
    <row r="12" spans="2:28" x14ac:dyDescent="0.2">
      <c r="C12" s="45"/>
      <c r="D12" s="45"/>
      <c r="E12" s="45"/>
      <c r="F12" s="45"/>
      <c r="G12" s="45"/>
      <c r="H12" s="45"/>
      <c r="I12" s="45"/>
      <c r="J12" s="45"/>
      <c r="P12" s="18"/>
      <c r="Q12" s="45"/>
      <c r="R12" s="45"/>
      <c r="S12" s="45"/>
      <c r="T12" s="45"/>
      <c r="U12" s="45"/>
      <c r="V12" s="45"/>
      <c r="W12" s="45"/>
      <c r="X12" s="45"/>
    </row>
    <row r="13" spans="2:28" x14ac:dyDescent="0.2">
      <c r="C13" s="45"/>
      <c r="D13" s="111" t="s">
        <v>573</v>
      </c>
      <c r="E13" s="112"/>
      <c r="F13" s="112"/>
      <c r="G13" s="113"/>
      <c r="H13" s="45"/>
      <c r="I13" s="45"/>
      <c r="J13" s="45"/>
      <c r="P13" s="18"/>
      <c r="Q13" s="45"/>
      <c r="R13" s="111" t="s">
        <v>573</v>
      </c>
      <c r="S13" s="112"/>
      <c r="T13" s="112"/>
      <c r="U13" s="113"/>
      <c r="V13" s="45"/>
      <c r="W13" s="45"/>
      <c r="X13" s="45"/>
    </row>
    <row r="14" spans="2:28" x14ac:dyDescent="0.2">
      <c r="C14" s="45"/>
      <c r="D14" s="83" t="s">
        <v>574</v>
      </c>
      <c r="E14" s="51" t="s">
        <v>575</v>
      </c>
      <c r="F14" s="51" t="s">
        <v>576</v>
      </c>
      <c r="G14" s="54" t="s">
        <v>577</v>
      </c>
      <c r="H14" s="74" t="s">
        <v>599</v>
      </c>
      <c r="I14" s="60" t="s">
        <v>600</v>
      </c>
      <c r="J14" s="65" t="s">
        <v>597</v>
      </c>
      <c r="K14" s="43" t="s">
        <v>596</v>
      </c>
      <c r="P14" s="18"/>
      <c r="Q14" s="45"/>
      <c r="R14" s="83" t="s">
        <v>574</v>
      </c>
      <c r="S14" s="51" t="s">
        <v>575</v>
      </c>
      <c r="T14" s="51" t="s">
        <v>576</v>
      </c>
      <c r="U14" s="54" t="s">
        <v>577</v>
      </c>
      <c r="V14" s="74" t="s">
        <v>599</v>
      </c>
      <c r="W14" s="60" t="s">
        <v>600</v>
      </c>
      <c r="X14" s="65" t="s">
        <v>597</v>
      </c>
      <c r="Y14" s="43" t="s">
        <v>596</v>
      </c>
    </row>
    <row r="15" spans="2:28" x14ac:dyDescent="0.2">
      <c r="B15" s="114" t="s">
        <v>579</v>
      </c>
      <c r="C15" s="55" t="s">
        <v>574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50">
        <f>H15/H19</f>
        <v>0.84863883847549915</v>
      </c>
      <c r="J15" s="63"/>
      <c r="K15" s="44">
        <f>D15/H15</f>
        <v>0.93584260051325918</v>
      </c>
      <c r="L15" s="92">
        <v>0.88</v>
      </c>
      <c r="P15" s="114" t="s">
        <v>579</v>
      </c>
      <c r="Q15" s="55" t="s">
        <v>574</v>
      </c>
      <c r="R15" s="18">
        <v>2168</v>
      </c>
      <c r="S15" s="18">
        <v>69</v>
      </c>
      <c r="T15" s="18">
        <v>32</v>
      </c>
      <c r="U15" s="18">
        <v>69</v>
      </c>
      <c r="V15" s="76">
        <f>SUM(R15:U15)</f>
        <v>2338</v>
      </c>
      <c r="W15" s="50">
        <f>V15/V19</f>
        <v>0.84863883847549915</v>
      </c>
      <c r="X15" s="63"/>
      <c r="Y15" s="44">
        <f>R15/V15</f>
        <v>0.92728828058169377</v>
      </c>
    </row>
    <row r="16" spans="2:28" x14ac:dyDescent="0.2">
      <c r="B16" s="115"/>
      <c r="C16" s="73" t="s">
        <v>575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50">
        <f>H16/H19</f>
        <v>5.1542649727767696E-2</v>
      </c>
      <c r="J16" s="63">
        <f>D16/H16</f>
        <v>0.23239436619718309</v>
      </c>
      <c r="K16" s="33">
        <f>E16/H16</f>
        <v>0.76760563380281688</v>
      </c>
      <c r="L16" s="92">
        <v>0.04</v>
      </c>
      <c r="P16" s="115"/>
      <c r="Q16" s="73" t="s">
        <v>575</v>
      </c>
      <c r="R16" s="18">
        <v>33</v>
      </c>
      <c r="S16" s="18">
        <v>108</v>
      </c>
      <c r="T16" s="18">
        <v>0</v>
      </c>
      <c r="U16" s="18">
        <v>1</v>
      </c>
      <c r="V16" s="76">
        <f>SUM(R16:U16)</f>
        <v>142</v>
      </c>
      <c r="W16" s="50">
        <f>V16/V19</f>
        <v>5.1542649727767696E-2</v>
      </c>
      <c r="X16" s="63">
        <f>R16/V16</f>
        <v>0.23239436619718309</v>
      </c>
      <c r="Y16" s="33">
        <f>S16/V16</f>
        <v>0.76056338028169013</v>
      </c>
    </row>
    <row r="17" spans="2:28" x14ac:dyDescent="0.2">
      <c r="B17" s="115"/>
      <c r="C17" s="73" t="s">
        <v>576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50">
        <f>H17/H19</f>
        <v>4.5372050816696916E-2</v>
      </c>
      <c r="J17" s="63">
        <f>D17/H17</f>
        <v>0.17599999999999999</v>
      </c>
      <c r="K17" s="33">
        <f>F17/H17</f>
        <v>0.77600000000000002</v>
      </c>
      <c r="L17" s="92">
        <v>0.04</v>
      </c>
      <c r="P17" s="115"/>
      <c r="Q17" s="73" t="s">
        <v>576</v>
      </c>
      <c r="R17" s="18">
        <v>27</v>
      </c>
      <c r="S17" s="18">
        <v>1</v>
      </c>
      <c r="T17" s="18">
        <v>93</v>
      </c>
      <c r="U17" s="18">
        <v>4</v>
      </c>
      <c r="V17" s="76">
        <f>SUM(R17:U17)</f>
        <v>125</v>
      </c>
      <c r="W17" s="50">
        <f>V17/V19</f>
        <v>4.5372050816696916E-2</v>
      </c>
      <c r="X17" s="63">
        <f>R17/V17</f>
        <v>0.216</v>
      </c>
      <c r="Y17" s="33">
        <f>T17/V17</f>
        <v>0.74399999999999999</v>
      </c>
    </row>
    <row r="18" spans="2:28" x14ac:dyDescent="0.2">
      <c r="B18" s="116"/>
      <c r="C18" s="56" t="s">
        <v>577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52">
        <f>H18/H19</f>
        <v>5.4446460980036297E-2</v>
      </c>
      <c r="J18" s="64">
        <f>D18/H18</f>
        <v>0.10666666666666667</v>
      </c>
      <c r="K18" s="34">
        <f>G18/H18</f>
        <v>0.89333333333333331</v>
      </c>
      <c r="L18" s="92">
        <v>0.04</v>
      </c>
      <c r="P18" s="116"/>
      <c r="Q18" s="56" t="s">
        <v>577</v>
      </c>
      <c r="R18" s="18">
        <v>16</v>
      </c>
      <c r="S18" s="18">
        <v>0</v>
      </c>
      <c r="T18" s="18">
        <v>0</v>
      </c>
      <c r="U18" s="18">
        <v>134</v>
      </c>
      <c r="V18" s="77">
        <f>SUM(R18:U18)</f>
        <v>150</v>
      </c>
      <c r="W18" s="52">
        <f>V18/V19</f>
        <v>5.4446460980036297E-2</v>
      </c>
      <c r="X18" s="64">
        <f>R18/V18</f>
        <v>0.10666666666666667</v>
      </c>
      <c r="Y18" s="34">
        <f>U18/V18</f>
        <v>0.89333333333333331</v>
      </c>
    </row>
    <row r="19" spans="2:28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/>
      <c r="J19" s="45"/>
      <c r="K19" s="45" t="s">
        <v>625</v>
      </c>
      <c r="L19" s="45" t="s">
        <v>598</v>
      </c>
      <c r="M19" s="45" t="s">
        <v>596</v>
      </c>
      <c r="N19" s="45" t="s">
        <v>619</v>
      </c>
      <c r="P19" s="18"/>
      <c r="Q19" s="45"/>
      <c r="R19" s="78">
        <f>SUM(R15:R18)</f>
        <v>2244</v>
      </c>
      <c r="S19" s="79">
        <f>SUM(S15:S18)</f>
        <v>178</v>
      </c>
      <c r="T19" s="79">
        <f>SUM(T15:T18)</f>
        <v>125</v>
      </c>
      <c r="U19" s="80">
        <f>SUM(U15:U18)</f>
        <v>208</v>
      </c>
      <c r="V19" s="56">
        <f>SUM(V15:V18)</f>
        <v>2755</v>
      </c>
      <c r="W19" s="45"/>
      <c r="X19" s="45"/>
      <c r="Y19" s="45" t="s">
        <v>625</v>
      </c>
      <c r="Z19" s="45" t="s">
        <v>598</v>
      </c>
      <c r="AA19" s="45" t="s">
        <v>596</v>
      </c>
      <c r="AB19" s="45" t="s">
        <v>619</v>
      </c>
    </row>
    <row r="20" spans="2:28" x14ac:dyDescent="0.2">
      <c r="C20" s="65" t="s">
        <v>598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5"/>
      <c r="J20" s="45"/>
      <c r="K20" s="46">
        <f>SUM(D15,E16,F17,G18 )/H19</f>
        <v>0.91760435571687837</v>
      </c>
      <c r="L20" s="66">
        <f>(E16+F17+G18)/SUM(E19:G19)</f>
        <v>0.68548387096774188</v>
      </c>
      <c r="M20" s="46">
        <f>(E16+F17+G18)/SUM(H16:H18)</f>
        <v>0.815347721822542</v>
      </c>
      <c r="N20" s="67">
        <f>2*L20*M20/(L20+M20)</f>
        <v>0.74479737130339541</v>
      </c>
      <c r="P20" s="18"/>
      <c r="Q20" s="65" t="s">
        <v>598</v>
      </c>
      <c r="R20" s="72">
        <f>R15/R19</f>
        <v>0.96613190730837795</v>
      </c>
      <c r="S20" s="59">
        <f>S16/S19</f>
        <v>0.6067415730337079</v>
      </c>
      <c r="T20" s="59">
        <f>T17/T19</f>
        <v>0.74399999999999999</v>
      </c>
      <c r="U20" s="60">
        <f>U18/U19</f>
        <v>0.64423076923076927</v>
      </c>
      <c r="V20" s="45"/>
      <c r="W20" s="45"/>
      <c r="X20" s="45"/>
      <c r="Y20" s="46">
        <f>SUM(R15,S16,T17,U18 )/V19</f>
        <v>0.90852994555353905</v>
      </c>
      <c r="Z20" s="66">
        <f>(S16+T17+U18)/SUM(S19:U19)</f>
        <v>0.65557729941291587</v>
      </c>
      <c r="AA20" s="46">
        <f>(S16+T17+U18)/SUM(V16:V18)</f>
        <v>0.80335731414868106</v>
      </c>
      <c r="AB20" s="67">
        <f>2*Z20*AA20/(Z20+AA20)</f>
        <v>0.72198275862068984</v>
      </c>
    </row>
    <row r="22" spans="2:28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  <c r="M22" s="57"/>
      <c r="N22" s="57"/>
    </row>
    <row r="23" spans="2:28" x14ac:dyDescent="0.2">
      <c r="B23" s="19"/>
      <c r="C23" s="19"/>
      <c r="D23" s="19"/>
      <c r="E23" s="19"/>
      <c r="F23" s="19"/>
      <c r="G23" s="19"/>
      <c r="H23" s="105"/>
      <c r="I23" s="57"/>
      <c r="J23" s="57"/>
      <c r="K23" s="57"/>
      <c r="L23" s="57"/>
      <c r="M23" s="57"/>
      <c r="N23" s="57"/>
    </row>
    <row r="24" spans="2:28" x14ac:dyDescent="0.2">
      <c r="B24" s="19"/>
      <c r="C24" s="19"/>
      <c r="D24" s="19"/>
      <c r="E24" s="19"/>
      <c r="F24" s="19"/>
      <c r="G24" s="19"/>
      <c r="H24" s="105"/>
      <c r="I24" s="57"/>
      <c r="J24" s="57"/>
      <c r="K24" s="57"/>
      <c r="L24" s="57"/>
      <c r="M24" s="57"/>
      <c r="N24" s="57"/>
    </row>
    <row r="25" spans="2:28" x14ac:dyDescent="0.2">
      <c r="C25" s="45"/>
      <c r="D25" s="111" t="s">
        <v>573</v>
      </c>
      <c r="E25" s="112"/>
      <c r="F25" s="112"/>
      <c r="G25" s="113"/>
      <c r="H25" s="45"/>
      <c r="I25" s="45"/>
      <c r="J25" s="45"/>
      <c r="P25" s="3" t="s">
        <v>694</v>
      </c>
    </row>
    <row r="26" spans="2:28" x14ac:dyDescent="0.2">
      <c r="C26" s="45"/>
      <c r="D26" s="100" t="s">
        <v>574</v>
      </c>
      <c r="E26" s="51" t="s">
        <v>575</v>
      </c>
      <c r="F26" s="51" t="s">
        <v>576</v>
      </c>
      <c r="G26" s="54" t="s">
        <v>577</v>
      </c>
      <c r="H26" s="101" t="s">
        <v>599</v>
      </c>
      <c r="I26" s="60" t="s">
        <v>600</v>
      </c>
      <c r="J26" s="65" t="s">
        <v>597</v>
      </c>
      <c r="K26" s="43" t="s">
        <v>596</v>
      </c>
      <c r="P26" s="18"/>
      <c r="Q26" s="45"/>
      <c r="R26" s="111" t="s">
        <v>573</v>
      </c>
      <c r="S26" s="112"/>
      <c r="T26" s="112"/>
      <c r="U26" s="113"/>
      <c r="V26" s="45"/>
      <c r="W26" s="45"/>
      <c r="X26" s="45"/>
      <c r="Y26" s="18"/>
    </row>
    <row r="27" spans="2:28" x14ac:dyDescent="0.2">
      <c r="B27" s="114" t="s">
        <v>579</v>
      </c>
      <c r="C27" s="55" t="s">
        <v>574</v>
      </c>
      <c r="D27" s="18">
        <v>2237</v>
      </c>
      <c r="E27" s="18">
        <v>35</v>
      </c>
      <c r="F27" s="45">
        <v>28</v>
      </c>
      <c r="G27" s="45">
        <v>38</v>
      </c>
      <c r="H27" s="103">
        <f>SUM(D27:G27)</f>
        <v>2338</v>
      </c>
      <c r="I27" s="50">
        <f>H27/H31</f>
        <v>0.84863883847549915</v>
      </c>
      <c r="J27" s="63"/>
      <c r="K27" s="44">
        <f>D27/H27</f>
        <v>0.95680068434559451</v>
      </c>
      <c r="L27" s="92">
        <v>0.88</v>
      </c>
      <c r="P27" s="18"/>
      <c r="Q27" s="45"/>
      <c r="R27" s="83" t="s">
        <v>574</v>
      </c>
      <c r="S27" s="51" t="s">
        <v>575</v>
      </c>
      <c r="T27" s="51" t="s">
        <v>576</v>
      </c>
      <c r="U27" s="54" t="s">
        <v>577</v>
      </c>
      <c r="V27" s="81" t="s">
        <v>599</v>
      </c>
      <c r="W27" s="48" t="s">
        <v>600</v>
      </c>
      <c r="X27" s="62" t="s">
        <v>596</v>
      </c>
      <c r="Y27" s="18"/>
    </row>
    <row r="28" spans="2:28" x14ac:dyDescent="0.2">
      <c r="B28" s="115"/>
      <c r="C28" s="73" t="s">
        <v>575</v>
      </c>
      <c r="D28" s="18">
        <v>41</v>
      </c>
      <c r="E28" s="18">
        <v>100</v>
      </c>
      <c r="F28" s="45">
        <v>0</v>
      </c>
      <c r="G28" s="45">
        <v>1</v>
      </c>
      <c r="H28" s="103">
        <f>SUM(D28:G28)</f>
        <v>142</v>
      </c>
      <c r="I28" s="50">
        <f>H28/H31</f>
        <v>5.1542649727767696E-2</v>
      </c>
      <c r="J28" s="63">
        <f>D28/H28</f>
        <v>0.28873239436619719</v>
      </c>
      <c r="K28" s="33">
        <f>E28/H28</f>
        <v>0.70422535211267601</v>
      </c>
      <c r="L28" s="92">
        <v>0.04</v>
      </c>
      <c r="P28" s="114" t="s">
        <v>579</v>
      </c>
      <c r="Q28" s="55" t="s">
        <v>574</v>
      </c>
      <c r="R28" s="107">
        <v>12628</v>
      </c>
      <c r="S28" s="107">
        <v>344</v>
      </c>
      <c r="T28" s="107">
        <v>200</v>
      </c>
      <c r="U28" s="107">
        <v>282</v>
      </c>
      <c r="V28" s="82">
        <f>SUM(R28:U28)</f>
        <v>13454</v>
      </c>
      <c r="W28" s="50">
        <f>V28/V32</f>
        <v>0.49561629706034038</v>
      </c>
      <c r="X28" s="63">
        <f>R28/V28</f>
        <v>0.93860561914672214</v>
      </c>
      <c r="Y28" s="24">
        <f>V28/V32</f>
        <v>0.49561629706034038</v>
      </c>
    </row>
    <row r="29" spans="2:28" x14ac:dyDescent="0.2">
      <c r="B29" s="115"/>
      <c r="C29" s="73" t="s">
        <v>576</v>
      </c>
      <c r="D29" s="18">
        <v>23</v>
      </c>
      <c r="E29" s="18">
        <v>1</v>
      </c>
      <c r="F29" s="45">
        <v>99</v>
      </c>
      <c r="G29" s="45">
        <v>2</v>
      </c>
      <c r="H29" s="103">
        <f>SUM(D29:G29)</f>
        <v>125</v>
      </c>
      <c r="I29" s="50">
        <f>H29/H31</f>
        <v>4.5372050816696916E-2</v>
      </c>
      <c r="J29" s="63">
        <f>D29/H29</f>
        <v>0.184</v>
      </c>
      <c r="K29" s="33">
        <f>F29/H29</f>
        <v>0.79200000000000004</v>
      </c>
      <c r="L29" s="92">
        <v>0.04</v>
      </c>
      <c r="P29" s="115"/>
      <c r="Q29" s="73" t="s">
        <v>575</v>
      </c>
      <c r="R29" s="107">
        <v>655</v>
      </c>
      <c r="S29" s="107">
        <v>3112</v>
      </c>
      <c r="T29" s="107">
        <v>29</v>
      </c>
      <c r="U29" s="107">
        <v>23</v>
      </c>
      <c r="V29" s="82">
        <f>SUM(R29:U29)</f>
        <v>3819</v>
      </c>
      <c r="W29" s="50">
        <f>V29/V32</f>
        <v>0.14068371030722759</v>
      </c>
      <c r="X29" s="63">
        <f>S29/V29</f>
        <v>0.81487300340403246</v>
      </c>
      <c r="Y29" s="24">
        <f>V29/V32</f>
        <v>0.14068371030722759</v>
      </c>
    </row>
    <row r="30" spans="2:28" x14ac:dyDescent="0.2">
      <c r="B30" s="116"/>
      <c r="C30" s="56" t="s">
        <v>577</v>
      </c>
      <c r="D30" s="18">
        <v>25</v>
      </c>
      <c r="E30" s="18">
        <v>0</v>
      </c>
      <c r="F30" s="45">
        <v>1</v>
      </c>
      <c r="G30" s="45">
        <v>124</v>
      </c>
      <c r="H30" s="100">
        <f>SUM(D30:G30)</f>
        <v>150</v>
      </c>
      <c r="I30" s="52">
        <f>H30/H31</f>
        <v>5.4446460980036297E-2</v>
      </c>
      <c r="J30" s="64">
        <f>D30/H30</f>
        <v>0.16666666666666666</v>
      </c>
      <c r="K30" s="34">
        <f>G30/H30</f>
        <v>0.82666666666666666</v>
      </c>
      <c r="L30" s="92">
        <v>0.04</v>
      </c>
      <c r="P30" s="115"/>
      <c r="Q30" s="73" t="s">
        <v>576</v>
      </c>
      <c r="R30" s="107">
        <v>459</v>
      </c>
      <c r="S30" s="107">
        <v>22</v>
      </c>
      <c r="T30" s="107">
        <v>4264</v>
      </c>
      <c r="U30" s="107">
        <v>172</v>
      </c>
      <c r="V30" s="82">
        <f>SUM(R30:U30)</f>
        <v>4917</v>
      </c>
      <c r="W30" s="50">
        <f>V30/V32</f>
        <v>0.18113165843954909</v>
      </c>
      <c r="X30" s="63">
        <f>T30/V30</f>
        <v>0.86719544437665241</v>
      </c>
      <c r="Y30" s="24">
        <f>V30/V32</f>
        <v>0.18113165843954909</v>
      </c>
    </row>
    <row r="31" spans="2:28" x14ac:dyDescent="0.2">
      <c r="C31" s="45"/>
      <c r="D31" s="101">
        <f>SUM(D27:D30)</f>
        <v>2326</v>
      </c>
      <c r="E31" s="104">
        <f>SUM(E27:E30)</f>
        <v>136</v>
      </c>
      <c r="F31" s="104">
        <f>SUM(F27:F30)</f>
        <v>128</v>
      </c>
      <c r="G31" s="102">
        <f>SUM(G27:G30)</f>
        <v>165</v>
      </c>
      <c r="H31" s="56">
        <f>SUM(H27:H30)</f>
        <v>2755</v>
      </c>
      <c r="I31" s="45"/>
      <c r="J31" s="45"/>
      <c r="K31" s="45" t="s">
        <v>625</v>
      </c>
      <c r="L31" s="45" t="s">
        <v>598</v>
      </c>
      <c r="M31" s="45" t="s">
        <v>596</v>
      </c>
      <c r="N31" s="45" t="s">
        <v>619</v>
      </c>
      <c r="P31" s="116"/>
      <c r="Q31" s="56" t="s">
        <v>577</v>
      </c>
      <c r="R31" s="107">
        <v>642</v>
      </c>
      <c r="S31" s="107">
        <v>14</v>
      </c>
      <c r="T31" s="107">
        <v>195</v>
      </c>
      <c r="U31" s="107">
        <v>4105</v>
      </c>
      <c r="V31" s="83">
        <f>SUM(R31:U31)</f>
        <v>4956</v>
      </c>
      <c r="W31" s="52">
        <f>V31/V32</f>
        <v>0.18256833419288293</v>
      </c>
      <c r="X31" s="64">
        <f>U31/V31</f>
        <v>0.8282889426957224</v>
      </c>
      <c r="Y31" s="24">
        <f>V31/V32</f>
        <v>0.18256833419288293</v>
      </c>
    </row>
    <row r="32" spans="2:28" x14ac:dyDescent="0.2">
      <c r="C32" s="65" t="s">
        <v>598</v>
      </c>
      <c r="D32" s="72">
        <f>D27/D31</f>
        <v>0.96173688736027518</v>
      </c>
      <c r="E32" s="59">
        <f>E28/E31</f>
        <v>0.73529411764705888</v>
      </c>
      <c r="F32" s="59">
        <f>F29/F31</f>
        <v>0.7734375</v>
      </c>
      <c r="G32" s="60">
        <f>G30/G31</f>
        <v>0.75151515151515147</v>
      </c>
      <c r="H32" s="45"/>
      <c r="I32" s="45"/>
      <c r="J32" s="45"/>
      <c r="K32" s="46">
        <f>SUM(D27,E28,F29,G30 )/H31</f>
        <v>0.92921960072595278</v>
      </c>
      <c r="L32" s="66">
        <f>(E28+F29+G30)/SUM(E31:G31)</f>
        <v>0.75291375291375295</v>
      </c>
      <c r="M32" s="46">
        <f>(E28+F29+G30)/SUM(H28:H30)</f>
        <v>0.77458033573141483</v>
      </c>
      <c r="N32" s="67">
        <f>2*L32*M32/(L32+M32)</f>
        <v>0.7635933806146572</v>
      </c>
      <c r="P32" s="18"/>
      <c r="Q32" s="45"/>
      <c r="R32" s="78">
        <f>SUM(R28:R31)</f>
        <v>14384</v>
      </c>
      <c r="S32" s="79">
        <f>SUM(S28:S31)</f>
        <v>3492</v>
      </c>
      <c r="T32" s="79">
        <f>SUM(T28:T31)</f>
        <v>4688</v>
      </c>
      <c r="U32" s="80">
        <f>SUM(U28:U31)</f>
        <v>4582</v>
      </c>
      <c r="V32" s="56">
        <f>SUM(V28:V31)</f>
        <v>27146</v>
      </c>
      <c r="W32" s="45"/>
      <c r="X32" s="45"/>
      <c r="Y32" s="45" t="s">
        <v>625</v>
      </c>
      <c r="Z32" s="45" t="s">
        <v>598</v>
      </c>
      <c r="AA32" s="45" t="s">
        <v>596</v>
      </c>
      <c r="AB32" s="45" t="s">
        <v>619</v>
      </c>
    </row>
    <row r="33" spans="2:28" x14ac:dyDescent="0.2">
      <c r="P33" s="18"/>
      <c r="Q33" s="78" t="s">
        <v>598</v>
      </c>
      <c r="R33" s="59">
        <f>R28/R32</f>
        <v>0.87791991101223577</v>
      </c>
      <c r="S33" s="59">
        <f>S29/S32</f>
        <v>0.89117983963344793</v>
      </c>
      <c r="T33" s="59">
        <f>T30/T32</f>
        <v>0.90955631399317405</v>
      </c>
      <c r="U33" s="60">
        <f>U31/U32</f>
        <v>0.89589698821475339</v>
      </c>
      <c r="V33" s="45"/>
      <c r="W33" s="45"/>
      <c r="X33" s="45"/>
      <c r="Y33" s="46">
        <f>SUM(R28,S29,T30,U31 )/V32</f>
        <v>0.88812348043910705</v>
      </c>
      <c r="Z33" s="66">
        <f>(S29+T30+U31)/SUM(S32:U32)</f>
        <v>0.89962388340385524</v>
      </c>
      <c r="AA33" s="46">
        <f>(S29+T30+U31)/SUM(V29:V31)</f>
        <v>0.83851884312007008</v>
      </c>
      <c r="AB33" s="67">
        <f>2*Z33*AA33/(Z33+AA33)</f>
        <v>0.86799727829439788</v>
      </c>
    </row>
    <row r="34" spans="2:28" x14ac:dyDescent="0.2">
      <c r="P34" s="18"/>
      <c r="Q34" s="45"/>
      <c r="R34" s="45"/>
      <c r="S34" s="45"/>
      <c r="T34" s="45"/>
      <c r="U34" s="45"/>
      <c r="V34" s="45"/>
      <c r="W34" s="45"/>
      <c r="X34" s="45"/>
    </row>
    <row r="35" spans="2:28" x14ac:dyDescent="0.2">
      <c r="C35" s="45"/>
      <c r="D35" s="111" t="s">
        <v>573</v>
      </c>
      <c r="E35" s="112"/>
      <c r="F35" s="112"/>
      <c r="G35" s="113"/>
      <c r="H35" s="45"/>
      <c r="I35" s="45"/>
      <c r="J35" s="45"/>
      <c r="P35" s="18"/>
      <c r="Q35" s="45"/>
      <c r="R35" s="45"/>
      <c r="S35" s="45"/>
      <c r="T35" s="45"/>
      <c r="U35" s="45"/>
      <c r="V35" s="45"/>
      <c r="W35" s="45"/>
      <c r="X35" s="45"/>
    </row>
    <row r="36" spans="2:28" x14ac:dyDescent="0.2">
      <c r="C36" s="45"/>
      <c r="D36" s="100" t="s">
        <v>574</v>
      </c>
      <c r="E36" s="51" t="s">
        <v>575</v>
      </c>
      <c r="F36" s="51" t="s">
        <v>576</v>
      </c>
      <c r="G36" s="54" t="s">
        <v>577</v>
      </c>
      <c r="H36" s="101" t="s">
        <v>599</v>
      </c>
      <c r="I36" s="60" t="s">
        <v>600</v>
      </c>
      <c r="J36" s="65" t="s">
        <v>597</v>
      </c>
      <c r="K36" s="43" t="s">
        <v>596</v>
      </c>
      <c r="P36" s="18"/>
      <c r="Q36" s="45"/>
      <c r="R36" s="111" t="s">
        <v>573</v>
      </c>
      <c r="S36" s="112"/>
      <c r="T36" s="112"/>
      <c r="U36" s="113"/>
      <c r="V36" s="45"/>
      <c r="W36" s="45"/>
      <c r="X36" s="45"/>
    </row>
    <row r="37" spans="2:28" x14ac:dyDescent="0.2">
      <c r="B37" s="114" t="s">
        <v>579</v>
      </c>
      <c r="C37" s="55" t="s">
        <v>574</v>
      </c>
      <c r="D37" s="18">
        <v>2177</v>
      </c>
      <c r="E37" s="18">
        <v>53</v>
      </c>
      <c r="F37" s="45">
        <v>31</v>
      </c>
      <c r="G37" s="45">
        <v>77</v>
      </c>
      <c r="H37" s="103">
        <f>SUM(D37:G37)</f>
        <v>2338</v>
      </c>
      <c r="I37" s="50">
        <f>H37/H41</f>
        <v>0.84863883847549915</v>
      </c>
      <c r="J37" s="63"/>
      <c r="K37" s="44">
        <f>D37/H37</f>
        <v>0.93113772455089816</v>
      </c>
      <c r="L37" s="92">
        <v>0.88</v>
      </c>
      <c r="P37" s="18"/>
      <c r="Q37" s="45"/>
      <c r="R37" s="83" t="s">
        <v>574</v>
      </c>
      <c r="S37" s="51" t="s">
        <v>575</v>
      </c>
      <c r="T37" s="51" t="s">
        <v>576</v>
      </c>
      <c r="U37" s="54" t="s">
        <v>577</v>
      </c>
      <c r="V37" s="78" t="s">
        <v>599</v>
      </c>
      <c r="W37" s="60" t="s">
        <v>600</v>
      </c>
      <c r="X37" s="65" t="s">
        <v>597</v>
      </c>
      <c r="Y37" s="43" t="s">
        <v>596</v>
      </c>
    </row>
    <row r="38" spans="2:28" x14ac:dyDescent="0.2">
      <c r="B38" s="115"/>
      <c r="C38" s="73" t="s">
        <v>575</v>
      </c>
      <c r="D38" s="18">
        <v>38</v>
      </c>
      <c r="E38" s="18">
        <v>104</v>
      </c>
      <c r="F38" s="45">
        <v>0</v>
      </c>
      <c r="G38" s="45">
        <v>0</v>
      </c>
      <c r="H38" s="103">
        <f>SUM(D38:G38)</f>
        <v>142</v>
      </c>
      <c r="I38" s="50">
        <f>H38/H41</f>
        <v>5.1542649727767696E-2</v>
      </c>
      <c r="J38" s="63">
        <f>D38/H38</f>
        <v>0.26760563380281688</v>
      </c>
      <c r="K38" s="33">
        <f>E38/H38</f>
        <v>0.73239436619718312</v>
      </c>
      <c r="L38" s="92">
        <v>0.04</v>
      </c>
      <c r="P38" s="114" t="s">
        <v>579</v>
      </c>
      <c r="Q38" s="55" t="s">
        <v>574</v>
      </c>
      <c r="R38" s="18">
        <v>2165</v>
      </c>
      <c r="S38" s="18">
        <v>63</v>
      </c>
      <c r="T38" s="18">
        <v>38</v>
      </c>
      <c r="U38" s="18">
        <v>72</v>
      </c>
      <c r="V38" s="82">
        <f>SUM(R38:U38)</f>
        <v>2338</v>
      </c>
      <c r="W38" s="50">
        <f>V38/V42</f>
        <v>0.84863883847549915</v>
      </c>
      <c r="X38" s="63"/>
      <c r="Y38" s="44">
        <f>R38/V38</f>
        <v>0.92600513259195893</v>
      </c>
      <c r="Z38" s="92">
        <v>0.88</v>
      </c>
    </row>
    <row r="39" spans="2:28" x14ac:dyDescent="0.2">
      <c r="B39" s="115"/>
      <c r="C39" s="73" t="s">
        <v>576</v>
      </c>
      <c r="D39" s="18">
        <v>19</v>
      </c>
      <c r="E39" s="18">
        <v>1</v>
      </c>
      <c r="F39" s="45">
        <v>99</v>
      </c>
      <c r="G39" s="45">
        <v>6</v>
      </c>
      <c r="H39" s="103">
        <f>SUM(D39:G39)</f>
        <v>125</v>
      </c>
      <c r="I39" s="50">
        <f>H39/H41</f>
        <v>4.5372050816696916E-2</v>
      </c>
      <c r="J39" s="63">
        <f>D39/H39</f>
        <v>0.152</v>
      </c>
      <c r="K39" s="33">
        <f>F39/H39</f>
        <v>0.79200000000000004</v>
      </c>
      <c r="L39" s="92">
        <v>0.04</v>
      </c>
      <c r="P39" s="115"/>
      <c r="Q39" s="73" t="s">
        <v>575</v>
      </c>
      <c r="R39" s="18">
        <v>29</v>
      </c>
      <c r="S39" s="18">
        <v>111</v>
      </c>
      <c r="T39" s="18">
        <v>0</v>
      </c>
      <c r="U39" s="18">
        <v>2</v>
      </c>
      <c r="V39" s="82">
        <f>SUM(R39:U39)</f>
        <v>142</v>
      </c>
      <c r="W39" s="50">
        <f>V39/V42</f>
        <v>5.1542649727767696E-2</v>
      </c>
      <c r="X39" s="63">
        <f>R39/V39</f>
        <v>0.20422535211267606</v>
      </c>
      <c r="Y39" s="33">
        <f>S39/V39</f>
        <v>0.78169014084507038</v>
      </c>
      <c r="Z39" s="92">
        <v>0.04</v>
      </c>
    </row>
    <row r="40" spans="2:28" x14ac:dyDescent="0.2">
      <c r="B40" s="116"/>
      <c r="C40" s="56" t="s">
        <v>577</v>
      </c>
      <c r="D40" s="18">
        <v>17</v>
      </c>
      <c r="E40" s="18">
        <v>0</v>
      </c>
      <c r="F40" s="45">
        <v>3</v>
      </c>
      <c r="G40" s="45">
        <v>130</v>
      </c>
      <c r="H40" s="100">
        <f>SUM(D40:G40)</f>
        <v>150</v>
      </c>
      <c r="I40" s="52">
        <f>H40/H41</f>
        <v>5.4446460980036297E-2</v>
      </c>
      <c r="J40" s="64">
        <f>D40/H40</f>
        <v>0.11333333333333333</v>
      </c>
      <c r="K40" s="34">
        <f>G40/H40</f>
        <v>0.8666666666666667</v>
      </c>
      <c r="L40" s="92">
        <v>0.04</v>
      </c>
      <c r="P40" s="115"/>
      <c r="Q40" s="73" t="s">
        <v>576</v>
      </c>
      <c r="R40" s="18">
        <v>25</v>
      </c>
      <c r="S40" s="18">
        <v>0</v>
      </c>
      <c r="T40" s="18">
        <v>97</v>
      </c>
      <c r="U40" s="18">
        <v>3</v>
      </c>
      <c r="V40" s="82">
        <f>SUM(R40:U40)</f>
        <v>125</v>
      </c>
      <c r="W40" s="50">
        <f>V40/V42</f>
        <v>4.5372050816696916E-2</v>
      </c>
      <c r="X40" s="63">
        <f>R40/V40</f>
        <v>0.2</v>
      </c>
      <c r="Y40" s="33">
        <f>T40/V40</f>
        <v>0.77600000000000002</v>
      </c>
      <c r="Z40" s="92">
        <v>0.04</v>
      </c>
    </row>
    <row r="41" spans="2:28" x14ac:dyDescent="0.2">
      <c r="C41" s="45"/>
      <c r="D41" s="101">
        <f>SUM(D37:D40)</f>
        <v>2251</v>
      </c>
      <c r="E41" s="104">
        <f>SUM(E37:E40)</f>
        <v>158</v>
      </c>
      <c r="F41" s="104">
        <f>SUM(F37:F40)</f>
        <v>133</v>
      </c>
      <c r="G41" s="102">
        <f>SUM(G37:G40)</f>
        <v>213</v>
      </c>
      <c r="H41" s="56">
        <f>SUM(H37:H40)</f>
        <v>2755</v>
      </c>
      <c r="I41" s="45"/>
      <c r="J41" s="45"/>
      <c r="K41" s="45" t="s">
        <v>625</v>
      </c>
      <c r="L41" s="45" t="s">
        <v>598</v>
      </c>
      <c r="M41" s="45" t="s">
        <v>596</v>
      </c>
      <c r="N41" s="45" t="s">
        <v>619</v>
      </c>
      <c r="P41" s="116"/>
      <c r="Q41" s="56" t="s">
        <v>577</v>
      </c>
      <c r="R41" s="18">
        <v>18</v>
      </c>
      <c r="S41" s="18">
        <v>0</v>
      </c>
      <c r="T41" s="18">
        <v>1</v>
      </c>
      <c r="U41" s="18">
        <v>131</v>
      </c>
      <c r="V41" s="83">
        <f>SUM(R41:U41)</f>
        <v>150</v>
      </c>
      <c r="W41" s="52">
        <f>V41/V42</f>
        <v>5.4446460980036297E-2</v>
      </c>
      <c r="X41" s="64">
        <f>R41/V41</f>
        <v>0.12</v>
      </c>
      <c r="Y41" s="34">
        <f>U41/V41</f>
        <v>0.87333333333333329</v>
      </c>
      <c r="Z41" s="92">
        <v>0.04</v>
      </c>
    </row>
    <row r="42" spans="2:28" x14ac:dyDescent="0.2">
      <c r="C42" s="65" t="s">
        <v>598</v>
      </c>
      <c r="D42" s="72">
        <f>D37/D41</f>
        <v>0.96712572190137713</v>
      </c>
      <c r="E42" s="59">
        <f>E38/E41</f>
        <v>0.65822784810126578</v>
      </c>
      <c r="F42" s="59">
        <f>F39/F41</f>
        <v>0.74436090225563911</v>
      </c>
      <c r="G42" s="60">
        <f>G40/G41</f>
        <v>0.61032863849765262</v>
      </c>
      <c r="H42" s="45"/>
      <c r="I42" s="45"/>
      <c r="J42" s="45"/>
      <c r="K42" s="46">
        <f>SUM(D37,E38,F39,G40 )/H41</f>
        <v>0.91107078039927403</v>
      </c>
      <c r="L42" s="66">
        <f>(E38+F39+G40)/SUM(E41:G41)</f>
        <v>0.6607142857142857</v>
      </c>
      <c r="M42" s="46">
        <f>(E38+F39+G40)/SUM(H38:H40)</f>
        <v>0.79856115107913672</v>
      </c>
      <c r="N42" s="67">
        <f>2*L42*M42/(L42+M42)</f>
        <v>0.72312703583061888</v>
      </c>
      <c r="P42" s="18"/>
      <c r="Q42" s="45"/>
      <c r="R42" s="78">
        <f>SUM(R38:R41)</f>
        <v>2237</v>
      </c>
      <c r="S42" s="79">
        <f>SUM(S38:S41)</f>
        <v>174</v>
      </c>
      <c r="T42" s="79">
        <f>SUM(T38:T41)</f>
        <v>136</v>
      </c>
      <c r="U42" s="80">
        <f>SUM(U38:U41)</f>
        <v>208</v>
      </c>
      <c r="V42" s="56">
        <f>SUM(V38:V41)</f>
        <v>2755</v>
      </c>
      <c r="W42" s="45"/>
      <c r="X42" s="45"/>
      <c r="Y42" s="45" t="s">
        <v>625</v>
      </c>
      <c r="Z42" s="45" t="s">
        <v>598</v>
      </c>
      <c r="AA42" s="45" t="s">
        <v>596</v>
      </c>
      <c r="AB42" s="45" t="s">
        <v>619</v>
      </c>
    </row>
    <row r="43" spans="2:28" x14ac:dyDescent="0.2">
      <c r="P43" s="18"/>
      <c r="Q43" s="65" t="s">
        <v>598</v>
      </c>
      <c r="R43" s="72">
        <f>R38/R42</f>
        <v>0.967814036656236</v>
      </c>
      <c r="S43" s="59">
        <f>S39/S42</f>
        <v>0.63793103448275867</v>
      </c>
      <c r="T43" s="59">
        <f>T40/T42</f>
        <v>0.71323529411764708</v>
      </c>
      <c r="U43" s="60">
        <f>U41/U42</f>
        <v>0.62980769230769229</v>
      </c>
      <c r="V43" s="45"/>
      <c r="W43" s="45"/>
      <c r="X43" s="45"/>
      <c r="Y43" s="46">
        <f>SUM(R38,S39,T40,U41 )/V42</f>
        <v>0.90889292196007254</v>
      </c>
      <c r="Z43" s="66">
        <f>(S39+T40+U41)/SUM(S42:U42)</f>
        <v>0.65444015444015446</v>
      </c>
      <c r="AA43" s="46">
        <f>(S39+T40+U41)/SUM(V39:V41)</f>
        <v>0.81294964028776984</v>
      </c>
      <c r="AB43" s="67">
        <f>2*Z43*AA43/(Z43+AA43)</f>
        <v>0.72513368983957216</v>
      </c>
    </row>
    <row r="45" spans="2:28" x14ac:dyDescent="0.2">
      <c r="P45" s="18">
        <f>Z38/Y28</f>
        <v>1.7755671175858481</v>
      </c>
      <c r="Q45" s="18"/>
      <c r="R45" s="18">
        <f>R28*P45</f>
        <v>22421.861560874091</v>
      </c>
      <c r="S45" s="18">
        <f>S28*P45</f>
        <v>610.7950884495317</v>
      </c>
      <c r="T45" s="18">
        <f>T28*P45</f>
        <v>355.11342351716962</v>
      </c>
      <c r="U45" s="18">
        <f>U28*P45</f>
        <v>500.70992715920914</v>
      </c>
    </row>
    <row r="46" spans="2:28" x14ac:dyDescent="0.2">
      <c r="P46" s="18">
        <f t="shared" ref="P46:P48" si="0">Z39/Y29</f>
        <v>0.28432573972244041</v>
      </c>
      <c r="Q46" s="18"/>
      <c r="R46" s="18">
        <f t="shared" ref="R46:R48" si="1">R29*P46</f>
        <v>186.23335951819845</v>
      </c>
      <c r="S46" s="18">
        <f t="shared" ref="S46:S48" si="2">S29*P46</f>
        <v>884.82170201623455</v>
      </c>
      <c r="T46" s="18">
        <f t="shared" ref="T46:T48" si="3">T29*P46</f>
        <v>8.2454464519507713</v>
      </c>
      <c r="U46" s="18">
        <f t="shared" ref="U46:U48" si="4">U29*P46</f>
        <v>6.5394920136161296</v>
      </c>
      <c r="V46" s="88">
        <f>SUM(R46:U46)</f>
        <v>1085.8399999999999</v>
      </c>
    </row>
    <row r="47" spans="2:28" x14ac:dyDescent="0.2">
      <c r="P47" s="18">
        <f t="shared" si="0"/>
        <v>0.22083384177343912</v>
      </c>
      <c r="Q47" s="18"/>
      <c r="R47" s="18">
        <f t="shared" si="1"/>
        <v>101.36273337400856</v>
      </c>
      <c r="S47" s="18">
        <f t="shared" si="2"/>
        <v>4.8583445190156604</v>
      </c>
      <c r="T47" s="18">
        <f t="shared" si="3"/>
        <v>941.63550132194439</v>
      </c>
      <c r="U47" s="18">
        <f t="shared" si="4"/>
        <v>37.983420785031527</v>
      </c>
      <c r="V47" s="88">
        <f>SUM(R47:U47)</f>
        <v>1085.8400000000001</v>
      </c>
    </row>
    <row r="48" spans="2:28" x14ac:dyDescent="0.2">
      <c r="P48" s="18">
        <f t="shared" si="0"/>
        <v>0.21909604519774012</v>
      </c>
      <c r="Q48" s="18"/>
      <c r="R48" s="18">
        <f t="shared" si="1"/>
        <v>140.65966101694914</v>
      </c>
      <c r="S48" s="18">
        <f t="shared" si="2"/>
        <v>3.0673446327683616</v>
      </c>
      <c r="T48" s="18">
        <f t="shared" si="3"/>
        <v>42.723728813559326</v>
      </c>
      <c r="U48" s="18">
        <f t="shared" si="4"/>
        <v>899.3892655367232</v>
      </c>
      <c r="V48" s="86">
        <f>SUM(R48:U48)</f>
        <v>1085.8400000000001</v>
      </c>
    </row>
    <row r="49" spans="16:28" x14ac:dyDescent="0.2">
      <c r="P49" s="18"/>
      <c r="Q49" s="18"/>
      <c r="R49" s="18"/>
      <c r="S49" s="89">
        <f>SUM(S45:S48)</f>
        <v>1503.5424796175503</v>
      </c>
      <c r="T49" s="89">
        <f>SUM(T45:T48)</f>
        <v>1347.7181001046242</v>
      </c>
      <c r="U49" s="87">
        <f>SUM(U45:U48)</f>
        <v>1444.62210549458</v>
      </c>
      <c r="V49">
        <f>SUM(R45:U48)</f>
        <v>27146.000000000004</v>
      </c>
      <c r="Y49" s="45" t="s">
        <v>625</v>
      </c>
      <c r="Z49" s="45" t="s">
        <v>598</v>
      </c>
      <c r="AA49" s="45" t="s">
        <v>596</v>
      </c>
      <c r="AB49" s="45" t="s">
        <v>619</v>
      </c>
    </row>
    <row r="50" spans="16:28" x14ac:dyDescent="0.2">
      <c r="P50" s="18"/>
      <c r="Q50" s="18"/>
      <c r="R50" s="18"/>
      <c r="S50" s="18"/>
      <c r="T50" s="18"/>
      <c r="U50" s="18"/>
      <c r="Y50" s="46">
        <f>SUM(R45,S46,T47,U48 )/V49</f>
        <v>0.92638724046817167</v>
      </c>
      <c r="Z50" s="66">
        <f>(S46+T47+U48)/SUM(S49:U49)</f>
        <v>0.6345253510425799</v>
      </c>
      <c r="AA50" s="46">
        <f>(S46+T47+U48)/SUM(V46:V48)</f>
        <v>0.83678579682546905</v>
      </c>
      <c r="AB50" s="67">
        <f>2*Z50*AA50/(Z50+AA50)</f>
        <v>0.72175325015038039</v>
      </c>
    </row>
  </sheetData>
  <mergeCells count="16">
    <mergeCell ref="D25:G25"/>
    <mergeCell ref="B27:B30"/>
    <mergeCell ref="D35:G35"/>
    <mergeCell ref="B37:B40"/>
    <mergeCell ref="D3:G3"/>
    <mergeCell ref="B5:B8"/>
    <mergeCell ref="D13:G13"/>
    <mergeCell ref="B15:B18"/>
    <mergeCell ref="P38:P41"/>
    <mergeCell ref="R13:U13"/>
    <mergeCell ref="P15:P18"/>
    <mergeCell ref="R3:U3"/>
    <mergeCell ref="P5:P8"/>
    <mergeCell ref="R26:U26"/>
    <mergeCell ref="P28:P31"/>
    <mergeCell ref="R36:U36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SemEval2018_Task3_A</vt:lpstr>
      <vt:lpstr>SemEval2018_Task3_B</vt:lpstr>
      <vt:lpstr>SemEval2019_Task3</vt:lpstr>
      <vt:lpstr>SemEval2019_Task3 混淆矩阵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2019-01-17T12:33:49Z</dcterms:modified>
</cp:coreProperties>
</file>