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0" yWindow="460" windowWidth="25600" windowHeight="14200" tabRatio="500" activeTab="2"/>
  </bookViews>
  <sheets>
    <sheet name="SemEval2018_Task3_A" sheetId="1" r:id="rId1"/>
    <sheet name="SemEval2018_Task3_B" sheetId="2" r:id="rId2"/>
    <sheet name="SemEval2019_Task3" sheetId="4" r:id="rId3"/>
    <sheet name="SemEval2019_Task3 混淆矩阵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6" i="3" l="1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</calcChain>
</file>

<file path=xl/sharedStrings.xml><?xml version="1.0" encoding="utf-8"?>
<sst xmlns="http://schemas.openxmlformats.org/spreadsheetml/2006/main" count="1099" uniqueCount="676">
  <si>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</si>
  <si>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</si>
  <si>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</si>
  <si>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</si>
  <si>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</si>
  <si>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</si>
  <si>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</si>
  <si>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</si>
  <si>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</si>
  <si>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</si>
  <si>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</si>
  <si>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</si>
  <si>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</si>
  <si>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</si>
  <si>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</si>
  <si>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</si>
  <si>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</si>
  <si>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</si>
  <si>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</si>
  <si>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</si>
  <si>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</si>
  <si>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</si>
  <si>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</si>
  <si>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</si>
  <si>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</si>
  <si>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</si>
  <si>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</si>
  <si>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</si>
  <si>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</si>
  <si>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</si>
  <si>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</si>
  <si>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</si>
  <si>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</si>
  <si>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</si>
  <si>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</si>
  <si>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</si>
  <si>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</si>
  <si>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</si>
  <si>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</si>
  <si>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</si>
  <si>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</si>
  <si>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</si>
  <si>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</si>
  <si>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</si>
  <si>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</si>
  <si>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</si>
  <si>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</si>
  <si>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</si>
  <si>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</si>
  <si>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</si>
  <si>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</si>
  <si>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</si>
  <si>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</si>
  <si>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</si>
  <si>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</si>
  <si>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</si>
  <si>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</si>
  <si>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</si>
  <si>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</si>
  <si>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</si>
  <si>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</si>
  <si>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</si>
  <si>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</si>
  <si>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</si>
  <si>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</si>
  <si>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</si>
  <si>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</si>
  <si>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</si>
  <si>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</si>
  <si>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</si>
  <si>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</si>
  <si>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</si>
  <si>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</si>
  <si>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</si>
  <si>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</si>
  <si>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</si>
  <si>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</si>
  <si>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</si>
  <si>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</si>
  <si>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</si>
  <si>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</si>
  <si>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</si>
  <si>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</si>
  <si>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</si>
  <si>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</si>
  <si>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</si>
  <si>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</si>
  <si>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</si>
  <si>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</si>
  <si>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</si>
  <si>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</si>
  <si>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</si>
  <si>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</si>
  <si>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</si>
  <si>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</si>
  <si>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</si>
  <si>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</si>
  <si>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</si>
  <si>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</si>
  <si>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</si>
  <si>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</si>
  <si>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</si>
  <si>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</si>
  <si>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</si>
  <si>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</si>
  <si>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</si>
  <si>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</si>
  <si>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</si>
  <si>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</si>
  <si>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</si>
  <si>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</si>
  <si>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</si>
  <si>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</si>
  <si>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</si>
  <si>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</si>
  <si>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</si>
  <si>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</si>
  <si>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</si>
  <si>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</si>
  <si>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</si>
  <si>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</si>
  <si>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</si>
  <si>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</si>
  <si>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</si>
  <si>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</si>
  <si>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</si>
  <si>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</si>
  <si>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</si>
  <si>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</si>
  <si>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</si>
  <si>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</si>
  <si>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</si>
  <si>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</si>
  <si>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</si>
  <si>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</si>
  <si>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</si>
  <si>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</si>
  <si>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</si>
  <si>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</si>
  <si>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</si>
  <si>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</si>
  <si>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</si>
  <si>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</si>
  <si>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</si>
  <si>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</si>
  <si>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</si>
  <si>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</si>
  <si>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</si>
  <si>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</si>
  <si>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</si>
  <si>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</si>
  <si>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</si>
  <si>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</si>
  <si>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</si>
  <si>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</si>
  <si>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</si>
  <si>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</si>
  <si>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</si>
  <si>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</si>
  <si>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</si>
  <si>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</si>
  <si>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</si>
  <si>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</si>
  <si>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</si>
  <si>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</si>
  <si>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</si>
  <si>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</si>
  <si>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</si>
  <si>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</si>
  <si>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</si>
  <si>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</si>
  <si>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</si>
  <si>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</si>
  <si>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</si>
  <si>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</si>
  <si>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</si>
  <si>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</si>
  <si>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</si>
  <si>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</si>
  <si>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</si>
  <si>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</si>
  <si>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</si>
  <si>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</si>
  <si>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</si>
  <si>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</si>
  <si>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</si>
  <si>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</si>
  <si>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</si>
  <si>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</si>
  <si>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</si>
  <si>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</si>
  <si>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</si>
  <si>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</si>
  <si>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</si>
  <si>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</si>
  <si>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</si>
  <si>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</si>
  <si>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</si>
  <si>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</si>
  <si>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</si>
  <si>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</si>
  <si>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</si>
  <si>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</si>
  <si>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</si>
  <si>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</si>
  <si>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</si>
  <si>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</si>
  <si>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</si>
  <si>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</si>
  <si>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</si>
  <si>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</si>
  <si>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</si>
  <si>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</si>
  <si>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</si>
  <si>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</si>
  <si>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</si>
  <si>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</si>
  <si>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</si>
  <si>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</si>
  <si>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</si>
  <si>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</si>
  <si>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</si>
  <si>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</si>
  <si>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</si>
  <si>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</si>
  <si>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</si>
  <si>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</si>
  <si>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</si>
  <si>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</si>
  <si>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</si>
  <si>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</si>
  <si>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</si>
  <si>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</si>
  <si>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</si>
  <si>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</si>
  <si>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</si>
  <si>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</si>
  <si>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</si>
  <si>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</si>
  <si>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</si>
  <si>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</si>
  <si>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</si>
  <si>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</si>
  <si>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</si>
  <si>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</si>
  <si>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</si>
  <si>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</si>
  <si>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</si>
  <si>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</si>
  <si>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</si>
  <si>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</si>
  <si>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</si>
  <si>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</si>
  <si>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</si>
  <si>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</si>
  <si>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</si>
  <si>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</si>
  <si>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</si>
  <si>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</si>
  <si>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</si>
  <si>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</si>
  <si>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</si>
  <si>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</si>
  <si>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</si>
  <si>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</si>
  <si>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</si>
  <si>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</si>
  <si>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</si>
  <si>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</si>
  <si>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</si>
  <si>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</si>
  <si>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</si>
  <si>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</si>
  <si>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</si>
  <si>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</si>
  <si>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</si>
  <si>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</si>
  <si>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</si>
  <si>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</si>
  <si>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</si>
  <si>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</si>
  <si>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</si>
  <si>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</si>
  <si>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</si>
  <si>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</si>
  <si>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</si>
  <si>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</si>
  <si>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</si>
  <si>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</si>
  <si>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</si>
  <si>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</si>
  <si>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</si>
  <si>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</si>
  <si>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</si>
  <si>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</si>
  <si>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</si>
  <si>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</si>
  <si>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</si>
  <si>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</si>
  <si>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</si>
  <si>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</si>
  <si>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</si>
  <si>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</si>
  <si>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</si>
  <si>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</si>
  <si>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</si>
  <si>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</si>
  <si>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</si>
  <si>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</si>
  <si>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</si>
  <si>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</si>
  <si>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</si>
  <si>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</si>
  <si>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</si>
  <si>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</si>
  <si>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</si>
  <si>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</si>
  <si>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</si>
  <si>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</si>
  <si>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</si>
  <si>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</si>
  <si>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</si>
  <si>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</si>
  <si>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</si>
  <si>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</si>
  <si>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</si>
  <si>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</si>
  <si>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</si>
  <si>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</si>
  <si>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</si>
  <si>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</si>
  <si>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</si>
  <si>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</si>
  <si>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</si>
  <si>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</si>
  <si>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</si>
  <si>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</si>
  <si>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</si>
  <si>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</si>
  <si>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</si>
  <si>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</si>
  <si>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</si>
  <si>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</si>
  <si>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</si>
  <si>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</si>
  <si>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</si>
  <si>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</si>
  <si>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</si>
  <si>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</si>
  <si>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</si>
  <si>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</si>
  <si>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</si>
  <si>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</si>
  <si>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</si>
  <si>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</si>
  <si>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</si>
  <si>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</si>
  <si>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</si>
  <si>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</si>
  <si>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</si>
  <si>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</si>
  <si>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</si>
  <si>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</si>
  <si>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</si>
  <si>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</si>
  <si>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</si>
  <si>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</si>
  <si>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</si>
  <si>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</si>
  <si>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</si>
  <si>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</si>
  <si>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</si>
  <si>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</si>
  <si>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</si>
  <si>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</si>
  <si>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</si>
  <si>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</si>
  <si>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</si>
  <si>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</si>
  <si>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</si>
  <si>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</si>
  <si>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</si>
  <si>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</si>
  <si>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</si>
  <si>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</si>
  <si>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</si>
  <si>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</si>
  <si>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</si>
  <si>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</si>
  <si>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</si>
  <si>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</si>
  <si>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</si>
  <si>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</si>
  <si>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</si>
  <si>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</si>
  <si>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</si>
  <si>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</si>
  <si>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</si>
  <si>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</si>
  <si>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</si>
  <si>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</si>
  <si>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</si>
  <si>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</si>
  <si>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</si>
  <si>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</si>
  <si>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</si>
  <si>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</si>
  <si>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</si>
  <si>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</si>
  <si>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</si>
  <si>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</si>
  <si>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</si>
  <si>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</si>
  <si>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</si>
  <si>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</si>
  <si>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</si>
  <si>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</si>
  <si>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</si>
  <si>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</si>
  <si>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</si>
  <si>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</si>
  <si>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</si>
  <si>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</si>
  <si>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</si>
  <si>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</si>
  <si>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</si>
  <si>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</si>
  <si>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</si>
  <si>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</si>
  <si>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</si>
  <si>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</si>
  <si>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</si>
  <si>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</si>
  <si>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</si>
  <si>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</si>
  <si>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</si>
  <si>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</si>
  <si>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</si>
  <si>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</si>
  <si>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</si>
  <si>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</si>
  <si>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</si>
  <si>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</si>
  <si>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</si>
  <si>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</si>
  <si>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</si>
  <si>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</si>
  <si>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</si>
  <si>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</si>
  <si>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</si>
  <si>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</si>
  <si>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</si>
  <si>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</si>
  <si>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</si>
  <si>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</si>
  <si>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</si>
  <si>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</si>
  <si>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</si>
  <si>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</si>
  <si>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</si>
  <si>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</si>
  <si>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</si>
  <si>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</si>
  <si>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</si>
  <si>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</si>
  <si>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</si>
  <si>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</si>
  <si>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</si>
  <si>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</si>
  <si>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</si>
  <si>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</si>
  <si>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</si>
  <si>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</si>
  <si>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</si>
  <si>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</si>
  <si>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</si>
  <si>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</si>
  <si>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</si>
  <si>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</si>
  <si>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</si>
  <si>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</si>
  <si>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</si>
  <si>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</si>
  <si>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</si>
  <si>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</si>
  <si>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</si>
  <si>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</si>
  <si>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</si>
  <si>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</si>
  <si>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</si>
  <si>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</si>
  <si>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</si>
  <si>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</si>
  <si>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</si>
  <si>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</si>
  <si>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</si>
  <si>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</si>
  <si>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</si>
  <si>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</si>
  <si>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</si>
  <si>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</si>
  <si>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</si>
  <si>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</si>
  <si>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</si>
  <si>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</si>
  <si>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</si>
  <si>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</si>
  <si>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</si>
  <si>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</si>
  <si>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</si>
  <si>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</si>
  <si>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</si>
  <si>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</si>
  <si>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</si>
  <si>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</si>
  <si>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</si>
  <si>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</si>
  <si>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</si>
  <si>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</si>
  <si>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</si>
  <si>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</si>
  <si>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</si>
  <si>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</si>
  <si>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</si>
  <si>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</si>
  <si>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</si>
  <si>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</si>
  <si>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</si>
  <si>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</si>
  <si>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</si>
  <si>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</si>
  <si>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</si>
  <si>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</si>
  <si>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</si>
  <si>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</si>
  <si>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</si>
  <si>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</si>
  <si>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</si>
  <si>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</si>
  <si>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</si>
  <si>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</si>
  <si>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</si>
  <si>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</si>
  <si>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</si>
  <si>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</si>
  <si>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</si>
  <si>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</si>
  <si>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</si>
  <si>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</si>
  <si>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</si>
  <si>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micro-score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</si>
  <si>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</si>
  <si>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</si>
  <si>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</si>
  <si>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</si>
  <si>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</si>
  <si>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</si>
  <si>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</si>
  <si>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</si>
  <si>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</si>
  <si>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</si>
  <si>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</si>
  <si>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11/29/18</t>
  </si>
  <si>
    <t>0.7652 (1)</t>
  </si>
  <si>
    <t>soujanyaporia</t>
  </si>
  <si>
    <t>11/20/18</t>
  </si>
  <si>
    <t>#simple_things_work</t>
  </si>
  <si>
    <t>0.7568 (2)</t>
  </si>
  <si>
    <t>11/21/18</t>
  </si>
  <si>
    <t>0.7560 (3)</t>
  </si>
  <si>
    <t>rafalposwiata</t>
  </si>
  <si>
    <t>11/28/18</t>
  </si>
  <si>
    <t>0.7549 (4)</t>
  </si>
  <si>
    <t>mfzszgs</t>
  </si>
  <si>
    <t>11/30/18</t>
  </si>
  <si>
    <t>0.7539 (5)</t>
  </si>
  <si>
    <t>EinAeffchen</t>
  </si>
  <si>
    <t>0.7533 (6)</t>
  </si>
  <si>
    <t>waylensu</t>
  </si>
  <si>
    <t>parag11</t>
  </si>
  <si>
    <t>10/24/18</t>
  </si>
  <si>
    <t>Cereal Killers</t>
  </si>
  <si>
    <t>0.7482 (7)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</si>
  <si>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</si>
  <si>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</si>
  <si>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</si>
  <si>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</si>
  <si>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</si>
  <si>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</si>
  <si>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</si>
  <si>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</si>
  <si>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</si>
  <si>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</si>
  <si>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</si>
  <si>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</si>
  <si>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</si>
  <si>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</si>
  <si>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</si>
  <si>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</si>
  <si>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</si>
  <si>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</si>
  <si>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</si>
  <si>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</si>
  <si>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</si>
  <si>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</si>
  <si>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</si>
  <si>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</si>
  <si>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</si>
  <si>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</si>
  <si>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</si>
  <si>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</si>
  <si>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</si>
  <si>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</si>
  <si>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</si>
  <si>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</si>
  <si>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</si>
  <si>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</si>
  <si>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</si>
  <si>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</si>
  <si>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</si>
  <si>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</si>
  <si>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</si>
  <si>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</si>
  <si>
    <t>others</t>
    <phoneticPr fontId="2" type="noConversion"/>
  </si>
  <si>
    <t>HAS</t>
    <phoneticPr fontId="2" type="noConversion"/>
  </si>
  <si>
    <t>others</t>
    <phoneticPr fontId="2" type="noConversion"/>
  </si>
  <si>
    <t>HAS</t>
    <phoneticPr fontId="2" type="noConversion"/>
  </si>
  <si>
    <t>HAS</t>
    <phoneticPr fontId="2" type="noConversion"/>
  </si>
  <si>
    <t>HAS</t>
    <phoneticPr fontId="2" type="noConversion"/>
  </si>
  <si>
    <t>Pred</t>
    <phoneticPr fontId="2" type="noConversion"/>
  </si>
  <si>
    <t>Pred</t>
    <phoneticPr fontId="2" type="noConversion"/>
  </si>
  <si>
    <t>Gold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</si>
  <si>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</si>
  <si>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</si>
  <si>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</si>
  <si>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</si>
  <si>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</si>
  <si>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Recall</t>
    <phoneticPr fontId="2" type="noConversion"/>
  </si>
  <si>
    <t>Precision</t>
    <phoneticPr fontId="2" type="noConversion"/>
  </si>
  <si>
    <t>Score</t>
    <phoneticPr fontId="2" type="noConversion"/>
  </si>
  <si>
    <t>Score</t>
    <phoneticPr fontId="2" type="noConversion"/>
  </si>
  <si>
    <t>binary_ntua_ek_1546434037</t>
  </si>
  <si>
    <t>二分类</t>
    <phoneticPr fontId="2" type="noConversion"/>
  </si>
  <si>
    <t>TRAIN</t>
    <phoneticPr fontId="2" type="noConversion"/>
  </si>
  <si>
    <t>利用SVM合并隐藏层特征向量</t>
    <phoneticPr fontId="2" type="noConversion"/>
  </si>
  <si>
    <t>Accuracy</t>
    <phoneticPr fontId="2" type="noConversion"/>
  </si>
  <si>
    <t>DEV</t>
    <phoneticPr fontId="2" type="noConversion"/>
  </si>
  <si>
    <t>Accuracy</t>
    <phoneticPr fontId="2" type="noConversion"/>
  </si>
  <si>
    <t>ntua_ek_1546517955</t>
  </si>
  <si>
    <t>NTUA</t>
    <phoneticPr fontId="2" type="noConversion"/>
  </si>
  <si>
    <t>emb=uta, emb_tralnable=False, rnn_dim=300, lr=(0.01, 0.9, 0.1), class_weight=False</t>
    <phoneticPr fontId="2" type="noConversion"/>
  </si>
  <si>
    <t>main93_v2_ek_1546524019</t>
  </si>
  <si>
    <t>3-way GRU</t>
    <phoneticPr fontId="2" type="noConversion"/>
  </si>
  <si>
    <t>3-way BLSTM</t>
    <phoneticPr fontId="2" type="noConversion"/>
  </si>
  <si>
    <t>naive_ek_1546522445</t>
  </si>
  <si>
    <t>3-way GRU</t>
    <phoneticPr fontId="2" type="noConversion"/>
  </si>
  <si>
    <t>3-way BLSTM</t>
    <phoneticPr fontId="2" type="noConversion"/>
  </si>
  <si>
    <t>decay_rate=0.9</t>
    <phoneticPr fontId="2" type="noConversion"/>
  </si>
  <si>
    <t>main93_v2_ek_1546523873</t>
  </si>
  <si>
    <t>main93_v2_ek_1546534846</t>
  </si>
  <si>
    <t>decay_rate=0.95, rnn_dim=50, attention_dim=50, dropout=0.2</t>
    <phoneticPr fontId="2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</si>
  <si>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</si>
  <si>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</si>
  <si>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</si>
  <si>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2" type="noConversion"/>
  </si>
  <si>
    <t>decay_rate=0.95, rnn_dim=100, attention_dim=50, dropout=0.5</t>
    <phoneticPr fontId="2" type="noConversion"/>
  </si>
  <si>
    <t>decay_rate=0.95, rnn_dim=50, attention_dim=25, dropout=0.5</t>
    <phoneticPr fontId="2" type="noConversion"/>
  </si>
  <si>
    <t>main93_v2_ek_1546524019</t>
    <phoneticPr fontId="2" type="noConversion"/>
  </si>
  <si>
    <t>decay_rate=0.95, rnn_dim=50, attention_dim=50, dropout=0.5</t>
    <phoneticPr fontId="2" type="noConversion"/>
  </si>
  <si>
    <t>main93_v2_ek_1546572256</t>
  </si>
  <si>
    <t>decay_rate=0.95, rnn_dim=100, attention_dim=100, dropout=0.5, min_tf=5.</t>
    <phoneticPr fontId="2" type="noConversion"/>
  </si>
  <si>
    <t>main93_v2_ek_1546572321</t>
  </si>
  <si>
    <t>decay_rate=0.95, rnn_dim=50, attention_dim=50, dropout=0.5, emb_trainable=True</t>
    <phoneticPr fontId="2" type="noConversion"/>
  </si>
  <si>
    <t>decay_rate=0.95, rnn_dim=50, attention_dim=50, dropout=0.5, emb_trainable=True, batch_size=50</t>
    <phoneticPr fontId="2" type="noConversion"/>
  </si>
  <si>
    <t>main93_v2_ek_1546583873</t>
    <phoneticPr fontId="2" type="noConversion"/>
  </si>
  <si>
    <t>decay_rate=0.95, rnn_dim=100, attention_dim=100, dropout=0.5, min_tf=10., l2_reg_lambda=0.5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</si>
</sst>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17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5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6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1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82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75" t="s">
        <v>5</v>
      </c>
      <c r="E1" s="75"/>
      <c r="F1" s="75"/>
      <c r="G1" s="75"/>
      <c r="H1" s="75" t="s">
        <v>546</v>
      </c>
      <c r="I1" s="75"/>
      <c r="J1" s="75"/>
      <c r="K1" s="75"/>
      <c r="L1" s="75" t="s">
        <v>4</v>
      </c>
      <c r="M1" s="75"/>
      <c r="N1" s="75"/>
      <c r="O1" s="75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75" t="s">
        <v>5</v>
      </c>
      <c r="E1" s="75"/>
      <c r="F1" s="75"/>
      <c r="G1" s="75"/>
      <c r="H1" s="75" t="s">
        <v>4</v>
      </c>
      <c r="I1" s="75"/>
      <c r="J1" s="75"/>
      <c r="K1" s="75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5"/>
  <sheetViews>
    <sheetView tabSelected="1" topLeftCell="A2" workbookViewId="0">
      <selection activeCell="C27" sqref="C27"/>
    </sheetView>
  </sheetViews>
  <sheetFormatPr baseColWidth="10" defaultRowHeight="16" x14ac:dyDescent="0.2"/>
  <cols>
    <col min="1" max="1" width="14.6640625" style="3" bestFit="1" customWidth="1"/>
    <col min="2" max="2" width="86.6640625" style="3" bestFit="1" customWidth="1"/>
    <col min="3" max="3" width="24.6640625" style="3" bestFit="1" customWidth="1"/>
    <col min="4" max="4" width="12.6640625" style="6" bestFit="1" customWidth="1"/>
    <col min="5" max="7" width="12" style="3" bestFit="1" customWidth="1"/>
    <col min="8" max="8" width="12" style="3" customWidth="1"/>
    <col min="9" max="11" width="12" style="3" bestFit="1" customWidth="1"/>
    <col min="12" max="12" width="12" style="3" customWidth="1"/>
    <col min="14" max="14" width="12" style="3" bestFit="1" customWidth="1"/>
    <col min="15" max="15" width="3.1640625" style="3" bestFit="1" customWidth="1"/>
    <col min="16" max="16" width="20" style="3" bestFit="1" customWidth="1"/>
    <col min="17" max="17" width="9.33203125" style="3" bestFit="1" customWidth="1"/>
    <col min="18" max="18" width="21.5" style="3" bestFit="1" customWidth="1"/>
    <col min="19" max="19" width="21.1640625" style="3" bestFit="1" customWidth="1"/>
    <col min="20" max="20" width="13.6640625" style="3" bestFit="1" customWidth="1"/>
    <col min="21" max="21" width="18.5" style="3" bestFit="1" customWidth="1"/>
    <col min="22" max="22" width="19.83203125" style="3" bestFit="1" customWidth="1"/>
    <col min="23" max="26" width="11.33203125" style="3" bestFit="1" customWidth="1"/>
    <col min="27" max="16384" width="10.83203125" style="3"/>
  </cols>
  <sheetData>
    <row r="1" spans="1:26" x14ac:dyDescent="0.2">
      <c r="A1" s="6"/>
      <c r="B1" s="6"/>
      <c r="C1" s="6"/>
      <c r="D1" s="36" t="s">
        <v>4</v>
      </c>
      <c r="E1" s="75" t="s">
        <v>5</v>
      </c>
      <c r="F1" s="75"/>
      <c r="G1" s="75"/>
      <c r="H1" s="75"/>
      <c r="I1" s="75" t="s">
        <v>546</v>
      </c>
      <c r="J1" s="75"/>
      <c r="K1" s="75"/>
      <c r="L1" s="75"/>
      <c r="N1" s="14"/>
      <c r="O1" s="16" t="s">
        <v>7</v>
      </c>
      <c r="P1" s="16" t="s">
        <v>8</v>
      </c>
      <c r="Q1" s="16" t="s">
        <v>9</v>
      </c>
      <c r="R1" s="16" t="s">
        <v>10</v>
      </c>
      <c r="S1" s="16" t="s">
        <v>11</v>
      </c>
      <c r="T1" s="16" t="s">
        <v>560</v>
      </c>
      <c r="U1" s="2"/>
      <c r="V1" s="2"/>
      <c r="W1" s="2"/>
      <c r="X1" s="2"/>
      <c r="Y1" s="2"/>
      <c r="Z1" s="2"/>
    </row>
    <row r="2" spans="1:26" x14ac:dyDescent="0.2">
      <c r="A2" s="6"/>
      <c r="B2" s="6"/>
      <c r="C2" s="6"/>
      <c r="D2" s="6" t="s">
        <v>550</v>
      </c>
      <c r="E2" s="6" t="s">
        <v>1</v>
      </c>
      <c r="F2" s="6" t="s">
        <v>2</v>
      </c>
      <c r="G2" s="6" t="s">
        <v>3</v>
      </c>
      <c r="H2" s="6" t="s">
        <v>549</v>
      </c>
      <c r="I2" s="6" t="s">
        <v>1</v>
      </c>
      <c r="J2" s="6" t="s">
        <v>2</v>
      </c>
      <c r="K2" s="6" t="s">
        <v>3</v>
      </c>
      <c r="L2" s="6" t="s">
        <v>549</v>
      </c>
      <c r="N2" s="6"/>
      <c r="O2" s="4">
        <v>1</v>
      </c>
      <c r="P2" s="4" t="s">
        <v>561</v>
      </c>
      <c r="Q2" s="5">
        <v>37</v>
      </c>
      <c r="R2" s="5" t="s">
        <v>562</v>
      </c>
      <c r="S2" s="5"/>
      <c r="T2" s="5" t="s">
        <v>563</v>
      </c>
      <c r="U2" s="5"/>
      <c r="V2" s="5"/>
      <c r="W2" s="9"/>
      <c r="X2" s="5"/>
      <c r="Y2" s="5"/>
      <c r="Z2" s="9"/>
    </row>
    <row r="3" spans="1:26" x14ac:dyDescent="0.2">
      <c r="A3" s="6" t="s">
        <v>551</v>
      </c>
      <c r="B3" s="6" t="s">
        <v>554</v>
      </c>
      <c r="C3" s="6" t="s">
        <v>591</v>
      </c>
      <c r="D3" s="6">
        <v>0.65915000000000001</v>
      </c>
      <c r="E3" s="6">
        <v>0.89700139983791305</v>
      </c>
      <c r="F3" s="6">
        <v>0.87382096868808301</v>
      </c>
      <c r="G3" s="6">
        <v>0.917885782692209</v>
      </c>
      <c r="H3" s="6">
        <v>0.89287427607326098</v>
      </c>
      <c r="I3" s="6">
        <v>0.894824153948241</v>
      </c>
      <c r="J3" s="6">
        <v>0.88007471734906395</v>
      </c>
      <c r="K3" s="6">
        <v>0.89782725180656497</v>
      </c>
      <c r="L3" s="6">
        <v>0.88845174191453802</v>
      </c>
      <c r="N3" s="6"/>
      <c r="O3" s="4">
        <v>2</v>
      </c>
      <c r="P3" s="4" t="s">
        <v>564</v>
      </c>
      <c r="Q3" s="5">
        <v>76</v>
      </c>
      <c r="R3" s="5" t="s">
        <v>565</v>
      </c>
      <c r="S3" s="5" t="s">
        <v>566</v>
      </c>
      <c r="T3" s="5" t="s">
        <v>567</v>
      </c>
      <c r="U3" s="5"/>
      <c r="V3" s="5"/>
      <c r="W3" s="5"/>
      <c r="X3" s="5"/>
      <c r="Y3" s="5"/>
      <c r="Z3" s="5"/>
    </row>
    <row r="4" spans="1:26" x14ac:dyDescent="0.2">
      <c r="A4" s="6" t="s">
        <v>547</v>
      </c>
      <c r="B4" s="6" t="s">
        <v>555</v>
      </c>
      <c r="C4" s="3" t="s">
        <v>552</v>
      </c>
      <c r="D4" s="6">
        <v>0.62456999999999996</v>
      </c>
      <c r="E4" s="6">
        <v>0.894459588889707</v>
      </c>
      <c r="F4" s="6">
        <v>0.87110931797201896</v>
      </c>
      <c r="G4" s="6">
        <v>0.91640708443093799</v>
      </c>
      <c r="H4" s="6">
        <v>0.89065300247262902</v>
      </c>
      <c r="I4" s="6">
        <v>0.88852023888520204</v>
      </c>
      <c r="J4" s="6">
        <v>0.86518301141326204</v>
      </c>
      <c r="K4" s="6">
        <v>0.91060751759291103</v>
      </c>
      <c r="L4" s="6">
        <v>0.88471169744246403</v>
      </c>
      <c r="N4" s="6"/>
      <c r="O4" s="4">
        <v>3</v>
      </c>
      <c r="P4" s="4" t="s">
        <v>54</v>
      </c>
      <c r="Q4" s="5">
        <v>59</v>
      </c>
      <c r="R4" s="5" t="s">
        <v>568</v>
      </c>
      <c r="S4" s="5" t="s">
        <v>55</v>
      </c>
      <c r="T4" s="5" t="s">
        <v>569</v>
      </c>
      <c r="U4" s="5"/>
      <c r="V4" s="5"/>
      <c r="W4" s="5"/>
      <c r="X4" s="5"/>
      <c r="Y4" s="5"/>
      <c r="Z4" s="5"/>
    </row>
    <row r="5" spans="1:26" x14ac:dyDescent="0.2">
      <c r="A5" s="6" t="s">
        <v>548</v>
      </c>
      <c r="B5" s="6" t="s">
        <v>554</v>
      </c>
      <c r="C5" s="6" t="s">
        <v>553</v>
      </c>
      <c r="D5" s="6">
        <v>0.652416</v>
      </c>
      <c r="E5" s="6">
        <v>0.884623885655345</v>
      </c>
      <c r="F5" s="6">
        <v>0.86073867901298495</v>
      </c>
      <c r="G5" s="6">
        <v>0.90917853764331502</v>
      </c>
      <c r="H5" s="6">
        <v>0.88140768218314403</v>
      </c>
      <c r="I5" s="6">
        <v>0.88586595885865904</v>
      </c>
      <c r="J5" s="6">
        <v>0.871124079635619</v>
      </c>
      <c r="K5" s="6">
        <v>0.88791668530756895</v>
      </c>
      <c r="L5" s="6">
        <v>0.87880236890261099</v>
      </c>
      <c r="N5" s="6"/>
      <c r="O5" s="5">
        <v>4</v>
      </c>
      <c r="P5" s="5" t="s">
        <v>570</v>
      </c>
      <c r="Q5" s="5">
        <v>125</v>
      </c>
      <c r="R5" s="5" t="s">
        <v>571</v>
      </c>
      <c r="S5" s="5"/>
      <c r="T5" s="5" t="s">
        <v>572</v>
      </c>
      <c r="U5" s="5"/>
      <c r="V5" s="5"/>
      <c r="W5" s="5"/>
      <c r="X5" s="5"/>
      <c r="Y5" s="5"/>
      <c r="Z5" s="5"/>
    </row>
    <row r="6" spans="1:26" x14ac:dyDescent="0.2">
      <c r="A6" s="6" t="s">
        <v>535</v>
      </c>
      <c r="B6" s="6" t="s">
        <v>556</v>
      </c>
      <c r="C6" s="3" t="s">
        <v>557</v>
      </c>
      <c r="D6" s="6">
        <v>0.60559799999999997</v>
      </c>
      <c r="E6" s="6">
        <v>0.86775215501363001</v>
      </c>
      <c r="F6" s="6">
        <v>0.84227492482598798</v>
      </c>
      <c r="G6" s="6">
        <v>0.88945904899422201</v>
      </c>
      <c r="H6" s="6">
        <v>0.86231870337179595</v>
      </c>
      <c r="I6" s="6">
        <v>0.87790311877903104</v>
      </c>
      <c r="J6" s="6">
        <v>0.85544210021184497</v>
      </c>
      <c r="K6" s="6">
        <v>0.89193486715224601</v>
      </c>
      <c r="L6" s="6">
        <v>0.87174986605357596</v>
      </c>
      <c r="N6" s="6"/>
      <c r="O6" s="5">
        <v>5</v>
      </c>
      <c r="P6" s="5" t="s">
        <v>573</v>
      </c>
      <c r="Q6" s="5">
        <v>38</v>
      </c>
      <c r="R6" s="5" t="s">
        <v>574</v>
      </c>
      <c r="S6" s="5"/>
      <c r="T6" s="5" t="s">
        <v>575</v>
      </c>
      <c r="U6" s="5"/>
      <c r="V6" s="5"/>
      <c r="W6" s="5"/>
      <c r="X6" s="5"/>
      <c r="Y6" s="5"/>
      <c r="Z6" s="5"/>
    </row>
    <row r="7" spans="1:26" x14ac:dyDescent="0.2">
      <c r="A7" s="6" t="s">
        <v>559</v>
      </c>
      <c r="B7" s="6" t="s">
        <v>556</v>
      </c>
      <c r="C7" s="3" t="s">
        <v>558</v>
      </c>
      <c r="D7" s="6">
        <v>0.60664300000000004</v>
      </c>
      <c r="E7" s="6">
        <v>0.86620496574080896</v>
      </c>
      <c r="F7" s="6">
        <v>0.84037960545785995</v>
      </c>
      <c r="G7" s="6">
        <v>0.88880942235261495</v>
      </c>
      <c r="H7" s="6">
        <v>0.86085355880963399</v>
      </c>
      <c r="I7" s="6">
        <v>0.876244193762441</v>
      </c>
      <c r="J7" s="6">
        <v>0.85886663766673699</v>
      </c>
      <c r="K7" s="6">
        <v>0.88149171005928195</v>
      </c>
      <c r="L7" s="6">
        <v>0.86876643830693401</v>
      </c>
      <c r="N7" s="6"/>
      <c r="O7" s="5">
        <v>6</v>
      </c>
      <c r="P7" s="5" t="s">
        <v>576</v>
      </c>
      <c r="Q7" s="5">
        <v>48</v>
      </c>
      <c r="R7" s="5" t="s">
        <v>571</v>
      </c>
      <c r="S7" s="5"/>
      <c r="T7" s="5" t="s">
        <v>577</v>
      </c>
      <c r="U7" s="5"/>
      <c r="V7" s="5"/>
      <c r="W7" s="5"/>
      <c r="X7" s="5"/>
      <c r="Y7" s="5"/>
      <c r="Z7" s="5"/>
    </row>
    <row r="8" spans="1:26" x14ac:dyDescent="0.2">
      <c r="N8" s="6"/>
      <c r="O8" s="5">
        <v>7</v>
      </c>
      <c r="P8" s="5" t="s">
        <v>578</v>
      </c>
      <c r="Q8" s="5">
        <v>12</v>
      </c>
      <c r="R8" s="5" t="s">
        <v>568</v>
      </c>
      <c r="S8" s="5"/>
      <c r="T8" s="5" t="s">
        <v>577</v>
      </c>
      <c r="U8" s="5"/>
      <c r="V8" s="5"/>
      <c r="W8" s="5"/>
      <c r="X8" s="5"/>
      <c r="Y8" s="5"/>
      <c r="Z8" s="5"/>
    </row>
    <row r="9" spans="1:26" x14ac:dyDescent="0.2">
      <c r="A9" s="6" t="s">
        <v>583</v>
      </c>
      <c r="B9" s="6" t="s">
        <v>584</v>
      </c>
      <c r="C9" s="3" t="s">
        <v>585</v>
      </c>
      <c r="D9" s="6">
        <v>0.624309</v>
      </c>
      <c r="E9" s="6">
        <v>0.93339718558903695</v>
      </c>
      <c r="F9" s="6">
        <v>0.91637783961090102</v>
      </c>
      <c r="G9" s="6">
        <v>0.94699125403344497</v>
      </c>
      <c r="H9" s="6">
        <v>0.93045775532563602</v>
      </c>
      <c r="I9" s="6">
        <v>0.88022561380225595</v>
      </c>
      <c r="J9" s="6">
        <v>0.86370752458885003</v>
      </c>
      <c r="K9" s="6">
        <v>0.88412573133844996</v>
      </c>
      <c r="L9" s="6">
        <v>0.87329050012571796</v>
      </c>
      <c r="N9" s="6"/>
      <c r="O9" s="5">
        <v>8</v>
      </c>
      <c r="P9" s="5" t="s">
        <v>579</v>
      </c>
      <c r="Q9" s="5">
        <v>59</v>
      </c>
      <c r="R9" s="5" t="s">
        <v>580</v>
      </c>
      <c r="S9" s="5" t="s">
        <v>581</v>
      </c>
      <c r="T9" s="5" t="s">
        <v>582</v>
      </c>
      <c r="U9" s="5"/>
      <c r="V9" s="5"/>
      <c r="W9" s="11"/>
      <c r="X9" s="11"/>
      <c r="Y9" s="11"/>
      <c r="Z9" s="11"/>
    </row>
    <row r="10" spans="1:26" x14ac:dyDescent="0.2">
      <c r="A10" s="6" t="s">
        <v>411</v>
      </c>
      <c r="B10" s="6" t="s">
        <v>586</v>
      </c>
      <c r="C10" s="3" t="s">
        <v>587</v>
      </c>
      <c r="D10" s="6">
        <v>0.65654599999999996</v>
      </c>
      <c r="E10" s="6">
        <v>0.94172253739040701</v>
      </c>
      <c r="F10" s="6">
        <v>0.92539410856570903</v>
      </c>
      <c r="G10" s="6">
        <v>0.95457759387776298</v>
      </c>
      <c r="H10" s="6">
        <v>0.93887480936261603</v>
      </c>
      <c r="I10" s="6">
        <v>0.894824153948241</v>
      </c>
      <c r="J10" s="6">
        <v>0.87722736448360406</v>
      </c>
      <c r="K10" s="6">
        <v>0.90307013365634603</v>
      </c>
      <c r="L10" s="6">
        <v>0.88921177109515603</v>
      </c>
      <c r="N10" s="6"/>
      <c r="U10" s="5"/>
      <c r="V10" s="5"/>
      <c r="W10" s="5"/>
      <c r="X10" s="5"/>
      <c r="Y10" s="5"/>
      <c r="Z10" s="5"/>
    </row>
    <row r="11" spans="1:26" x14ac:dyDescent="0.2">
      <c r="A11" s="6"/>
      <c r="B11" s="6"/>
      <c r="I11" s="6"/>
      <c r="J11" s="6"/>
      <c r="K11" s="6"/>
      <c r="L11" s="6"/>
      <c r="N11" s="6"/>
      <c r="O11" s="6"/>
      <c r="P11" s="6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">
      <c r="A12" s="6" t="s">
        <v>590</v>
      </c>
      <c r="B12" s="6"/>
      <c r="E12" s="6"/>
      <c r="F12" s="6"/>
      <c r="G12" s="6"/>
      <c r="H12" s="6"/>
      <c r="I12" s="6"/>
      <c r="J12" s="6"/>
      <c r="K12" s="6"/>
      <c r="L12" s="6"/>
      <c r="N12" s="6"/>
      <c r="O12" s="6"/>
      <c r="P12" s="6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">
      <c r="A13" s="6" t="s">
        <v>589</v>
      </c>
      <c r="B13" s="6" t="s">
        <v>554</v>
      </c>
      <c r="C13" s="3" t="s">
        <v>588</v>
      </c>
      <c r="D13" s="6">
        <v>0.65934099999999995</v>
      </c>
      <c r="E13" s="6">
        <v>0.89272821041774097</v>
      </c>
      <c r="F13" s="6">
        <v>0.84066797642436097</v>
      </c>
      <c r="G13" s="6">
        <v>0.93755477651183095</v>
      </c>
      <c r="H13" s="6">
        <v>0.886471928734203</v>
      </c>
      <c r="I13" s="6">
        <v>0.89648307896483004</v>
      </c>
      <c r="J13" s="6">
        <v>0.86443883984867498</v>
      </c>
      <c r="K13" s="6">
        <v>0.90197368421052604</v>
      </c>
      <c r="L13" s="6">
        <v>0.88280746941403698</v>
      </c>
      <c r="N13" s="6"/>
      <c r="O13" s="6"/>
      <c r="P13" s="6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">
      <c r="A14" s="6" t="s">
        <v>649</v>
      </c>
      <c r="B14" s="6" t="s">
        <v>650</v>
      </c>
      <c r="C14" t="s">
        <v>648</v>
      </c>
      <c r="D14" s="6">
        <v>0.679245283018867</v>
      </c>
      <c r="E14" s="6">
        <v>0.89965372430560597</v>
      </c>
      <c r="F14" s="6">
        <v>0.88139148043682602</v>
      </c>
      <c r="G14" s="6">
        <v>0.89008179959100198</v>
      </c>
      <c r="H14" s="6">
        <v>0.88571532395799202</v>
      </c>
      <c r="I14" s="6">
        <v>0.88747731397459095</v>
      </c>
      <c r="J14" s="6">
        <v>0.57966101694915195</v>
      </c>
      <c r="K14" s="6">
        <v>0.82014388489208601</v>
      </c>
      <c r="L14" s="6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">
      <c r="N15" s="6"/>
      <c r="O15" s="6"/>
      <c r="P15" s="6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">
      <c r="A16" s="6" t="s">
        <v>653</v>
      </c>
      <c r="B16" s="3" t="s">
        <v>657</v>
      </c>
      <c r="C16" s="3" t="s">
        <v>654</v>
      </c>
      <c r="D16" s="6">
        <v>0.70193285859613397</v>
      </c>
      <c r="N16" s="6"/>
      <c r="O16" s="6"/>
      <c r="P16" s="6"/>
      <c r="R16" s="5"/>
      <c r="S16" s="5"/>
      <c r="T16" s="5"/>
      <c r="U16" s="5"/>
      <c r="V16" s="5"/>
      <c r="W16" s="5"/>
      <c r="X16" s="5"/>
      <c r="Y16" s="8"/>
      <c r="Z16" s="5"/>
    </row>
    <row r="17" spans="1:26" x14ac:dyDescent="0.2">
      <c r="A17" s="6" t="s">
        <v>652</v>
      </c>
      <c r="B17" s="3" t="s">
        <v>657</v>
      </c>
      <c r="C17" s="3" t="s">
        <v>658</v>
      </c>
      <c r="D17" s="6">
        <v>0.68611670020120696</v>
      </c>
      <c r="E17" s="6"/>
      <c r="F17" s="6"/>
      <c r="G17" s="6"/>
      <c r="H17" s="6"/>
      <c r="I17" s="6"/>
      <c r="J17" s="6"/>
      <c r="K17" s="6"/>
      <c r="L17" s="6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">
      <c r="A18" s="6" t="s">
        <v>652</v>
      </c>
      <c r="B18" s="3" t="s">
        <v>668</v>
      </c>
      <c r="C18" s="3" t="s">
        <v>667</v>
      </c>
      <c r="D18" s="6">
        <v>0.70600203458799604</v>
      </c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">
      <c r="A19" s="6" t="s">
        <v>652</v>
      </c>
      <c r="B19" s="3" t="s">
        <v>666</v>
      </c>
      <c r="C19" s="3" t="s">
        <v>662</v>
      </c>
      <c r="D19" s="6">
        <v>0.67557251908396898</v>
      </c>
      <c r="E19" s="6"/>
      <c r="F19" s="6"/>
      <c r="G19" s="6"/>
      <c r="H19" s="6"/>
      <c r="I19" s="6"/>
      <c r="J19" s="6"/>
      <c r="K19" s="6"/>
      <c r="L19" s="6"/>
      <c r="N19" s="6"/>
      <c r="O19" s="6"/>
      <c r="P19" s="6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">
      <c r="A20" s="6" t="s">
        <v>652</v>
      </c>
      <c r="B20" s="3" t="s">
        <v>665</v>
      </c>
      <c r="C20" s="3" t="s">
        <v>659</v>
      </c>
      <c r="D20" s="6">
        <v>0.69192422731804504</v>
      </c>
      <c r="E20" s="6"/>
      <c r="F20" s="6"/>
      <c r="G20" s="6"/>
      <c r="H20" s="6"/>
      <c r="I20" s="6"/>
      <c r="J20" s="6"/>
      <c r="K20" s="6"/>
      <c r="L20" s="6"/>
      <c r="N20" s="6"/>
      <c r="O20" s="6"/>
      <c r="P20" s="6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">
      <c r="A21" s="6" t="s">
        <v>652</v>
      </c>
      <c r="B21" s="3" t="s">
        <v>660</v>
      </c>
      <c r="C21" s="3" t="s">
        <v>661</v>
      </c>
      <c r="D21" s="6">
        <v>0.69362992922143496</v>
      </c>
      <c r="E21" s="6"/>
      <c r="F21" s="6"/>
      <c r="G21" s="6"/>
      <c r="H21" s="6"/>
      <c r="I21" s="6"/>
      <c r="J21" s="6"/>
      <c r="K21" s="6"/>
      <c r="L21" s="6"/>
      <c r="N21" s="6"/>
      <c r="O21" s="6"/>
      <c r="P21" s="6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">
      <c r="A22" s="6" t="s">
        <v>652</v>
      </c>
      <c r="B22" s="3" t="s">
        <v>664</v>
      </c>
      <c r="C22" s="3" t="s">
        <v>663</v>
      </c>
      <c r="D22" s="13">
        <v>0.68699186991869898</v>
      </c>
      <c r="E22" s="10"/>
      <c r="F22" s="10"/>
      <c r="G22" s="10"/>
      <c r="H22" s="10"/>
      <c r="I22" s="10"/>
      <c r="J22" s="10"/>
      <c r="K22" s="10"/>
      <c r="L22" s="10"/>
      <c r="N22" s="13"/>
      <c r="O22" s="6"/>
      <c r="P22" s="13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">
      <c r="A23" s="6" t="s">
        <v>652</v>
      </c>
      <c r="B23" s="3" t="s">
        <v>670</v>
      </c>
      <c r="C23" s="3" t="s">
        <v>669</v>
      </c>
      <c r="D23" s="6">
        <v>0.69906928645294697</v>
      </c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2">
      <c r="A24" s="6" t="s">
        <v>652</v>
      </c>
      <c r="B24" s="3" t="s">
        <v>675</v>
      </c>
      <c r="C24" s="3" t="s">
        <v>669</v>
      </c>
      <c r="D24" s="6">
        <v>0.65373423860329705</v>
      </c>
      <c r="E24" s="6"/>
      <c r="F24" s="6"/>
      <c r="G24" s="6"/>
      <c r="H24" s="6"/>
      <c r="I24" s="6"/>
      <c r="J24" s="6"/>
      <c r="K24" s="6"/>
      <c r="L24" s="6"/>
      <c r="N24" s="6"/>
      <c r="O24" s="10"/>
      <c r="P24" s="6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2">
      <c r="A25" s="6" t="s">
        <v>652</v>
      </c>
      <c r="B25" s="3" t="s">
        <v>672</v>
      </c>
      <c r="C25" s="3" t="s">
        <v>671</v>
      </c>
      <c r="D25" s="6">
        <v>0.66873706004140698</v>
      </c>
      <c r="E25" s="6"/>
      <c r="F25" s="6"/>
      <c r="G25" s="6"/>
      <c r="H25" s="6"/>
      <c r="I25" s="6"/>
      <c r="J25" s="6"/>
      <c r="K25" s="6"/>
      <c r="L25" s="6"/>
      <c r="N25" s="6"/>
      <c r="O25" s="6"/>
      <c r="P25" s="6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">
      <c r="A26" s="6" t="s">
        <v>652</v>
      </c>
      <c r="B26" s="3" t="s">
        <v>673</v>
      </c>
      <c r="C26" s="3" t="s">
        <v>674</v>
      </c>
      <c r="D26" s="6">
        <v>0.71168274383708396</v>
      </c>
      <c r="E26" s="6"/>
      <c r="F26" s="6"/>
      <c r="G26" s="6"/>
      <c r="H26" s="6"/>
      <c r="I26" s="6"/>
      <c r="J26" s="6"/>
      <c r="K26" s="6"/>
      <c r="L26" s="6"/>
      <c r="N26" s="6"/>
      <c r="O26" s="6"/>
      <c r="P26" s="6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2">
      <c r="E27" s="6"/>
      <c r="F27" s="6"/>
      <c r="G27" s="6"/>
      <c r="H27" s="6"/>
      <c r="I27" s="6"/>
      <c r="J27" s="6"/>
      <c r="K27" s="6"/>
      <c r="L27" s="6"/>
      <c r="N27" s="6"/>
      <c r="O27" s="6"/>
      <c r="P27" s="6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">
      <c r="C28" s="6"/>
      <c r="E28" s="6"/>
      <c r="F28" s="6"/>
      <c r="G28" s="6"/>
      <c r="H28" s="6"/>
      <c r="I28" s="6"/>
      <c r="J28" s="6"/>
      <c r="K28" s="6"/>
      <c r="L28" s="6"/>
      <c r="N28" s="6"/>
      <c r="O28" s="6"/>
      <c r="P28" s="6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"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">
      <c r="A30" s="6"/>
      <c r="B30" s="6"/>
      <c r="E30" s="6"/>
      <c r="F30" s="6"/>
      <c r="G30" s="6"/>
      <c r="H30" s="6"/>
      <c r="I30" s="6"/>
      <c r="J30" s="6"/>
      <c r="K30" s="6"/>
      <c r="L30" s="6"/>
      <c r="N30" s="6"/>
      <c r="O30" s="6"/>
      <c r="P30" s="6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2">
      <c r="E31" s="6"/>
      <c r="F31" s="6"/>
      <c r="G31" s="6"/>
      <c r="H31" s="6"/>
      <c r="I31" s="6"/>
      <c r="J31" s="6"/>
      <c r="K31" s="6"/>
      <c r="L31" s="6"/>
      <c r="N31" s="6"/>
      <c r="O31" s="6"/>
      <c r="P31" s="6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">
      <c r="B32" s="6"/>
      <c r="E32" s="6"/>
      <c r="F32" s="6"/>
      <c r="G32" s="6"/>
      <c r="H32" s="6"/>
      <c r="I32" s="6"/>
      <c r="J32" s="6"/>
      <c r="K32" s="6"/>
      <c r="L32" s="6"/>
      <c r="N32" s="6"/>
      <c r="O32" s="6"/>
      <c r="P32" s="6"/>
      <c r="R32" s="5"/>
      <c r="S32" s="5"/>
      <c r="T32" s="5"/>
      <c r="U32" s="5"/>
      <c r="V32" s="5"/>
      <c r="W32" s="5"/>
      <c r="X32" s="5"/>
      <c r="Y32" s="5"/>
      <c r="Z32" s="5"/>
    </row>
    <row r="33" spans="5:26" x14ac:dyDescent="0.2">
      <c r="E33" s="6"/>
      <c r="F33" s="6"/>
      <c r="G33" s="6"/>
      <c r="H33" s="6"/>
      <c r="I33" s="6"/>
      <c r="J33" s="6"/>
      <c r="K33" s="6"/>
      <c r="L33" s="6"/>
      <c r="N33" s="6"/>
      <c r="O33" s="6"/>
      <c r="P33" s="6"/>
      <c r="R33" s="5"/>
      <c r="S33" s="5"/>
      <c r="T33" s="5"/>
      <c r="U33" s="5"/>
      <c r="V33" s="5"/>
      <c r="W33" s="5"/>
      <c r="X33" s="5"/>
      <c r="Y33" s="5"/>
      <c r="Z33" s="5"/>
    </row>
    <row r="34" spans="5:26" x14ac:dyDescent="0.2">
      <c r="R34" s="5"/>
      <c r="S34" s="5"/>
      <c r="T34" s="5"/>
      <c r="U34" s="5"/>
      <c r="V34" s="5"/>
      <c r="W34" s="5"/>
      <c r="X34" s="5"/>
      <c r="Y34" s="5"/>
      <c r="Z34" s="5"/>
    </row>
    <row r="35" spans="5:26" x14ac:dyDescent="0.2">
      <c r="R35" s="5"/>
      <c r="S35" s="5"/>
      <c r="T35" s="5"/>
      <c r="U35" s="5"/>
      <c r="V35" s="5"/>
      <c r="W35" s="5"/>
      <c r="X35" s="5"/>
      <c r="Y35" s="5"/>
      <c r="Z35" s="5"/>
    </row>
    <row r="36" spans="5:26" x14ac:dyDescent="0.2">
      <c r="E36" s="6"/>
      <c r="F36" s="6"/>
      <c r="G36" s="6"/>
      <c r="H36" s="6"/>
      <c r="I36" s="6"/>
      <c r="J36" s="6"/>
      <c r="K36" s="6"/>
      <c r="L36" s="6"/>
      <c r="N36" s="6"/>
      <c r="O36" s="6"/>
      <c r="P36" s="6"/>
      <c r="R36" s="5"/>
      <c r="S36" s="5"/>
      <c r="T36" s="5"/>
      <c r="U36" s="5"/>
      <c r="V36" s="5"/>
      <c r="W36" s="5"/>
      <c r="X36" s="5"/>
      <c r="Y36" s="5"/>
      <c r="Z36" s="5"/>
    </row>
    <row r="37" spans="5:26" x14ac:dyDescent="0.2">
      <c r="E37" s="6"/>
      <c r="F37" s="6"/>
      <c r="G37" s="6"/>
      <c r="H37" s="6"/>
      <c r="I37" s="6"/>
      <c r="J37" s="6"/>
      <c r="K37" s="6"/>
      <c r="L37" s="6"/>
      <c r="N37" s="6"/>
      <c r="O37" s="6"/>
      <c r="P37" s="6"/>
      <c r="R37" s="5"/>
      <c r="S37" s="5"/>
      <c r="T37" s="5"/>
      <c r="U37" s="5"/>
      <c r="V37" s="5"/>
      <c r="W37" s="5"/>
      <c r="X37" s="5"/>
      <c r="Y37" s="5"/>
      <c r="Z37" s="5"/>
    </row>
    <row r="38" spans="5:26" x14ac:dyDescent="0.2">
      <c r="E38" s="6"/>
      <c r="F38" s="6"/>
      <c r="G38" s="6"/>
      <c r="H38" s="6"/>
      <c r="I38" s="6"/>
      <c r="J38" s="6"/>
      <c r="K38" s="6"/>
      <c r="L38" s="6"/>
      <c r="N38" s="6"/>
      <c r="O38" s="6"/>
      <c r="P38" s="6"/>
      <c r="R38" s="5"/>
      <c r="S38" s="5"/>
      <c r="T38" s="5"/>
      <c r="U38" s="5"/>
      <c r="V38" s="5"/>
      <c r="W38" s="5"/>
      <c r="X38" s="5"/>
      <c r="Y38" s="5"/>
      <c r="Z38" s="5"/>
    </row>
    <row r="39" spans="5:26" x14ac:dyDescent="0.2">
      <c r="E39" s="6"/>
      <c r="F39" s="6"/>
      <c r="G39" s="6"/>
      <c r="H39" s="6"/>
      <c r="I39" s="6"/>
      <c r="J39" s="6"/>
      <c r="K39" s="6"/>
      <c r="L39" s="6"/>
      <c r="N39" s="6"/>
      <c r="O39" s="6"/>
      <c r="P39" s="6"/>
      <c r="R39" s="5"/>
      <c r="S39" s="5"/>
      <c r="T39" s="5"/>
      <c r="U39" s="5"/>
      <c r="V39" s="5"/>
      <c r="W39" s="5"/>
      <c r="X39" s="5"/>
      <c r="Y39" s="5"/>
      <c r="Z39" s="5"/>
    </row>
    <row r="40" spans="5:26" x14ac:dyDescent="0.2">
      <c r="E40" s="6"/>
      <c r="F40" s="6"/>
      <c r="G40" s="6"/>
      <c r="H40" s="6"/>
      <c r="I40" s="6"/>
      <c r="J40" s="6"/>
      <c r="K40" s="6"/>
      <c r="L40" s="6"/>
      <c r="N40" s="6"/>
      <c r="O40" s="6"/>
      <c r="P40" s="6"/>
      <c r="R40" s="5"/>
      <c r="S40" s="5"/>
      <c r="T40" s="5"/>
      <c r="U40" s="5"/>
      <c r="V40" s="5"/>
      <c r="W40" s="5"/>
      <c r="X40" s="5"/>
      <c r="Y40" s="5"/>
      <c r="Z40" s="5"/>
    </row>
    <row r="41" spans="5:26" x14ac:dyDescent="0.2">
      <c r="R41" s="5"/>
      <c r="S41" s="5"/>
      <c r="T41" s="5"/>
      <c r="U41" s="5"/>
      <c r="V41" s="5"/>
      <c r="W41" s="5"/>
      <c r="X41" s="5"/>
      <c r="Y41" s="5"/>
      <c r="Z41" s="5"/>
    </row>
    <row r="42" spans="5:26" x14ac:dyDescent="0.2">
      <c r="E42" s="6"/>
      <c r="F42" s="6"/>
      <c r="G42" s="6"/>
      <c r="H42" s="6"/>
      <c r="I42" s="6"/>
      <c r="J42" s="6"/>
      <c r="K42" s="6"/>
      <c r="L42" s="6"/>
      <c r="N42" s="6"/>
      <c r="O42" s="6"/>
      <c r="P42" s="6"/>
      <c r="R42" s="5"/>
      <c r="S42" s="5"/>
      <c r="T42" s="5"/>
      <c r="U42" s="5"/>
      <c r="V42" s="5"/>
      <c r="W42" s="5"/>
      <c r="X42" s="5"/>
      <c r="Y42" s="5"/>
      <c r="Z42" s="5"/>
    </row>
    <row r="43" spans="5:26" x14ac:dyDescent="0.2">
      <c r="E43" s="6"/>
      <c r="F43" s="6"/>
      <c r="G43" s="6"/>
      <c r="H43" s="6"/>
      <c r="I43" s="6"/>
      <c r="J43" s="6"/>
      <c r="K43" s="6"/>
      <c r="L43" s="6"/>
      <c r="N43" s="6"/>
      <c r="O43" s="6"/>
      <c r="P43" s="6"/>
      <c r="R43" s="5"/>
      <c r="S43" s="5"/>
      <c r="T43" s="5"/>
      <c r="U43" s="5"/>
      <c r="V43" s="5"/>
      <c r="W43" s="5"/>
      <c r="X43" s="5"/>
      <c r="Y43" s="5"/>
      <c r="Z43" s="5"/>
    </row>
    <row r="44" spans="5:26" x14ac:dyDescent="0.2">
      <c r="E44" s="6"/>
      <c r="F44" s="6"/>
      <c r="G44" s="6"/>
      <c r="H44" s="6"/>
      <c r="I44" s="6"/>
      <c r="J44" s="6"/>
      <c r="K44" s="6"/>
      <c r="L44" s="6"/>
      <c r="N44" s="6"/>
      <c r="O44" s="6"/>
      <c r="P44" s="6"/>
      <c r="R44" s="5"/>
      <c r="S44" s="5"/>
      <c r="T44" s="5"/>
      <c r="U44" s="5"/>
      <c r="V44" s="5"/>
      <c r="W44" s="5"/>
      <c r="X44" s="8"/>
      <c r="Y44" s="5"/>
      <c r="Z44" s="5"/>
    </row>
    <row r="45" spans="5:26" x14ac:dyDescent="0.2">
      <c r="E45" s="6"/>
      <c r="F45" s="6"/>
      <c r="G45" s="6"/>
      <c r="H45" s="6"/>
      <c r="I45" s="6"/>
      <c r="J45" s="6"/>
      <c r="K45" s="6"/>
      <c r="L45" s="6"/>
      <c r="N45" s="6"/>
      <c r="O45" s="6"/>
      <c r="P45" s="6"/>
    </row>
    <row r="46" spans="5:26" x14ac:dyDescent="0.2">
      <c r="E46" s="6"/>
      <c r="F46" s="6"/>
      <c r="G46" s="6"/>
      <c r="H46" s="6"/>
      <c r="I46" s="6"/>
      <c r="J46" s="6"/>
      <c r="K46" s="6"/>
      <c r="L46" s="6"/>
      <c r="N46" s="6"/>
      <c r="O46" s="6"/>
      <c r="P46" s="6"/>
    </row>
    <row r="47" spans="5:26" x14ac:dyDescent="0.2">
      <c r="E47" s="6"/>
      <c r="F47" s="6"/>
      <c r="G47" s="6"/>
      <c r="H47" s="6"/>
      <c r="I47" s="6"/>
      <c r="J47" s="6"/>
      <c r="K47" s="6"/>
      <c r="L47" s="6"/>
      <c r="N47" s="6"/>
      <c r="O47" s="6"/>
      <c r="P47" s="6"/>
    </row>
    <row r="49" spans="5:16" x14ac:dyDescent="0.2">
      <c r="E49" s="6"/>
      <c r="F49" s="6"/>
      <c r="G49" s="6"/>
      <c r="H49" s="6"/>
      <c r="I49" s="6"/>
      <c r="J49" s="6"/>
      <c r="K49" s="6"/>
      <c r="L49" s="6"/>
      <c r="N49" s="6"/>
      <c r="O49" s="6"/>
      <c r="P49" s="6"/>
    </row>
    <row r="51" spans="5:16" x14ac:dyDescent="0.2">
      <c r="E51" s="6"/>
      <c r="F51" s="6"/>
      <c r="G51" s="6"/>
      <c r="H51" s="6"/>
      <c r="I51" s="6"/>
      <c r="J51" s="6"/>
      <c r="K51" s="6"/>
      <c r="L51" s="6"/>
      <c r="N51" s="6"/>
      <c r="O51" s="6"/>
      <c r="P51" s="6"/>
    </row>
    <row r="52" spans="5:16" x14ac:dyDescent="0.2">
      <c r="E52" s="6"/>
      <c r="F52" s="6"/>
      <c r="G52" s="6"/>
      <c r="H52" s="6"/>
      <c r="I52" s="6"/>
      <c r="J52" s="6"/>
      <c r="K52" s="6"/>
      <c r="L52" s="6"/>
      <c r="N52" s="6"/>
      <c r="O52" s="6"/>
      <c r="P52" s="6"/>
    </row>
    <row r="53" spans="5:16" x14ac:dyDescent="0.2">
      <c r="E53" s="6"/>
      <c r="F53" s="6"/>
      <c r="G53" s="6"/>
      <c r="H53" s="6"/>
      <c r="I53" s="6"/>
      <c r="J53" s="6"/>
      <c r="K53" s="6"/>
      <c r="L53" s="6"/>
      <c r="N53" s="6"/>
      <c r="O53" s="6"/>
      <c r="P53" s="6"/>
    </row>
    <row r="54" spans="5:16" x14ac:dyDescent="0.2">
      <c r="E54" s="6"/>
      <c r="F54" s="6"/>
      <c r="G54" s="6"/>
      <c r="H54" s="6"/>
      <c r="I54" s="6"/>
      <c r="J54" s="6"/>
      <c r="K54" s="6"/>
      <c r="L54" s="6"/>
      <c r="N54" s="6"/>
      <c r="O54" s="6"/>
      <c r="P54" s="6"/>
    </row>
    <row r="55" spans="5:16" x14ac:dyDescent="0.2">
      <c r="E55" s="6"/>
      <c r="F55" s="6"/>
      <c r="G55" s="6"/>
      <c r="H55" s="6"/>
      <c r="I55" s="6"/>
      <c r="J55" s="6"/>
      <c r="K55" s="6"/>
      <c r="L55" s="6"/>
      <c r="N55" s="6"/>
      <c r="O55" s="6"/>
      <c r="P55" s="6"/>
    </row>
    <row r="57" spans="5:16" x14ac:dyDescent="0.2">
      <c r="E57" s="6"/>
      <c r="F57" s="6"/>
      <c r="G57" s="6"/>
      <c r="H57" s="6"/>
      <c r="I57" s="6"/>
      <c r="J57" s="6"/>
      <c r="K57" s="6"/>
      <c r="L57" s="6"/>
      <c r="N57" s="6"/>
      <c r="O57" s="6"/>
      <c r="P57" s="6"/>
    </row>
    <row r="58" spans="5:16" x14ac:dyDescent="0.2">
      <c r="E58" s="6"/>
      <c r="F58" s="6"/>
      <c r="G58" s="6"/>
      <c r="H58" s="6"/>
      <c r="I58" s="6"/>
      <c r="J58" s="6"/>
      <c r="K58" s="6"/>
      <c r="L58" s="6"/>
      <c r="N58" s="6"/>
      <c r="O58" s="6"/>
      <c r="P58" s="6"/>
    </row>
    <row r="59" spans="5:16" x14ac:dyDescent="0.2">
      <c r="E59" s="6"/>
      <c r="F59" s="6"/>
      <c r="G59" s="6"/>
      <c r="H59" s="6"/>
      <c r="I59" s="6"/>
      <c r="J59" s="6"/>
      <c r="K59" s="6"/>
      <c r="L59" s="6"/>
      <c r="N59" s="6"/>
      <c r="O59" s="6"/>
      <c r="P59" s="6"/>
    </row>
    <row r="60" spans="5:16" x14ac:dyDescent="0.2">
      <c r="E60" s="6"/>
      <c r="F60" s="6"/>
      <c r="G60" s="6"/>
      <c r="H60" s="6"/>
      <c r="I60" s="6"/>
      <c r="J60" s="6"/>
      <c r="K60" s="6"/>
      <c r="L60" s="6"/>
      <c r="N60" s="6"/>
      <c r="O60" s="6"/>
      <c r="P60" s="6"/>
    </row>
    <row r="61" spans="5:16" x14ac:dyDescent="0.2">
      <c r="E61" s="6"/>
      <c r="F61" s="6"/>
      <c r="G61" s="6"/>
      <c r="H61" s="6"/>
      <c r="I61" s="6"/>
      <c r="J61" s="6"/>
      <c r="K61" s="6"/>
      <c r="L61" s="6"/>
      <c r="N61" s="6"/>
      <c r="O61" s="6"/>
      <c r="P61" s="6"/>
    </row>
    <row r="63" spans="5:16" x14ac:dyDescent="0.2">
      <c r="E63" s="6"/>
      <c r="F63" s="6"/>
      <c r="G63" s="6"/>
      <c r="H63" s="6"/>
      <c r="I63" s="6"/>
      <c r="J63" s="6"/>
      <c r="K63" s="6"/>
      <c r="L63" s="6"/>
      <c r="N63" s="6"/>
      <c r="O63" s="6"/>
      <c r="P63" s="6"/>
    </row>
    <row r="64" spans="5:16" x14ac:dyDescent="0.2">
      <c r="E64" s="6"/>
      <c r="F64" s="6"/>
      <c r="G64" s="6"/>
      <c r="H64" s="6"/>
      <c r="I64" s="6"/>
      <c r="J64" s="6"/>
      <c r="K64" s="6"/>
      <c r="L64" s="6"/>
      <c r="N64" s="6"/>
      <c r="O64" s="6"/>
      <c r="P64" s="6"/>
    </row>
    <row r="65" spans="5:16" x14ac:dyDescent="0.2">
      <c r="E65" s="6"/>
      <c r="F65" s="6"/>
      <c r="G65" s="6"/>
      <c r="H65" s="6"/>
      <c r="I65" s="6"/>
      <c r="J65" s="6"/>
      <c r="K65" s="6"/>
      <c r="L65" s="6"/>
      <c r="N65" s="6"/>
      <c r="O65" s="6"/>
      <c r="P65" s="6"/>
    </row>
    <row r="66" spans="5:16" x14ac:dyDescent="0.2">
      <c r="E66" s="6"/>
      <c r="F66" s="6"/>
      <c r="G66" s="6"/>
      <c r="H66" s="6"/>
      <c r="I66" s="6"/>
      <c r="J66" s="6"/>
      <c r="K66" s="6"/>
      <c r="L66" s="6"/>
      <c r="N66" s="6"/>
      <c r="O66" s="6"/>
      <c r="P66" s="6"/>
    </row>
    <row r="67" spans="5:16" x14ac:dyDescent="0.2">
      <c r="E67" s="6"/>
      <c r="F67" s="6"/>
      <c r="G67" s="6"/>
      <c r="H67" s="6"/>
      <c r="I67" s="6"/>
      <c r="J67" s="6"/>
      <c r="K67" s="6"/>
      <c r="L67" s="6"/>
      <c r="N67" s="6"/>
      <c r="O67" s="6"/>
      <c r="P67" s="6"/>
    </row>
    <row r="69" spans="5:16" x14ac:dyDescent="0.2">
      <c r="E69" s="6"/>
      <c r="F69" s="6"/>
      <c r="G69" s="6"/>
      <c r="H69" s="6"/>
      <c r="I69" s="6"/>
      <c r="J69" s="6"/>
      <c r="K69" s="6"/>
      <c r="L69" s="6"/>
      <c r="N69" s="6"/>
      <c r="O69" s="6"/>
      <c r="P69" s="6"/>
    </row>
    <row r="73" spans="5:16" x14ac:dyDescent="0.2">
      <c r="E73" s="6"/>
      <c r="F73" s="6"/>
      <c r="G73" s="6"/>
      <c r="H73" s="6"/>
      <c r="I73" s="6"/>
      <c r="J73" s="6"/>
      <c r="K73" s="6"/>
      <c r="L73" s="6"/>
      <c r="N73" s="6"/>
      <c r="O73" s="6"/>
      <c r="P73" s="6"/>
    </row>
    <row r="76" spans="5:16" x14ac:dyDescent="0.2">
      <c r="E76" s="6"/>
      <c r="F76" s="6"/>
      <c r="G76" s="6"/>
      <c r="H76" s="6"/>
      <c r="I76" s="6"/>
      <c r="J76" s="6"/>
      <c r="K76" s="6"/>
      <c r="L76" s="6"/>
      <c r="N76" s="6"/>
      <c r="O76" s="6"/>
      <c r="P76" s="6"/>
    </row>
    <row r="77" spans="5:16" x14ac:dyDescent="0.2">
      <c r="E77" s="6"/>
      <c r="F77" s="6"/>
      <c r="G77" s="6"/>
      <c r="H77" s="6"/>
      <c r="I77" s="6"/>
      <c r="J77" s="6"/>
      <c r="K77" s="6"/>
      <c r="L77" s="6"/>
      <c r="N77" s="6"/>
      <c r="O77" s="6"/>
      <c r="P77" s="6"/>
    </row>
    <row r="78" spans="5:16" x14ac:dyDescent="0.2">
      <c r="E78" s="6"/>
      <c r="F78" s="6"/>
      <c r="G78" s="6"/>
      <c r="H78" s="6"/>
      <c r="I78" s="6"/>
      <c r="J78" s="6"/>
      <c r="K78" s="6"/>
      <c r="L78" s="6"/>
      <c r="N78" s="6"/>
      <c r="O78" s="6"/>
      <c r="P78" s="6"/>
    </row>
    <row r="79" spans="5:16" x14ac:dyDescent="0.2">
      <c r="E79" s="6"/>
      <c r="F79" s="6"/>
      <c r="G79" s="6"/>
      <c r="H79" s="6"/>
      <c r="I79" s="6"/>
      <c r="J79" s="6"/>
      <c r="K79" s="6"/>
      <c r="L79" s="6"/>
      <c r="N79" s="6"/>
      <c r="O79" s="6"/>
      <c r="P79" s="6"/>
    </row>
    <row r="81" spans="4:32" x14ac:dyDescent="0.2">
      <c r="E81" s="6"/>
      <c r="F81" s="6"/>
      <c r="G81" s="6"/>
      <c r="H81" s="6"/>
      <c r="I81" s="6"/>
      <c r="J81" s="6"/>
      <c r="K81" s="6"/>
      <c r="L81" s="6"/>
      <c r="N81" s="6"/>
      <c r="O81" s="6"/>
      <c r="P81" s="6"/>
    </row>
    <row r="82" spans="4:32" x14ac:dyDescent="0.2">
      <c r="E82" s="6"/>
      <c r="F82" s="6"/>
      <c r="G82" s="6"/>
      <c r="H82" s="6"/>
      <c r="I82" s="6"/>
      <c r="J82" s="6"/>
      <c r="K82" s="6"/>
      <c r="L82" s="6"/>
      <c r="N82" s="6"/>
      <c r="O82" s="6"/>
      <c r="P82" s="6"/>
    </row>
    <row r="85" spans="4:32" x14ac:dyDescent="0.2">
      <c r="E85" s="6"/>
      <c r="F85" s="6"/>
      <c r="G85" s="6"/>
      <c r="H85" s="6"/>
      <c r="I85" s="6"/>
      <c r="J85" s="6"/>
      <c r="K85" s="6"/>
      <c r="L85" s="6"/>
      <c r="N85" s="6"/>
      <c r="O85" s="6"/>
      <c r="P85" s="13"/>
    </row>
    <row r="86" spans="4:32" x14ac:dyDescent="0.2">
      <c r="E86" s="12"/>
      <c r="F86" s="12"/>
      <c r="G86" s="12"/>
      <c r="H86" s="12"/>
      <c r="I86" s="12"/>
      <c r="J86" s="12"/>
      <c r="K86" s="12"/>
      <c r="L86" s="12"/>
      <c r="N86" s="6"/>
      <c r="O86" s="6"/>
      <c r="P86" s="6"/>
    </row>
    <row r="87" spans="4:32" x14ac:dyDescent="0.2">
      <c r="D87" s="13"/>
      <c r="E87" s="10"/>
      <c r="F87" s="10"/>
      <c r="G87" s="10"/>
      <c r="H87" s="10"/>
      <c r="I87" s="10"/>
      <c r="J87" s="10"/>
      <c r="K87" s="10"/>
      <c r="L87" s="10"/>
      <c r="N87" s="10"/>
      <c r="O87" s="6"/>
      <c r="P87" s="6"/>
    </row>
    <row r="88" spans="4:32" x14ac:dyDescent="0.2">
      <c r="E88" s="6"/>
      <c r="F88" s="6"/>
      <c r="G88" s="6"/>
      <c r="H88" s="6"/>
      <c r="I88" s="6"/>
      <c r="J88" s="6"/>
      <c r="K88" s="6"/>
      <c r="L88" s="6"/>
      <c r="N88" s="6"/>
      <c r="O88" s="6"/>
      <c r="P88" s="6"/>
    </row>
    <row r="90" spans="4:32" x14ac:dyDescent="0.2">
      <c r="E90" s="6"/>
      <c r="F90" s="6"/>
      <c r="G90" s="6"/>
      <c r="H90" s="6"/>
      <c r="I90" s="6"/>
      <c r="J90" s="6"/>
      <c r="K90" s="6"/>
      <c r="L90" s="6"/>
      <c r="N90" s="6"/>
      <c r="O90" s="6"/>
      <c r="P90" s="6"/>
    </row>
    <row r="91" spans="4:32" x14ac:dyDescent="0.2">
      <c r="E91" s="6"/>
      <c r="F91" s="6"/>
      <c r="G91" s="6"/>
      <c r="H91" s="6"/>
      <c r="I91" s="6"/>
      <c r="J91" s="6"/>
      <c r="K91" s="6"/>
      <c r="L91" s="6"/>
      <c r="N91" s="6"/>
      <c r="O91" s="6"/>
      <c r="P91" s="6"/>
    </row>
    <row r="92" spans="4:32" x14ac:dyDescent="0.2">
      <c r="E92" s="6"/>
      <c r="F92" s="6"/>
      <c r="G92" s="6"/>
      <c r="H92" s="6"/>
      <c r="I92" s="6"/>
      <c r="J92" s="6"/>
      <c r="K92" s="6"/>
      <c r="L92" s="6"/>
      <c r="N92" s="6"/>
      <c r="O92" s="6"/>
      <c r="P92" s="6"/>
    </row>
    <row r="93" spans="4:32" x14ac:dyDescent="0.2">
      <c r="E93" s="6"/>
      <c r="F93" s="6"/>
      <c r="G93" s="6"/>
      <c r="H93" s="6"/>
      <c r="I93" s="6"/>
      <c r="J93" s="6"/>
      <c r="K93" s="6"/>
      <c r="L93" s="6"/>
      <c r="N93" s="6"/>
      <c r="O93" s="6"/>
      <c r="P93" s="6"/>
    </row>
    <row r="94" spans="4:32" x14ac:dyDescent="0.2">
      <c r="E94" s="6"/>
      <c r="F94" s="6"/>
      <c r="G94" s="6"/>
      <c r="H94" s="6"/>
      <c r="I94" s="6"/>
      <c r="J94" s="6"/>
      <c r="K94" s="6"/>
      <c r="L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6" spans="4:32" x14ac:dyDescent="0.2">
      <c r="E96" s="6"/>
      <c r="F96" s="6"/>
      <c r="G96" s="6"/>
      <c r="H96" s="6"/>
      <c r="I96" s="6"/>
      <c r="J96" s="6"/>
      <c r="K96" s="6"/>
      <c r="L96" s="6"/>
      <c r="N96" s="6"/>
      <c r="O96" s="6"/>
      <c r="P96" s="6"/>
    </row>
    <row r="97" spans="2:16" x14ac:dyDescent="0.2">
      <c r="E97" s="6"/>
      <c r="F97" s="6"/>
      <c r="G97" s="6"/>
      <c r="H97" s="6"/>
      <c r="I97" s="6"/>
      <c r="J97" s="6"/>
      <c r="K97" s="6"/>
      <c r="L97" s="6"/>
      <c r="N97" s="6"/>
      <c r="O97" s="6"/>
      <c r="P97" s="6"/>
    </row>
    <row r="98" spans="2:16" x14ac:dyDescent="0.2">
      <c r="E98" s="6"/>
      <c r="F98" s="6"/>
      <c r="G98" s="6"/>
      <c r="H98" s="6"/>
      <c r="I98" s="6"/>
      <c r="J98" s="6"/>
      <c r="K98" s="6"/>
      <c r="L98" s="6"/>
      <c r="N98" s="6"/>
      <c r="O98" s="6"/>
      <c r="P98" s="6"/>
    </row>
    <row r="99" spans="2:16" x14ac:dyDescent="0.2">
      <c r="E99" s="6"/>
      <c r="F99" s="6"/>
      <c r="G99" s="6"/>
      <c r="H99" s="6"/>
      <c r="I99" s="6"/>
      <c r="J99" s="6"/>
      <c r="K99" s="6"/>
      <c r="L99" s="6"/>
      <c r="N99" s="6"/>
      <c r="O99" s="6"/>
      <c r="P99" s="6"/>
    </row>
    <row r="100" spans="2:16" x14ac:dyDescent="0.2">
      <c r="E100" s="6"/>
      <c r="F100" s="6"/>
      <c r="G100" s="6"/>
      <c r="H100" s="6"/>
      <c r="I100" s="6"/>
      <c r="J100" s="6"/>
      <c r="K100" s="6"/>
      <c r="L100" s="6"/>
      <c r="N100" s="6"/>
      <c r="O100" s="6"/>
      <c r="P100" s="6"/>
    </row>
    <row r="101" spans="2:16" x14ac:dyDescent="0.2">
      <c r="B101"/>
      <c r="E101" s="6"/>
      <c r="F101" s="6"/>
      <c r="G101" s="6"/>
      <c r="H101" s="6"/>
      <c r="I101" s="6"/>
      <c r="J101" s="6"/>
      <c r="K101" s="6"/>
      <c r="L101" s="6"/>
      <c r="N101" s="6"/>
      <c r="O101" s="6"/>
      <c r="P101" s="6"/>
    </row>
    <row r="103" spans="2:16" x14ac:dyDescent="0.2">
      <c r="D103" s="10"/>
      <c r="E103" s="6"/>
      <c r="F103" s="6"/>
      <c r="G103" s="6"/>
      <c r="H103" s="6"/>
      <c r="I103" s="6"/>
      <c r="J103" s="6"/>
      <c r="K103" s="6"/>
      <c r="L103" s="6"/>
      <c r="N103" s="6"/>
      <c r="O103" s="6"/>
      <c r="P103" s="13"/>
    </row>
    <row r="105" spans="2:16" x14ac:dyDescent="0.2">
      <c r="E105" s="6"/>
      <c r="F105" s="6"/>
      <c r="G105" s="6"/>
      <c r="H105" s="6"/>
      <c r="I105" s="6"/>
      <c r="J105" s="6"/>
      <c r="K105" s="6"/>
      <c r="L105" s="6"/>
      <c r="N105" s="6"/>
      <c r="O105" s="6"/>
      <c r="P105" s="6"/>
    </row>
    <row r="107" spans="2:16" x14ac:dyDescent="0.2">
      <c r="E107" s="6"/>
      <c r="F107" s="6"/>
      <c r="G107" s="6"/>
      <c r="H107" s="6"/>
      <c r="I107" s="6"/>
      <c r="J107" s="6"/>
      <c r="K107" s="6"/>
      <c r="L107" s="6"/>
      <c r="N107" s="6"/>
      <c r="O107" s="6"/>
      <c r="P107" s="6"/>
    </row>
    <row r="108" spans="2:16" x14ac:dyDescent="0.2">
      <c r="E108" s="6"/>
      <c r="F108" s="6"/>
      <c r="G108" s="6"/>
      <c r="H108" s="6"/>
      <c r="I108" s="6"/>
      <c r="J108" s="6"/>
      <c r="K108" s="6"/>
      <c r="L108" s="6"/>
      <c r="N108" s="6"/>
      <c r="O108" s="6"/>
      <c r="P108" s="6"/>
    </row>
    <row r="109" spans="2:16" x14ac:dyDescent="0.2">
      <c r="E109" s="6"/>
      <c r="F109" s="6"/>
      <c r="G109" s="6"/>
      <c r="H109" s="6"/>
      <c r="I109" s="6"/>
      <c r="J109" s="6"/>
      <c r="K109" s="6"/>
      <c r="L109" s="6"/>
      <c r="N109" s="6"/>
      <c r="O109" s="6"/>
      <c r="P109" s="6"/>
    </row>
    <row r="110" spans="2:16" x14ac:dyDescent="0.2">
      <c r="E110" s="6"/>
      <c r="F110" s="6"/>
      <c r="G110" s="6"/>
      <c r="H110" s="6"/>
      <c r="I110" s="6"/>
      <c r="J110" s="6"/>
      <c r="K110" s="6"/>
      <c r="L110" s="6"/>
      <c r="N110" s="6"/>
      <c r="O110" s="6"/>
      <c r="P110" s="6"/>
    </row>
    <row r="111" spans="2:16" x14ac:dyDescent="0.2">
      <c r="E111" s="15"/>
      <c r="F111" s="6"/>
      <c r="G111" s="6"/>
      <c r="H111" s="6"/>
      <c r="I111" s="6"/>
      <c r="J111" s="6"/>
      <c r="K111" s="6"/>
      <c r="L111" s="6"/>
      <c r="N111" s="6"/>
      <c r="O111" s="6"/>
      <c r="P111" s="6"/>
    </row>
    <row r="112" spans="2:16" x14ac:dyDescent="0.2">
      <c r="E112" s="6"/>
      <c r="F112" s="6"/>
      <c r="G112" s="6"/>
      <c r="H112" s="6"/>
      <c r="I112" s="6"/>
      <c r="J112" s="6"/>
      <c r="K112" s="6"/>
      <c r="L112" s="6"/>
      <c r="N112" s="6"/>
      <c r="O112" s="6"/>
      <c r="P112" s="6"/>
    </row>
    <row r="114" spans="5:16" x14ac:dyDescent="0.2">
      <c r="E114" s="15"/>
      <c r="F114" s="6"/>
      <c r="G114" s="6"/>
      <c r="H114" s="6"/>
      <c r="I114" s="6"/>
      <c r="J114" s="6"/>
      <c r="K114" s="6"/>
      <c r="L114" s="6"/>
      <c r="N114" s="6"/>
      <c r="O114" s="6"/>
      <c r="P114" s="6"/>
    </row>
    <row r="115" spans="5:16" x14ac:dyDescent="0.2">
      <c r="E115" s="6"/>
      <c r="F115" s="6"/>
      <c r="G115" s="6"/>
      <c r="H115" s="6"/>
      <c r="I115" s="6"/>
      <c r="J115" s="6"/>
      <c r="K115" s="6"/>
      <c r="L115" s="6"/>
      <c r="N115" s="6"/>
      <c r="O115" s="6"/>
      <c r="P115" s="6"/>
    </row>
  </sheetData>
  <mergeCells count="2">
    <mergeCell ref="E1:H1"/>
    <mergeCell ref="I1:L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A48" workbookViewId="0">
      <selection activeCell="Q85" sqref="Q85"/>
    </sheetView>
  </sheetViews>
  <sheetFormatPr baseColWidth="10" defaultRowHeight="16" x14ac:dyDescent="0.2"/>
  <cols>
    <col min="6" max="9" width="10.83203125" style="46"/>
    <col min="10" max="10" width="12.33203125" bestFit="1" customWidth="1"/>
    <col min="11" max="11" width="10.83203125" style="46"/>
    <col min="12" max="12" width="13.1640625" style="46" bestFit="1" customWidth="1"/>
    <col min="23" max="24" width="10.83203125" style="46"/>
  </cols>
  <sheetData>
    <row r="1" spans="1:26" x14ac:dyDescent="0.2">
      <c r="A1" s="17" t="s">
        <v>553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642</v>
      </c>
      <c r="Y2" s="18"/>
      <c r="Z2" s="1"/>
    </row>
    <row r="3" spans="1:26" x14ac:dyDescent="0.2">
      <c r="B3" s="18"/>
      <c r="C3" s="18"/>
      <c r="D3" s="18"/>
      <c r="E3" s="18"/>
      <c r="F3" s="76" t="s">
        <v>593</v>
      </c>
      <c r="G3" s="77"/>
      <c r="H3" s="77"/>
      <c r="I3" s="78"/>
      <c r="J3" s="18"/>
      <c r="P3" t="s">
        <v>641</v>
      </c>
      <c r="S3" s="82" t="s">
        <v>630</v>
      </c>
      <c r="T3" s="83"/>
    </row>
    <row r="4" spans="1:26" x14ac:dyDescent="0.2">
      <c r="A4" s="18" t="s">
        <v>592</v>
      </c>
      <c r="B4" s="18"/>
      <c r="C4" s="18"/>
      <c r="D4" s="18"/>
      <c r="E4" s="18"/>
      <c r="F4" s="40" t="s">
        <v>594</v>
      </c>
      <c r="G4" s="52" t="s">
        <v>595</v>
      </c>
      <c r="H4" s="52" t="s">
        <v>596</v>
      </c>
      <c r="I4" s="55" t="s">
        <v>597</v>
      </c>
      <c r="J4" s="26" t="s">
        <v>619</v>
      </c>
      <c r="K4" s="49" t="s">
        <v>620</v>
      </c>
      <c r="L4" s="63" t="s">
        <v>622</v>
      </c>
      <c r="Q4" s="46"/>
      <c r="R4" s="46"/>
      <c r="S4" s="31" t="s">
        <v>623</v>
      </c>
      <c r="T4" s="32" t="s">
        <v>624</v>
      </c>
      <c r="U4" s="46"/>
      <c r="V4" s="46" t="s">
        <v>632</v>
      </c>
    </row>
    <row r="5" spans="1:26" x14ac:dyDescent="0.2">
      <c r="A5" s="18" t="s">
        <v>598</v>
      </c>
      <c r="B5" s="24">
        <v>0.921385941644562</v>
      </c>
      <c r="C5" s="18"/>
      <c r="D5" s="79" t="s">
        <v>599</v>
      </c>
      <c r="E5" s="20" t="s">
        <v>594</v>
      </c>
      <c r="F5" s="48">
        <v>13426</v>
      </c>
      <c r="G5" s="48">
        <v>252</v>
      </c>
      <c r="H5" s="48">
        <v>63</v>
      </c>
      <c r="I5" s="54">
        <v>213</v>
      </c>
      <c r="J5" s="27">
        <f>SUM(F5:I5)</f>
        <v>13954</v>
      </c>
      <c r="K5" s="51">
        <f>J5/J9</f>
        <v>0.46888440860215053</v>
      </c>
      <c r="L5" s="64">
        <f>F5/J5</f>
        <v>0.96216138741579471</v>
      </c>
      <c r="M5" s="18"/>
      <c r="P5" t="s">
        <v>643</v>
      </c>
      <c r="Q5" s="79" t="s">
        <v>631</v>
      </c>
      <c r="R5" s="56" t="s">
        <v>625</v>
      </c>
      <c r="S5" s="29">
        <v>12435</v>
      </c>
      <c r="T5" s="54">
        <v>1019</v>
      </c>
      <c r="U5" s="48">
        <f>SUM(S5:T5)</f>
        <v>13454</v>
      </c>
      <c r="V5" s="49">
        <f>S5/U5</f>
        <v>0.92426044299093202</v>
      </c>
    </row>
    <row r="6" spans="1:26" x14ac:dyDescent="0.2">
      <c r="A6" s="18" t="s">
        <v>600</v>
      </c>
      <c r="B6" s="24">
        <v>0.94418879831711799</v>
      </c>
      <c r="C6" s="18"/>
      <c r="D6" s="80"/>
      <c r="E6" s="21" t="s">
        <v>601</v>
      </c>
      <c r="F6" s="50">
        <v>98</v>
      </c>
      <c r="G6" s="50">
        <v>3955</v>
      </c>
      <c r="H6" s="50">
        <v>6</v>
      </c>
      <c r="I6" s="72">
        <v>5</v>
      </c>
      <c r="J6" s="27">
        <f>SUM(F6:I6)</f>
        <v>4064</v>
      </c>
      <c r="K6" s="51">
        <f>J6/J9</f>
        <v>0.13655913978494624</v>
      </c>
      <c r="L6" s="64">
        <f>G6/J6</f>
        <v>0.97317913385826771</v>
      </c>
      <c r="M6" s="18"/>
      <c r="Q6" s="81"/>
      <c r="R6" s="57" t="s">
        <v>626</v>
      </c>
      <c r="S6" s="30">
        <v>762</v>
      </c>
      <c r="T6" s="55">
        <v>12929</v>
      </c>
      <c r="U6" s="52">
        <f>SUM(S6:T6)</f>
        <v>13691</v>
      </c>
      <c r="V6" s="53">
        <f>T6/U6</f>
        <v>0.94434299905047114</v>
      </c>
    </row>
    <row r="7" spans="1:26" x14ac:dyDescent="0.2">
      <c r="A7" s="18" t="s">
        <v>602</v>
      </c>
      <c r="B7" s="24">
        <v>0.88627668764654999</v>
      </c>
      <c r="C7" s="18"/>
      <c r="D7" s="80"/>
      <c r="E7" s="21" t="s">
        <v>603</v>
      </c>
      <c r="F7" s="50">
        <v>425</v>
      </c>
      <c r="G7" s="50">
        <v>12</v>
      </c>
      <c r="H7" s="50">
        <v>5268</v>
      </c>
      <c r="I7" s="72">
        <v>148</v>
      </c>
      <c r="J7" s="27">
        <f>SUM(F7:I7)</f>
        <v>5853</v>
      </c>
      <c r="K7" s="51">
        <f>J7/J9</f>
        <v>0.1966733870967742</v>
      </c>
      <c r="L7" s="64">
        <f>H7/J7</f>
        <v>0.90005125576627376</v>
      </c>
      <c r="M7" s="18"/>
      <c r="Q7" s="46"/>
      <c r="R7" s="46"/>
      <c r="S7" s="31">
        <f>SUM(S5:S6)</f>
        <v>13197</v>
      </c>
      <c r="T7" s="32">
        <f>SUM(T5:T6)</f>
        <v>13948</v>
      </c>
      <c r="U7" s="46">
        <f>SUM(U5:U6)</f>
        <v>27145</v>
      </c>
      <c r="V7" s="47"/>
      <c r="W7" s="46" t="s">
        <v>647</v>
      </c>
      <c r="X7" s="47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81"/>
      <c r="E8" s="22" t="s">
        <v>604</v>
      </c>
      <c r="F8" s="52">
        <v>599</v>
      </c>
      <c r="G8" s="52">
        <v>24</v>
      </c>
      <c r="H8" s="52">
        <v>126</v>
      </c>
      <c r="I8" s="55">
        <v>5140</v>
      </c>
      <c r="J8" s="23">
        <f>SUM(F8:I8)</f>
        <v>5889</v>
      </c>
      <c r="K8" s="53">
        <f>J8/J9</f>
        <v>0.19788306451612903</v>
      </c>
      <c r="L8" s="65">
        <f>I8/J8</f>
        <v>0.87281372049583972</v>
      </c>
      <c r="M8" s="18"/>
      <c r="Q8" s="46"/>
      <c r="R8" s="31" t="s">
        <v>635</v>
      </c>
      <c r="S8" s="60">
        <f>S5/S7</f>
        <v>0.94225960445555812</v>
      </c>
      <c r="T8" s="61">
        <f>T6/T7</f>
        <v>0.92694293088614854</v>
      </c>
      <c r="U8" s="46"/>
      <c r="V8" s="47"/>
      <c r="W8" s="46" t="s">
        <v>637</v>
      </c>
      <c r="X8" s="70">
        <f>V6</f>
        <v>0.94434299905047114</v>
      </c>
    </row>
    <row r="9" spans="1:26" x14ac:dyDescent="0.2">
      <c r="A9" s="18"/>
      <c r="B9" s="18"/>
      <c r="C9" s="18"/>
      <c r="D9" s="18"/>
      <c r="E9" s="18"/>
      <c r="F9" s="41">
        <f>SUM(F5:F8)</f>
        <v>14548</v>
      </c>
      <c r="G9" s="42">
        <f>SUM(G5:G8)</f>
        <v>4243</v>
      </c>
      <c r="H9" s="42">
        <f>SUM(H5:H8)</f>
        <v>5463</v>
      </c>
      <c r="I9" s="43">
        <f>SUM(I5:I8)</f>
        <v>5506</v>
      </c>
      <c r="J9" s="22">
        <f>SUM(J5:J8)</f>
        <v>29760</v>
      </c>
      <c r="M9" s="46" t="s">
        <v>645</v>
      </c>
      <c r="N9" s="47">
        <f>SUM(F5,G6,H7,I8 )/J9</f>
        <v>0.93377016129032253</v>
      </c>
      <c r="Q9" s="46"/>
      <c r="R9" s="46"/>
      <c r="S9" s="46"/>
      <c r="T9" s="46"/>
      <c r="U9" s="46"/>
      <c r="V9" s="47"/>
      <c r="W9" s="46" t="s">
        <v>638</v>
      </c>
      <c r="X9" s="71">
        <f>T8</f>
        <v>0.92694293088614854</v>
      </c>
    </row>
    <row r="10" spans="1:26" x14ac:dyDescent="0.2">
      <c r="A10" s="18"/>
      <c r="B10" s="18"/>
      <c r="C10" s="18"/>
      <c r="D10" s="18"/>
      <c r="E10" s="25" t="s">
        <v>621</v>
      </c>
      <c r="F10" s="60">
        <f>F5/F9</f>
        <v>0.92287599670057741</v>
      </c>
      <c r="G10" s="60">
        <f>G6/G9</f>
        <v>0.93212349752533585</v>
      </c>
      <c r="H10" s="60">
        <f>H7/H9</f>
        <v>0.96430532674354752</v>
      </c>
      <c r="I10" s="61">
        <f>I8/I9</f>
        <v>0.93352706138757724</v>
      </c>
      <c r="J10" s="18"/>
      <c r="M10" s="46" t="s">
        <v>636</v>
      </c>
      <c r="N10" s="69">
        <f>(G6+H7+I8)/SUM(J6:J8)</f>
        <v>0.90870555485258764</v>
      </c>
      <c r="Q10" s="50"/>
      <c r="R10" s="50"/>
      <c r="U10" s="46"/>
      <c r="V10" s="47"/>
      <c r="W10" s="46" t="s">
        <v>640</v>
      </c>
      <c r="X10" s="68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2"/>
      <c r="G11" s="62"/>
      <c r="H11" s="62"/>
      <c r="I11" s="62"/>
      <c r="J11" s="18"/>
      <c r="M11" s="46" t="s">
        <v>618</v>
      </c>
      <c r="N11" s="47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6" t="s">
        <v>639</v>
      </c>
      <c r="N12" s="68">
        <f>2*N11*N10/(N11+N10)</f>
        <v>0.92610742149719516</v>
      </c>
    </row>
    <row r="13" spans="1:26" x14ac:dyDescent="0.2">
      <c r="B13" s="18"/>
      <c r="C13" s="18"/>
      <c r="D13" s="18"/>
      <c r="E13" s="18"/>
      <c r="F13" s="76" t="s">
        <v>605</v>
      </c>
      <c r="G13" s="77"/>
      <c r="H13" s="77"/>
      <c r="I13" s="78"/>
      <c r="J13" s="18"/>
      <c r="M13" s="18"/>
      <c r="P13" t="s">
        <v>646</v>
      </c>
      <c r="Q13" s="50"/>
      <c r="R13" s="50"/>
      <c r="S13" s="76" t="s">
        <v>629</v>
      </c>
      <c r="T13" s="78"/>
      <c r="U13" s="46"/>
      <c r="V13" s="47"/>
    </row>
    <row r="14" spans="1:26" x14ac:dyDescent="0.2">
      <c r="A14" s="18" t="s">
        <v>615</v>
      </c>
      <c r="B14" s="18"/>
      <c r="C14" s="18"/>
      <c r="D14" s="18"/>
      <c r="E14" s="18"/>
      <c r="F14" s="40" t="s">
        <v>606</v>
      </c>
      <c r="G14" s="52" t="s">
        <v>607</v>
      </c>
      <c r="H14" s="52" t="s">
        <v>608</v>
      </c>
      <c r="I14" s="55" t="s">
        <v>609</v>
      </c>
      <c r="J14" s="25" t="s">
        <v>619</v>
      </c>
      <c r="K14" s="61" t="s">
        <v>620</v>
      </c>
      <c r="L14" s="66" t="s">
        <v>617</v>
      </c>
      <c r="M14" s="44" t="s">
        <v>616</v>
      </c>
      <c r="Q14" s="50"/>
      <c r="R14" s="50"/>
      <c r="S14" s="29" t="s">
        <v>625</v>
      </c>
      <c r="T14" s="54" t="s">
        <v>628</v>
      </c>
      <c r="U14" s="48"/>
      <c r="V14" s="49" t="s">
        <v>634</v>
      </c>
    </row>
    <row r="15" spans="1:26" x14ac:dyDescent="0.2">
      <c r="A15" s="18" t="s">
        <v>610</v>
      </c>
      <c r="B15" s="24">
        <v>0.87332123411978202</v>
      </c>
      <c r="C15" s="18"/>
      <c r="D15" s="79" t="s">
        <v>611</v>
      </c>
      <c r="E15" s="20" t="s">
        <v>606</v>
      </c>
      <c r="F15" s="48">
        <v>2055</v>
      </c>
      <c r="G15" s="48">
        <v>32</v>
      </c>
      <c r="H15" s="48">
        <v>13</v>
      </c>
      <c r="I15" s="54">
        <v>7</v>
      </c>
      <c r="J15" s="27">
        <f>SUM(F15:I15)</f>
        <v>2107</v>
      </c>
      <c r="K15" s="51">
        <f>J15/J19</f>
        <v>0.76479128856624323</v>
      </c>
      <c r="L15" s="64"/>
      <c r="M15" s="45">
        <f>F15/J15</f>
        <v>0.97532036070242045</v>
      </c>
      <c r="Q15" s="79" t="s">
        <v>611</v>
      </c>
      <c r="R15" s="29" t="s">
        <v>625</v>
      </c>
      <c r="S15" s="29">
        <v>2066</v>
      </c>
      <c r="T15" s="54">
        <v>272</v>
      </c>
      <c r="U15" s="48">
        <f>SUM(S15:T15)</f>
        <v>2338</v>
      </c>
      <c r="V15" s="49">
        <f>S15/U15</f>
        <v>0.88366124893070996</v>
      </c>
    </row>
    <row r="16" spans="1:26" x14ac:dyDescent="0.2">
      <c r="A16" s="18" t="s">
        <v>612</v>
      </c>
      <c r="B16" s="24">
        <v>0.84172661870503596</v>
      </c>
      <c r="C16" s="18"/>
      <c r="D16" s="80"/>
      <c r="E16" s="21" t="s">
        <v>607</v>
      </c>
      <c r="F16" s="50">
        <v>75</v>
      </c>
      <c r="G16" s="50">
        <v>108</v>
      </c>
      <c r="H16" s="50">
        <v>2</v>
      </c>
      <c r="I16" s="72">
        <v>0</v>
      </c>
      <c r="J16" s="27">
        <f>SUM(F16:I16)</f>
        <v>185</v>
      </c>
      <c r="K16" s="51">
        <f>J16/J19</f>
        <v>6.7150635208711437E-2</v>
      </c>
      <c r="L16" s="64">
        <f>F16/J16</f>
        <v>0.40540540540540543</v>
      </c>
      <c r="M16" s="33">
        <f>G16/J16</f>
        <v>0.58378378378378382</v>
      </c>
      <c r="Q16" s="81"/>
      <c r="R16" s="30" t="s">
        <v>627</v>
      </c>
      <c r="S16" s="30">
        <v>52</v>
      </c>
      <c r="T16" s="55">
        <v>365</v>
      </c>
      <c r="U16" s="52">
        <f>SUM(S16:T16)</f>
        <v>417</v>
      </c>
      <c r="V16" s="53">
        <f>T16/U16</f>
        <v>0.87529976019184652</v>
      </c>
    </row>
    <row r="17" spans="1:24" x14ac:dyDescent="0.2">
      <c r="A17" s="18" t="s">
        <v>613</v>
      </c>
      <c r="B17" s="24">
        <v>0.54166666666666596</v>
      </c>
      <c r="C17" s="18"/>
      <c r="D17" s="80"/>
      <c r="E17" s="21" t="s">
        <v>608</v>
      </c>
      <c r="F17" s="50">
        <v>65</v>
      </c>
      <c r="G17" s="50">
        <v>1</v>
      </c>
      <c r="H17" s="50">
        <v>104</v>
      </c>
      <c r="I17" s="72">
        <v>4</v>
      </c>
      <c r="J17" s="27">
        <f>SUM(F17:I17)</f>
        <v>174</v>
      </c>
      <c r="K17" s="51">
        <f>J17/J19</f>
        <v>6.3157894736842107E-2</v>
      </c>
      <c r="L17" s="64">
        <f>F17/J17</f>
        <v>0.37356321839080459</v>
      </c>
      <c r="M17" s="33">
        <f>H17/J17</f>
        <v>0.5977011494252874</v>
      </c>
      <c r="Q17" s="46"/>
      <c r="R17" s="46"/>
      <c r="S17" s="30">
        <f>SUM(S15:S16)</f>
        <v>2118</v>
      </c>
      <c r="T17" s="55">
        <f>SUM(T15:T16)</f>
        <v>637</v>
      </c>
      <c r="U17" s="46">
        <f>SUM(U15:U16)</f>
        <v>2755</v>
      </c>
      <c r="V17" s="46"/>
      <c r="W17" s="46" t="s">
        <v>647</v>
      </c>
      <c r="X17" s="47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81"/>
      <c r="E18" s="22" t="s">
        <v>614</v>
      </c>
      <c r="F18" s="52">
        <v>143</v>
      </c>
      <c r="G18" s="52">
        <v>1</v>
      </c>
      <c r="H18" s="52">
        <v>6</v>
      </c>
      <c r="I18" s="55">
        <v>139</v>
      </c>
      <c r="J18" s="23">
        <f>SUM(F18:I18)</f>
        <v>289</v>
      </c>
      <c r="K18" s="53">
        <f>J18/J19</f>
        <v>0.10490018148820326</v>
      </c>
      <c r="L18" s="65">
        <f>F18/J18</f>
        <v>0.49480968858131485</v>
      </c>
      <c r="M18" s="34">
        <f>I18/J18</f>
        <v>0.48096885813148788</v>
      </c>
      <c r="Q18" s="46"/>
      <c r="R18" s="31" t="s">
        <v>633</v>
      </c>
      <c r="S18" s="60">
        <f>S15/S17</f>
        <v>0.97544853635505191</v>
      </c>
      <c r="T18" s="61">
        <f>T16/T17</f>
        <v>0.57299843014128726</v>
      </c>
      <c r="U18" s="46"/>
      <c r="V18" s="46"/>
      <c r="W18" s="46" t="s">
        <v>637</v>
      </c>
      <c r="X18" s="70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1">
        <f>SUM(F15:F18)</f>
        <v>2338</v>
      </c>
      <c r="G19" s="42">
        <f>SUM(G15:G18)</f>
        <v>142</v>
      </c>
      <c r="H19" s="42">
        <f>SUM(H15:H18)</f>
        <v>125</v>
      </c>
      <c r="I19" s="43">
        <f>SUM(I15:I18)</f>
        <v>150</v>
      </c>
      <c r="J19" s="22">
        <f>SUM(J15:J18)</f>
        <v>2755</v>
      </c>
      <c r="M19" s="46" t="s">
        <v>645</v>
      </c>
      <c r="N19" s="47">
        <f>SUM(F15,G16,H17,I18 )/J19</f>
        <v>0.87332123411978224</v>
      </c>
      <c r="Q19" s="46"/>
      <c r="R19" s="46"/>
      <c r="S19" s="46"/>
      <c r="T19" s="46"/>
      <c r="U19" s="46"/>
      <c r="V19" s="46"/>
      <c r="W19" s="46" t="s">
        <v>638</v>
      </c>
      <c r="X19" s="71">
        <f>T18</f>
        <v>0.57299843014128726</v>
      </c>
    </row>
    <row r="20" spans="1:24" x14ac:dyDescent="0.2">
      <c r="E20" s="35" t="s">
        <v>618</v>
      </c>
      <c r="F20" s="73">
        <f>F15/F19</f>
        <v>0.87895637296834905</v>
      </c>
      <c r="G20" s="60">
        <f>G16/G19</f>
        <v>0.76056338028169013</v>
      </c>
      <c r="H20" s="60">
        <f>H17/H19</f>
        <v>0.83199999999999996</v>
      </c>
      <c r="I20" s="61">
        <f>I18/I19</f>
        <v>0.92666666666666664</v>
      </c>
      <c r="J20" s="18"/>
      <c r="M20" s="46" t="s">
        <v>636</v>
      </c>
      <c r="N20" s="69">
        <f>(G16+H17+I18)/SUM(J16:J18)</f>
        <v>0.54166666666666663</v>
      </c>
      <c r="O20" s="18"/>
      <c r="W20" s="46" t="s">
        <v>640</v>
      </c>
      <c r="X20" s="68">
        <f>2*X18*X19/(X18+X19)</f>
        <v>0.69259962049335866</v>
      </c>
    </row>
    <row r="21" spans="1:24" x14ac:dyDescent="0.2">
      <c r="M21" s="46" t="s">
        <v>618</v>
      </c>
      <c r="N21" s="47">
        <f>(G16+H17+I18)/SUM(G19:I19)</f>
        <v>0.84172661870503596</v>
      </c>
      <c r="O21" s="18"/>
    </row>
    <row r="22" spans="1:24" x14ac:dyDescent="0.2">
      <c r="M22" s="46" t="s">
        <v>639</v>
      </c>
      <c r="N22" s="68">
        <f>2*N21*N20/(N21+N20)</f>
        <v>0.65915492957746469</v>
      </c>
      <c r="O22" s="18"/>
    </row>
    <row r="23" spans="1:24" x14ac:dyDescent="0.2">
      <c r="D23" s="58"/>
      <c r="E23" s="58"/>
      <c r="F23" s="84"/>
      <c r="G23" s="84"/>
      <c r="H23" s="50"/>
      <c r="I23" s="50"/>
    </row>
    <row r="24" spans="1:24" x14ac:dyDescent="0.2">
      <c r="D24" s="50"/>
      <c r="E24" s="50"/>
      <c r="F24" s="50"/>
      <c r="G24" s="50"/>
      <c r="H24" s="50"/>
      <c r="I24" s="50"/>
    </row>
    <row r="25" spans="1:24" x14ac:dyDescent="0.2">
      <c r="A25" t="s">
        <v>644</v>
      </c>
      <c r="D25" s="50"/>
      <c r="E25" s="50"/>
      <c r="F25" s="50"/>
      <c r="G25" s="50"/>
      <c r="H25" s="50"/>
      <c r="I25" s="62"/>
    </row>
    <row r="26" spans="1:24" x14ac:dyDescent="0.2">
      <c r="A26" s="17" t="s">
        <v>553</v>
      </c>
      <c r="B26" s="18"/>
      <c r="C26" s="18"/>
      <c r="D26" s="18"/>
      <c r="E26" s="18"/>
      <c r="F26" s="76" t="s">
        <v>593</v>
      </c>
      <c r="G26" s="77"/>
      <c r="H26" s="77"/>
      <c r="I26" s="78"/>
      <c r="J26" s="18"/>
      <c r="M26" s="18"/>
    </row>
    <row r="27" spans="1:24" x14ac:dyDescent="0.2">
      <c r="A27" s="17" t="s">
        <v>641</v>
      </c>
      <c r="B27" s="18"/>
      <c r="C27" s="18"/>
      <c r="D27" s="18"/>
      <c r="E27" s="18"/>
      <c r="F27" s="40" t="s">
        <v>594</v>
      </c>
      <c r="G27" s="52" t="s">
        <v>595</v>
      </c>
      <c r="H27" s="52" t="s">
        <v>596</v>
      </c>
      <c r="I27" s="55" t="s">
        <v>597</v>
      </c>
      <c r="J27" s="26" t="s">
        <v>619</v>
      </c>
      <c r="K27" s="49" t="s">
        <v>620</v>
      </c>
      <c r="L27" s="63" t="s">
        <v>622</v>
      </c>
      <c r="M27" s="18"/>
    </row>
    <row r="28" spans="1:24" x14ac:dyDescent="0.2">
      <c r="A28" s="17"/>
      <c r="B28" s="24"/>
      <c r="C28" s="18"/>
      <c r="D28" s="79" t="s">
        <v>599</v>
      </c>
      <c r="E28" s="20" t="s">
        <v>594</v>
      </c>
      <c r="F28" s="46">
        <v>13545</v>
      </c>
      <c r="G28" s="46">
        <v>616</v>
      </c>
      <c r="H28" s="46">
        <v>273</v>
      </c>
      <c r="I28" s="46">
        <v>514</v>
      </c>
      <c r="J28" s="27">
        <f>SUM(F28:I28)</f>
        <v>14948</v>
      </c>
      <c r="K28" s="51">
        <f>J28/J32</f>
        <v>0.49562334217506632</v>
      </c>
      <c r="L28" s="64">
        <f>F28/J28</f>
        <v>0.90614128980465614</v>
      </c>
      <c r="M28" s="18"/>
    </row>
    <row r="29" spans="1:24" x14ac:dyDescent="0.2">
      <c r="A29" s="17"/>
      <c r="B29" s="24"/>
      <c r="C29" s="18"/>
      <c r="D29" s="80"/>
      <c r="E29" s="21" t="s">
        <v>601</v>
      </c>
      <c r="F29" s="46">
        <v>95</v>
      </c>
      <c r="G29" s="46">
        <v>4114</v>
      </c>
      <c r="H29" s="46">
        <v>16</v>
      </c>
      <c r="I29" s="46">
        <v>18</v>
      </c>
      <c r="J29" s="27">
        <f>SUM(F29:I29)</f>
        <v>4243</v>
      </c>
      <c r="K29" s="51">
        <f>J29/J32</f>
        <v>0.14068302387267906</v>
      </c>
      <c r="L29" s="64">
        <f>G29/J29</f>
        <v>0.96959698326655663</v>
      </c>
      <c r="M29" s="18"/>
    </row>
    <row r="30" spans="1:24" x14ac:dyDescent="0.2">
      <c r="A30" s="17"/>
      <c r="B30" s="24"/>
      <c r="C30" s="18"/>
      <c r="D30" s="80"/>
      <c r="E30" s="21" t="s">
        <v>603</v>
      </c>
      <c r="F30" s="46">
        <v>74</v>
      </c>
      <c r="G30" s="46">
        <v>10</v>
      </c>
      <c r="H30" s="46">
        <v>5212</v>
      </c>
      <c r="I30" s="46">
        <v>167</v>
      </c>
      <c r="J30" s="27">
        <f>SUM(F30:I30)</f>
        <v>5463</v>
      </c>
      <c r="K30" s="51">
        <f>J30/J32</f>
        <v>0.18113395225464191</v>
      </c>
      <c r="L30" s="64">
        <f>H30/J30</f>
        <v>0.95405454878272011</v>
      </c>
      <c r="M30" s="18"/>
    </row>
    <row r="31" spans="1:24" x14ac:dyDescent="0.2">
      <c r="A31" s="17"/>
      <c r="B31" s="24"/>
      <c r="C31" s="18"/>
      <c r="D31" s="81"/>
      <c r="E31" s="22" t="s">
        <v>604</v>
      </c>
      <c r="F31" s="46">
        <v>179</v>
      </c>
      <c r="G31" s="46">
        <v>17</v>
      </c>
      <c r="H31" s="46">
        <v>179</v>
      </c>
      <c r="I31" s="46">
        <v>5131</v>
      </c>
      <c r="J31" s="23">
        <f>SUM(F31:I31)</f>
        <v>5506</v>
      </c>
      <c r="K31" s="53">
        <f>J31/J32</f>
        <v>0.18255968169761272</v>
      </c>
      <c r="L31" s="65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1">
        <f>SUM(F28:F31)</f>
        <v>13893</v>
      </c>
      <c r="G32" s="42">
        <f>SUM(G28:G31)</f>
        <v>4757</v>
      </c>
      <c r="H32" s="42">
        <f>SUM(H28:H31)</f>
        <v>5680</v>
      </c>
      <c r="I32" s="43">
        <f>SUM(I28:I31)</f>
        <v>5830</v>
      </c>
      <c r="J32" s="22">
        <f>SUM(J28:J31)</f>
        <v>30160</v>
      </c>
      <c r="M32" s="46" t="s">
        <v>645</v>
      </c>
      <c r="N32" s="47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618</v>
      </c>
      <c r="F33" s="60">
        <f>F28/F32</f>
        <v>0.97495141438134314</v>
      </c>
      <c r="G33" s="60">
        <f>G29/G32</f>
        <v>0.86483077569896993</v>
      </c>
      <c r="H33" s="60">
        <f>H30/H32</f>
        <v>0.9176056338028169</v>
      </c>
      <c r="I33" s="61">
        <f>I31/I32</f>
        <v>0.88010291595197254</v>
      </c>
      <c r="J33" s="18"/>
      <c r="M33" s="46" t="s">
        <v>636</v>
      </c>
      <c r="N33" s="47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6" t="s">
        <v>618</v>
      </c>
      <c r="N34" s="67">
        <f>(G29+H30+I31)/SUM(G32:I32)</f>
        <v>0.88873178828302701</v>
      </c>
    </row>
    <row r="35" spans="1:27" x14ac:dyDescent="0.2">
      <c r="A35" s="17"/>
      <c r="B35" s="18"/>
      <c r="C35" s="18"/>
      <c r="M35" s="46" t="s">
        <v>639</v>
      </c>
      <c r="N35" s="68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76" t="s">
        <v>593</v>
      </c>
      <c r="G36" s="77"/>
      <c r="H36" s="77"/>
      <c r="I36" s="78"/>
    </row>
    <row r="37" spans="1:27" x14ac:dyDescent="0.2">
      <c r="A37" s="17"/>
      <c r="B37" s="24"/>
      <c r="C37" s="18"/>
      <c r="D37" s="18"/>
      <c r="E37" s="18"/>
      <c r="F37" s="40" t="s">
        <v>606</v>
      </c>
      <c r="G37" s="52" t="s">
        <v>607</v>
      </c>
      <c r="H37" s="52" t="s">
        <v>603</v>
      </c>
      <c r="I37" s="55" t="s">
        <v>604</v>
      </c>
      <c r="J37" s="28" t="s">
        <v>619</v>
      </c>
      <c r="K37" s="61" t="s">
        <v>620</v>
      </c>
      <c r="L37" s="66" t="s">
        <v>617</v>
      </c>
      <c r="M37" s="44" t="s">
        <v>616</v>
      </c>
    </row>
    <row r="38" spans="1:27" x14ac:dyDescent="0.2">
      <c r="A38" s="17"/>
      <c r="B38" s="24"/>
      <c r="C38" s="18"/>
      <c r="D38" s="79" t="s">
        <v>611</v>
      </c>
      <c r="E38" s="20" t="s">
        <v>606</v>
      </c>
      <c r="F38" s="46">
        <v>2046</v>
      </c>
      <c r="G38" s="46">
        <v>118</v>
      </c>
      <c r="H38" s="46">
        <v>55</v>
      </c>
      <c r="I38" s="46">
        <v>119</v>
      </c>
      <c r="J38" s="27">
        <f>SUM(F38:I38)</f>
        <v>2338</v>
      </c>
      <c r="K38" s="51">
        <f>J38/J42</f>
        <v>0.84863883847549915</v>
      </c>
      <c r="L38" s="64"/>
      <c r="M38" s="45">
        <f>F38/J38</f>
        <v>0.87510692899914455</v>
      </c>
    </row>
    <row r="39" spans="1:27" x14ac:dyDescent="0.2">
      <c r="A39" s="17"/>
      <c r="B39" s="24"/>
      <c r="C39" s="18"/>
      <c r="D39" s="80"/>
      <c r="E39" s="21" t="s">
        <v>607</v>
      </c>
      <c r="F39" s="46">
        <v>24</v>
      </c>
      <c r="G39" s="46">
        <v>117</v>
      </c>
      <c r="H39" s="46">
        <v>0</v>
      </c>
      <c r="I39" s="46">
        <v>1</v>
      </c>
      <c r="J39" s="27">
        <f>SUM(F39:I39)</f>
        <v>142</v>
      </c>
      <c r="K39" s="51">
        <f>J39/J42</f>
        <v>5.1542649727767696E-2</v>
      </c>
      <c r="L39" s="64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80"/>
      <c r="E40" s="21" t="s">
        <v>603</v>
      </c>
      <c r="F40" s="46">
        <v>12</v>
      </c>
      <c r="G40" s="46">
        <v>2</v>
      </c>
      <c r="H40" s="46">
        <v>103</v>
      </c>
      <c r="I40" s="46">
        <v>8</v>
      </c>
      <c r="J40" s="27">
        <f>SUM(F40:I40)</f>
        <v>125</v>
      </c>
      <c r="K40" s="51">
        <f>J40/J42</f>
        <v>4.5372050816696916E-2</v>
      </c>
      <c r="L40" s="64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81"/>
      <c r="E41" s="22" t="s">
        <v>604</v>
      </c>
      <c r="F41" s="46">
        <v>9</v>
      </c>
      <c r="G41" s="46">
        <v>0</v>
      </c>
      <c r="H41" s="46">
        <v>5</v>
      </c>
      <c r="I41" s="46">
        <v>136</v>
      </c>
      <c r="J41" s="23">
        <f>SUM(F41:I41)</f>
        <v>150</v>
      </c>
      <c r="K41" s="53">
        <f>J41/J42</f>
        <v>5.4446460980036297E-2</v>
      </c>
      <c r="L41" s="65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1">
        <f>SUM(F38:F41)</f>
        <v>2091</v>
      </c>
      <c r="G42" s="42">
        <f>SUM(G38:G41)</f>
        <v>237</v>
      </c>
      <c r="H42" s="42">
        <f>SUM(H38:H41)</f>
        <v>163</v>
      </c>
      <c r="I42" s="43">
        <f>SUM(I38:I41)</f>
        <v>264</v>
      </c>
      <c r="J42" s="22">
        <f>SUM(J38:J41)</f>
        <v>2755</v>
      </c>
      <c r="M42" s="46" t="s">
        <v>645</v>
      </c>
      <c r="N42" s="47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618</v>
      </c>
      <c r="F43" s="73">
        <f>F38/F42</f>
        <v>0.97847919655667148</v>
      </c>
      <c r="G43" s="60">
        <f>G39/G42</f>
        <v>0.49367088607594939</v>
      </c>
      <c r="H43" s="60">
        <f>H40/H42</f>
        <v>0.63190184049079756</v>
      </c>
      <c r="I43" s="61">
        <f>I41/I42</f>
        <v>0.51515151515151514</v>
      </c>
      <c r="J43" s="18"/>
      <c r="M43" s="46" t="s">
        <v>636</v>
      </c>
      <c r="N43" s="47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6" t="s">
        <v>618</v>
      </c>
      <c r="N44" s="69">
        <f>(G39+H40+I41)/SUM(G42:I42)</f>
        <v>0.53614457831325302</v>
      </c>
    </row>
    <row r="45" spans="1:27" x14ac:dyDescent="0.2">
      <c r="D45" s="18"/>
      <c r="E45" s="18"/>
      <c r="J45" s="18"/>
      <c r="M45" s="46" t="s">
        <v>639</v>
      </c>
      <c r="N45" s="68">
        <f>2*N44*N43/(N44+N43)</f>
        <v>0.65864939870490291</v>
      </c>
    </row>
    <row r="46" spans="1:27" x14ac:dyDescent="0.2">
      <c r="A46" t="s">
        <v>648</v>
      </c>
    </row>
    <row r="48" spans="1:27" x14ac:dyDescent="0.2">
      <c r="D48" s="18"/>
      <c r="E48" s="18"/>
      <c r="F48" s="76" t="s">
        <v>593</v>
      </c>
      <c r="G48" s="77"/>
      <c r="H48" s="77"/>
      <c r="I48" s="78"/>
      <c r="J48" s="18"/>
      <c r="M48" s="18"/>
    </row>
    <row r="49" spans="4:16" x14ac:dyDescent="0.2">
      <c r="D49" s="18"/>
      <c r="E49" s="18"/>
      <c r="F49" s="40" t="s">
        <v>594</v>
      </c>
      <c r="G49" s="52" t="s">
        <v>595</v>
      </c>
      <c r="H49" s="52" t="s">
        <v>596</v>
      </c>
      <c r="I49" s="55" t="s">
        <v>597</v>
      </c>
      <c r="J49" s="59" t="s">
        <v>619</v>
      </c>
      <c r="K49" s="49" t="s">
        <v>620</v>
      </c>
      <c r="L49" s="63" t="s">
        <v>622</v>
      </c>
      <c r="M49" s="18"/>
    </row>
    <row r="50" spans="4:16" x14ac:dyDescent="0.2">
      <c r="D50" s="79" t="s">
        <v>599</v>
      </c>
      <c r="E50" s="20" t="s">
        <v>594</v>
      </c>
      <c r="F50" s="46">
        <v>12235</v>
      </c>
      <c r="G50" s="46">
        <v>478</v>
      </c>
      <c r="H50" s="46">
        <v>299</v>
      </c>
      <c r="I50" s="46">
        <v>442</v>
      </c>
      <c r="J50" s="27">
        <f>SUM(F50:I50)</f>
        <v>13454</v>
      </c>
      <c r="K50" s="51">
        <f>J50/J54</f>
        <v>0.49561629706034038</v>
      </c>
      <c r="L50" s="64">
        <f>F50/J50</f>
        <v>0.90939497547197856</v>
      </c>
      <c r="M50" s="18"/>
    </row>
    <row r="51" spans="4:16" x14ac:dyDescent="0.2">
      <c r="D51" s="80"/>
      <c r="E51" s="21" t="s">
        <v>595</v>
      </c>
      <c r="F51" s="46">
        <v>415</v>
      </c>
      <c r="G51" s="46">
        <v>3379</v>
      </c>
      <c r="H51" s="46">
        <v>10</v>
      </c>
      <c r="I51" s="46">
        <v>15</v>
      </c>
      <c r="J51" s="27">
        <f>SUM(F51:I51)</f>
        <v>3819</v>
      </c>
      <c r="K51" s="51">
        <f>J51/J54</f>
        <v>0.14068371030722759</v>
      </c>
      <c r="L51" s="64">
        <f>G51/J51</f>
        <v>0.8847865933490443</v>
      </c>
      <c r="M51" s="18"/>
    </row>
    <row r="52" spans="4:16" x14ac:dyDescent="0.2">
      <c r="D52" s="80"/>
      <c r="E52" s="21" t="s">
        <v>596</v>
      </c>
      <c r="F52" s="46">
        <v>235</v>
      </c>
      <c r="G52" s="46">
        <v>14</v>
      </c>
      <c r="H52" s="46">
        <v>4484</v>
      </c>
      <c r="I52" s="46">
        <v>184</v>
      </c>
      <c r="J52" s="27">
        <f>SUM(F52:I52)</f>
        <v>4917</v>
      </c>
      <c r="K52" s="51">
        <f>J52/J54</f>
        <v>0.18113165843954909</v>
      </c>
      <c r="L52" s="64">
        <f>H52/J52</f>
        <v>0.91193817368314012</v>
      </c>
      <c r="M52" s="18"/>
    </row>
    <row r="53" spans="4:16" x14ac:dyDescent="0.2">
      <c r="D53" s="81"/>
      <c r="E53" s="22" t="s">
        <v>604</v>
      </c>
      <c r="F53" s="46">
        <v>434</v>
      </c>
      <c r="G53" s="46">
        <v>22</v>
      </c>
      <c r="H53" s="46">
        <v>176</v>
      </c>
      <c r="I53" s="46">
        <v>4324</v>
      </c>
      <c r="J53" s="23">
        <f>SUM(F53:I53)</f>
        <v>4956</v>
      </c>
      <c r="K53" s="53">
        <f>J53/J54</f>
        <v>0.18256833419288293</v>
      </c>
      <c r="L53" s="65">
        <f>I53/J53</f>
        <v>0.87247780468119451</v>
      </c>
      <c r="M53" s="18"/>
    </row>
    <row r="54" spans="4:16" x14ac:dyDescent="0.2">
      <c r="D54" s="18"/>
      <c r="E54" s="18"/>
      <c r="F54" s="41">
        <f>SUM(F50:F53)</f>
        <v>13319</v>
      </c>
      <c r="G54" s="42">
        <f>SUM(G50:G53)</f>
        <v>3893</v>
      </c>
      <c r="H54" s="42">
        <f>SUM(H50:H53)</f>
        <v>4969</v>
      </c>
      <c r="I54" s="43">
        <f>SUM(I50:I53)</f>
        <v>4965</v>
      </c>
      <c r="J54" s="22">
        <f>SUM(J50:J53)</f>
        <v>27146</v>
      </c>
      <c r="M54" s="46" t="s">
        <v>645</v>
      </c>
      <c r="N54" s="46" t="s">
        <v>618</v>
      </c>
      <c r="O54" s="46" t="s">
        <v>616</v>
      </c>
      <c r="P54" s="46" t="s">
        <v>639</v>
      </c>
    </row>
    <row r="55" spans="4:16" x14ac:dyDescent="0.2">
      <c r="D55" s="18"/>
      <c r="E55" s="37" t="s">
        <v>618</v>
      </c>
      <c r="F55" s="60">
        <f>F50/F54</f>
        <v>0.91861250844658004</v>
      </c>
      <c r="G55" s="60">
        <f>G51/G54</f>
        <v>0.86796814795787314</v>
      </c>
      <c r="H55" s="60">
        <f>H52/H54</f>
        <v>0.90239484805795933</v>
      </c>
      <c r="I55" s="61">
        <f>I53/I54</f>
        <v>0.87089627391742197</v>
      </c>
      <c r="J55" s="18"/>
      <c r="M55" s="47">
        <f>SUM(F50,G51,H52,I53 )/J54</f>
        <v>0.89965372430560675</v>
      </c>
      <c r="N55" s="67">
        <f>(G51+H52+I53)/SUM(G54:I54)</f>
        <v>0.88139148043682647</v>
      </c>
      <c r="O55" s="47">
        <f>(G51+H52+I53)/SUM(J51:J53)</f>
        <v>0.89008179959100209</v>
      </c>
      <c r="P55" s="68">
        <f>2*N55*O55/(N55+O55)</f>
        <v>0.88571532395799268</v>
      </c>
    </row>
    <row r="56" spans="4:16" x14ac:dyDescent="0.2">
      <c r="D56" s="18"/>
      <c r="E56" s="18"/>
      <c r="J56" s="18"/>
      <c r="M56" s="46"/>
      <c r="N56" s="67"/>
    </row>
    <row r="57" spans="4:16" x14ac:dyDescent="0.2">
      <c r="M57" s="46"/>
      <c r="N57" s="68"/>
    </row>
    <row r="58" spans="4:16" x14ac:dyDescent="0.2">
      <c r="F58" s="76" t="s">
        <v>593</v>
      </c>
      <c r="G58" s="77"/>
      <c r="H58" s="77"/>
      <c r="I58" s="78"/>
    </row>
    <row r="59" spans="4:16" x14ac:dyDescent="0.2">
      <c r="D59" s="18"/>
      <c r="E59" s="18"/>
      <c r="F59" s="40" t="s">
        <v>594</v>
      </c>
      <c r="G59" s="52" t="s">
        <v>595</v>
      </c>
      <c r="H59" s="52" t="s">
        <v>596</v>
      </c>
      <c r="I59" s="55" t="s">
        <v>604</v>
      </c>
      <c r="J59" s="37" t="s">
        <v>619</v>
      </c>
      <c r="K59" s="61" t="s">
        <v>620</v>
      </c>
      <c r="L59" s="66" t="s">
        <v>617</v>
      </c>
      <c r="M59" s="44" t="s">
        <v>616</v>
      </c>
    </row>
    <row r="60" spans="4:16" x14ac:dyDescent="0.2">
      <c r="D60" s="79" t="s">
        <v>611</v>
      </c>
      <c r="E60" s="20" t="s">
        <v>594</v>
      </c>
      <c r="F60" s="46">
        <v>2103</v>
      </c>
      <c r="G60" s="46">
        <v>78</v>
      </c>
      <c r="H60" s="46">
        <v>52</v>
      </c>
      <c r="I60" s="46">
        <v>105</v>
      </c>
      <c r="J60" s="27">
        <f>SUM(F60:I60)</f>
        <v>2338</v>
      </c>
      <c r="K60" s="51">
        <f>J60/J64</f>
        <v>0.84863883847549915</v>
      </c>
      <c r="L60" s="64"/>
      <c r="M60" s="45">
        <f>F60/J60</f>
        <v>0.89948674080410607</v>
      </c>
    </row>
    <row r="61" spans="4:16" x14ac:dyDescent="0.2">
      <c r="D61" s="80"/>
      <c r="E61" s="21" t="s">
        <v>595</v>
      </c>
      <c r="F61" s="46">
        <v>32</v>
      </c>
      <c r="G61" s="46">
        <v>109</v>
      </c>
      <c r="H61" s="46">
        <v>0</v>
      </c>
      <c r="I61" s="46">
        <v>1</v>
      </c>
      <c r="J61" s="27">
        <f>SUM(F61:I61)</f>
        <v>142</v>
      </c>
      <c r="K61" s="51">
        <f>J61/J64</f>
        <v>5.1542649727767696E-2</v>
      </c>
      <c r="L61" s="64">
        <f>F61/J61</f>
        <v>0.22535211267605634</v>
      </c>
      <c r="M61" s="33">
        <f>G61/J61</f>
        <v>0.76760563380281688</v>
      </c>
    </row>
    <row r="62" spans="4:16" x14ac:dyDescent="0.2">
      <c r="D62" s="80"/>
      <c r="E62" s="21" t="s">
        <v>596</v>
      </c>
      <c r="F62" s="46">
        <v>18</v>
      </c>
      <c r="G62" s="46">
        <v>1</v>
      </c>
      <c r="H62" s="46">
        <v>100</v>
      </c>
      <c r="I62" s="46">
        <v>6</v>
      </c>
      <c r="J62" s="27">
        <f>SUM(F62:I62)</f>
        <v>125</v>
      </c>
      <c r="K62" s="51">
        <f>J62/J64</f>
        <v>4.5372050816696916E-2</v>
      </c>
      <c r="L62" s="64">
        <f>F62/J62</f>
        <v>0.14399999999999999</v>
      </c>
      <c r="M62" s="33">
        <f>H62/J62</f>
        <v>0.8</v>
      </c>
    </row>
    <row r="63" spans="4:16" x14ac:dyDescent="0.2">
      <c r="D63" s="81"/>
      <c r="E63" s="22" t="s">
        <v>604</v>
      </c>
      <c r="F63" s="46">
        <v>12</v>
      </c>
      <c r="G63" s="46">
        <v>0</v>
      </c>
      <c r="H63" s="46">
        <v>5</v>
      </c>
      <c r="I63" s="46">
        <v>133</v>
      </c>
      <c r="J63" s="23">
        <f>SUM(F63:I63)</f>
        <v>150</v>
      </c>
      <c r="K63" s="53">
        <f>J63/J64</f>
        <v>5.4446460980036297E-2</v>
      </c>
      <c r="L63" s="65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1">
        <f>SUM(F60:F63)</f>
        <v>2165</v>
      </c>
      <c r="G64" s="42">
        <f>SUM(G60:G63)</f>
        <v>188</v>
      </c>
      <c r="H64" s="42">
        <f>SUM(H60:H63)</f>
        <v>157</v>
      </c>
      <c r="I64" s="43">
        <f>SUM(I60:I63)</f>
        <v>245</v>
      </c>
      <c r="J64" s="22">
        <f>SUM(J60:J63)</f>
        <v>2755</v>
      </c>
      <c r="M64" s="46" t="s">
        <v>645</v>
      </c>
      <c r="N64" s="46" t="s">
        <v>618</v>
      </c>
      <c r="O64" s="46" t="s">
        <v>616</v>
      </c>
      <c r="P64" s="46" t="s">
        <v>639</v>
      </c>
    </row>
    <row r="65" spans="1:16" x14ac:dyDescent="0.2">
      <c r="D65" s="18"/>
      <c r="E65" s="35" t="s">
        <v>618</v>
      </c>
      <c r="F65" s="73">
        <f>F60/F64</f>
        <v>0.97136258660508079</v>
      </c>
      <c r="G65" s="60">
        <f>G61/G64</f>
        <v>0.57978723404255317</v>
      </c>
      <c r="H65" s="60">
        <f>H62/H64</f>
        <v>0.63694267515923564</v>
      </c>
      <c r="I65" s="61">
        <f>I63/I64</f>
        <v>0.54285714285714282</v>
      </c>
      <c r="J65" s="18"/>
      <c r="M65" s="47">
        <f>SUM(F60,G61,H62,I63 )/J64</f>
        <v>0.88747731397459162</v>
      </c>
      <c r="N65" s="67">
        <f>(G61+H62+I63)/SUM(G64:I64)</f>
        <v>0.57966101694915251</v>
      </c>
      <c r="O65" s="47">
        <f>(G61+H62+I63)/SUM(J61:J63)</f>
        <v>0.82014388489208634</v>
      </c>
      <c r="P65" s="68">
        <f>2*N65*O65/(N65+O65)</f>
        <v>0.67924528301886788</v>
      </c>
    </row>
    <row r="66" spans="1:16" x14ac:dyDescent="0.2">
      <c r="D66" s="18"/>
      <c r="E66" s="18"/>
      <c r="J66" s="18"/>
      <c r="M66" s="46"/>
      <c r="N66" s="69"/>
    </row>
    <row r="67" spans="1:16" x14ac:dyDescent="0.2">
      <c r="D67" s="18"/>
      <c r="E67" s="18"/>
      <c r="J67" s="18"/>
      <c r="M67" s="46"/>
      <c r="N67" s="68"/>
    </row>
    <row r="68" spans="1:16" x14ac:dyDescent="0.2">
      <c r="A68" t="s">
        <v>655</v>
      </c>
    </row>
    <row r="69" spans="1:16" x14ac:dyDescent="0.2">
      <c r="A69" t="s">
        <v>651</v>
      </c>
    </row>
    <row r="70" spans="1:16" x14ac:dyDescent="0.2">
      <c r="D70" s="18"/>
      <c r="E70" s="46"/>
      <c r="F70" s="76" t="s">
        <v>593</v>
      </c>
      <c r="G70" s="77"/>
      <c r="H70" s="77"/>
      <c r="I70" s="78"/>
      <c r="J70" s="46"/>
      <c r="M70" s="18"/>
    </row>
    <row r="71" spans="1:16" x14ac:dyDescent="0.2">
      <c r="D71" s="18"/>
      <c r="E71" s="46"/>
      <c r="F71" s="40" t="s">
        <v>594</v>
      </c>
      <c r="G71" s="52" t="s">
        <v>595</v>
      </c>
      <c r="H71" s="52" t="s">
        <v>596</v>
      </c>
      <c r="I71" s="55" t="s">
        <v>597</v>
      </c>
      <c r="J71" s="38" t="s">
        <v>619</v>
      </c>
      <c r="K71" s="49" t="s">
        <v>620</v>
      </c>
      <c r="L71" s="63" t="s">
        <v>622</v>
      </c>
      <c r="M71" s="18"/>
    </row>
    <row r="72" spans="1:16" x14ac:dyDescent="0.2">
      <c r="D72" s="79" t="s">
        <v>599</v>
      </c>
      <c r="E72" s="56" t="s">
        <v>594</v>
      </c>
      <c r="F72" s="46">
        <v>12894</v>
      </c>
      <c r="G72" s="46">
        <v>228</v>
      </c>
      <c r="H72" s="46">
        <v>122</v>
      </c>
      <c r="I72" s="46">
        <v>210</v>
      </c>
      <c r="J72" s="39">
        <f>SUM(F72:I72)</f>
        <v>13454</v>
      </c>
      <c r="K72" s="51">
        <f>J72/J76</f>
        <v>0.49561629706034038</v>
      </c>
      <c r="L72" s="64">
        <f>F72/J72</f>
        <v>0.95837669094693023</v>
      </c>
      <c r="M72" s="18"/>
    </row>
    <row r="73" spans="1:16" x14ac:dyDescent="0.2">
      <c r="D73" s="80"/>
      <c r="E73" s="74" t="s">
        <v>595</v>
      </c>
      <c r="F73" s="46">
        <v>190</v>
      </c>
      <c r="G73" s="46">
        <v>3619</v>
      </c>
      <c r="H73" s="46">
        <v>4</v>
      </c>
      <c r="I73" s="46">
        <v>6</v>
      </c>
      <c r="J73" s="39">
        <f>SUM(F73:I73)</f>
        <v>3819</v>
      </c>
      <c r="K73" s="51">
        <f>J73/J76</f>
        <v>0.14068371030722759</v>
      </c>
      <c r="L73" s="64">
        <f>G73/J73</f>
        <v>0.94763026970411102</v>
      </c>
      <c r="M73" s="18"/>
    </row>
    <row r="74" spans="1:16" x14ac:dyDescent="0.2">
      <c r="D74" s="80"/>
      <c r="E74" s="74" t="s">
        <v>596</v>
      </c>
      <c r="F74" s="46">
        <v>121</v>
      </c>
      <c r="G74" s="46">
        <v>8</v>
      </c>
      <c r="H74" s="46">
        <v>4681</v>
      </c>
      <c r="I74" s="46">
        <v>107</v>
      </c>
      <c r="J74" s="39">
        <f>SUM(F74:I74)</f>
        <v>4917</v>
      </c>
      <c r="K74" s="51">
        <f>J74/J76</f>
        <v>0.18113165843954909</v>
      </c>
      <c r="L74" s="64">
        <f>H74/J74</f>
        <v>0.95200325401667685</v>
      </c>
      <c r="M74" s="18"/>
    </row>
    <row r="75" spans="1:16" x14ac:dyDescent="0.2">
      <c r="D75" s="81"/>
      <c r="E75" s="57" t="s">
        <v>604</v>
      </c>
      <c r="F75" s="46">
        <v>233</v>
      </c>
      <c r="G75" s="46">
        <v>7</v>
      </c>
      <c r="H75" s="46">
        <v>116</v>
      </c>
      <c r="I75" s="46">
        <v>4600</v>
      </c>
      <c r="J75" s="40">
        <f>SUM(F75:I75)</f>
        <v>4956</v>
      </c>
      <c r="K75" s="53">
        <f>J75/J76</f>
        <v>0.18256833419288293</v>
      </c>
      <c r="L75" s="65">
        <f>I75/J75</f>
        <v>0.92816787732041972</v>
      </c>
      <c r="M75" s="18"/>
    </row>
    <row r="76" spans="1:16" x14ac:dyDescent="0.2">
      <c r="D76" s="18"/>
      <c r="E76" s="46"/>
      <c r="F76" s="41">
        <f>SUM(F72:F75)</f>
        <v>13438</v>
      </c>
      <c r="G76" s="42">
        <f>SUM(G72:G75)</f>
        <v>3862</v>
      </c>
      <c r="H76" s="42">
        <f>SUM(H72:H75)</f>
        <v>4923</v>
      </c>
      <c r="I76" s="43">
        <f>SUM(I72:I75)</f>
        <v>4923</v>
      </c>
      <c r="J76" s="57">
        <f>SUM(J72:J75)</f>
        <v>27146</v>
      </c>
      <c r="M76" s="46" t="s">
        <v>645</v>
      </c>
      <c r="N76" s="46" t="s">
        <v>618</v>
      </c>
      <c r="O76" s="46" t="s">
        <v>616</v>
      </c>
      <c r="P76" s="46" t="s">
        <v>639</v>
      </c>
    </row>
    <row r="77" spans="1:16" x14ac:dyDescent="0.2">
      <c r="D77" s="18"/>
      <c r="E77" s="41" t="s">
        <v>618</v>
      </c>
      <c r="F77" s="60">
        <f>F72/F76</f>
        <v>0.95951778538472987</v>
      </c>
      <c r="G77" s="60">
        <f>G73/G76</f>
        <v>0.93707923355774214</v>
      </c>
      <c r="H77" s="60">
        <f>H74/H76</f>
        <v>0.95084298192159256</v>
      </c>
      <c r="I77" s="61">
        <f>I75/I76</f>
        <v>0.93438959983749748</v>
      </c>
      <c r="J77" s="46"/>
      <c r="M77" s="47">
        <f>SUM(F72,G73,H74,I75 )/J76</f>
        <v>0.95019524055109406</v>
      </c>
      <c r="N77" s="67">
        <f>(G73+H74+I75)/SUM(G76:I76)</f>
        <v>0.94105631747884444</v>
      </c>
      <c r="O77" s="47">
        <f>(G73+H74+I75)/SUM(J73:J75)</f>
        <v>0.94215600350569673</v>
      </c>
      <c r="P77" s="68">
        <f>2*N77*O77/(N77+O77)</f>
        <v>0.94160583941605835</v>
      </c>
    </row>
    <row r="78" spans="1:16" x14ac:dyDescent="0.2">
      <c r="D78" s="18"/>
      <c r="E78" s="46"/>
      <c r="J78" s="46"/>
    </row>
    <row r="79" spans="1:16" x14ac:dyDescent="0.2">
      <c r="E79" s="46"/>
      <c r="J79" s="46"/>
    </row>
    <row r="80" spans="1:16" x14ac:dyDescent="0.2">
      <c r="E80" s="46"/>
      <c r="F80" s="76" t="s">
        <v>593</v>
      </c>
      <c r="G80" s="77"/>
      <c r="H80" s="77"/>
      <c r="I80" s="78"/>
      <c r="J80" s="46"/>
    </row>
    <row r="81" spans="1:16" x14ac:dyDescent="0.2">
      <c r="D81" s="18"/>
      <c r="E81" s="46"/>
      <c r="F81" s="40" t="s">
        <v>594</v>
      </c>
      <c r="G81" s="52" t="s">
        <v>595</v>
      </c>
      <c r="H81" s="52" t="s">
        <v>596</v>
      </c>
      <c r="I81" s="55" t="s">
        <v>604</v>
      </c>
      <c r="J81" s="41" t="s">
        <v>619</v>
      </c>
      <c r="K81" s="61" t="s">
        <v>620</v>
      </c>
      <c r="L81" s="66" t="s">
        <v>617</v>
      </c>
      <c r="M81" s="44" t="s">
        <v>616</v>
      </c>
    </row>
    <row r="82" spans="1:16" x14ac:dyDescent="0.2">
      <c r="D82" s="79" t="s">
        <v>611</v>
      </c>
      <c r="E82" s="56" t="s">
        <v>594</v>
      </c>
      <c r="F82" s="46">
        <v>2130</v>
      </c>
      <c r="G82" s="46">
        <v>89</v>
      </c>
      <c r="H82" s="46">
        <v>40</v>
      </c>
      <c r="I82" s="46">
        <v>79</v>
      </c>
      <c r="J82" s="39">
        <f>SUM(F82:I82)</f>
        <v>2338</v>
      </c>
      <c r="K82" s="51">
        <f>J82/J86</f>
        <v>0.84863883847549915</v>
      </c>
      <c r="L82" s="64"/>
      <c r="M82" s="45">
        <f>F82/J82</f>
        <v>0.91103507271171946</v>
      </c>
    </row>
    <row r="83" spans="1:16" x14ac:dyDescent="0.2">
      <c r="D83" s="80"/>
      <c r="E83" s="74" t="s">
        <v>595</v>
      </c>
      <c r="F83" s="46">
        <v>29</v>
      </c>
      <c r="G83" s="46">
        <v>112</v>
      </c>
      <c r="H83" s="46">
        <v>1</v>
      </c>
      <c r="I83" s="46">
        <v>0</v>
      </c>
      <c r="J83" s="39">
        <f>SUM(F83:I83)</f>
        <v>142</v>
      </c>
      <c r="K83" s="51">
        <f>J83/J86</f>
        <v>5.1542649727767696E-2</v>
      </c>
      <c r="L83" s="64">
        <f>F83/J83</f>
        <v>0.20422535211267606</v>
      </c>
      <c r="M83" s="33">
        <f>G83/J83</f>
        <v>0.78873239436619713</v>
      </c>
    </row>
    <row r="84" spans="1:16" x14ac:dyDescent="0.2">
      <c r="D84" s="80"/>
      <c r="E84" s="74" t="s">
        <v>596</v>
      </c>
      <c r="F84" s="46">
        <v>16</v>
      </c>
      <c r="G84" s="46">
        <v>2</v>
      </c>
      <c r="H84" s="46">
        <v>98</v>
      </c>
      <c r="I84" s="46">
        <v>9</v>
      </c>
      <c r="J84" s="39">
        <f>SUM(F84:I84)</f>
        <v>125</v>
      </c>
      <c r="K84" s="51">
        <f>J84/J86</f>
        <v>4.5372050816696916E-2</v>
      </c>
      <c r="L84" s="64">
        <f>F84/J84</f>
        <v>0.128</v>
      </c>
      <c r="M84" s="33">
        <f>H84/J84</f>
        <v>0.78400000000000003</v>
      </c>
    </row>
    <row r="85" spans="1:16" x14ac:dyDescent="0.2">
      <c r="D85" s="81"/>
      <c r="E85" s="57" t="s">
        <v>604</v>
      </c>
      <c r="F85" s="46">
        <v>14</v>
      </c>
      <c r="G85" s="46">
        <v>0</v>
      </c>
      <c r="H85" s="46">
        <v>1</v>
      </c>
      <c r="I85" s="46">
        <v>135</v>
      </c>
      <c r="J85" s="40">
        <f>SUM(F85:I85)</f>
        <v>150</v>
      </c>
      <c r="K85" s="53">
        <f>J85/J86</f>
        <v>5.4446460980036297E-2</v>
      </c>
      <c r="L85" s="65">
        <f>F85/J85</f>
        <v>9.3333333333333338E-2</v>
      </c>
      <c r="M85" s="34">
        <f>I85/J85</f>
        <v>0.9</v>
      </c>
    </row>
    <row r="86" spans="1:16" x14ac:dyDescent="0.2">
      <c r="D86" s="18"/>
      <c r="E86" s="46"/>
      <c r="F86" s="41">
        <f>SUM(F82:F85)</f>
        <v>2189</v>
      </c>
      <c r="G86" s="42">
        <f>SUM(G82:G85)</f>
        <v>203</v>
      </c>
      <c r="H86" s="42">
        <f>SUM(H82:H85)</f>
        <v>140</v>
      </c>
      <c r="I86" s="43">
        <f>SUM(I82:I85)</f>
        <v>223</v>
      </c>
      <c r="J86" s="57">
        <f>SUM(J82:J85)</f>
        <v>2755</v>
      </c>
      <c r="M86" s="46" t="s">
        <v>645</v>
      </c>
      <c r="N86" s="46" t="s">
        <v>618</v>
      </c>
      <c r="O86" s="46" t="s">
        <v>616</v>
      </c>
      <c r="P86" s="46" t="s">
        <v>639</v>
      </c>
    </row>
    <row r="87" spans="1:16" x14ac:dyDescent="0.2">
      <c r="D87" s="18"/>
      <c r="E87" s="66" t="s">
        <v>618</v>
      </c>
      <c r="F87" s="73">
        <f>F82/F86</f>
        <v>0.9730470534490635</v>
      </c>
      <c r="G87" s="60">
        <f>G83/G86</f>
        <v>0.55172413793103448</v>
      </c>
      <c r="H87" s="60">
        <f>H84/H86</f>
        <v>0.7</v>
      </c>
      <c r="I87" s="61">
        <f>I85/I86</f>
        <v>0.60538116591928248</v>
      </c>
      <c r="J87" s="46"/>
      <c r="M87" s="47">
        <f>SUM(F82,G83,H84,I85 )/J86</f>
        <v>0.89836660617059894</v>
      </c>
      <c r="N87" s="67">
        <f>(G83+H84+I85)/SUM(G86:I86)</f>
        <v>0.60954063604240283</v>
      </c>
      <c r="O87" s="47">
        <f>(G83+H84+I85)/SUM(J83:J85)</f>
        <v>0.82733812949640284</v>
      </c>
      <c r="P87" s="68">
        <f>2*N87*O87/(N87+O87)</f>
        <v>0.7019328585961343</v>
      </c>
    </row>
    <row r="88" spans="1:16" x14ac:dyDescent="0.2">
      <c r="D88" s="18"/>
      <c r="E88" s="18"/>
      <c r="J88" s="18"/>
      <c r="M88" s="46"/>
      <c r="N88" s="69"/>
    </row>
    <row r="89" spans="1:16" x14ac:dyDescent="0.2">
      <c r="A89" t="s">
        <v>656</v>
      </c>
      <c r="D89" s="18"/>
      <c r="E89" s="18"/>
      <c r="J89" s="18"/>
      <c r="M89" s="46"/>
      <c r="N89" s="68"/>
    </row>
    <row r="90" spans="1:16" x14ac:dyDescent="0.2">
      <c r="A90" s="3" t="s">
        <v>654</v>
      </c>
      <c r="D90" s="18"/>
      <c r="E90" s="46"/>
      <c r="F90" s="76" t="s">
        <v>593</v>
      </c>
      <c r="G90" s="77"/>
      <c r="H90" s="77"/>
      <c r="I90" s="78"/>
      <c r="J90" s="46"/>
      <c r="M90" s="18"/>
    </row>
    <row r="91" spans="1:16" x14ac:dyDescent="0.2">
      <c r="D91" s="18"/>
      <c r="E91" s="46"/>
      <c r="F91" s="40" t="s">
        <v>594</v>
      </c>
      <c r="G91" s="52" t="s">
        <v>595</v>
      </c>
      <c r="H91" s="52" t="s">
        <v>596</v>
      </c>
      <c r="I91" s="55" t="s">
        <v>597</v>
      </c>
      <c r="J91" s="38" t="s">
        <v>619</v>
      </c>
      <c r="K91" s="49" t="s">
        <v>620</v>
      </c>
      <c r="L91" s="63" t="s">
        <v>622</v>
      </c>
      <c r="M91" s="18"/>
    </row>
    <row r="92" spans="1:16" x14ac:dyDescent="0.2">
      <c r="D92" s="79" t="s">
        <v>599</v>
      </c>
      <c r="E92" s="56" t="s">
        <v>594</v>
      </c>
      <c r="F92" s="18">
        <v>12750</v>
      </c>
      <c r="G92" s="18">
        <v>288</v>
      </c>
      <c r="H92" s="18">
        <v>160</v>
      </c>
      <c r="I92" s="18">
        <v>256</v>
      </c>
      <c r="J92" s="39">
        <f>SUM(F92:I92)</f>
        <v>13454</v>
      </c>
      <c r="K92" s="51">
        <f>J92/J96</f>
        <v>0.49561629706034038</v>
      </c>
      <c r="L92" s="64">
        <f>F92/J92</f>
        <v>0.94767355433328382</v>
      </c>
      <c r="M92" s="18"/>
    </row>
    <row r="93" spans="1:16" x14ac:dyDescent="0.2">
      <c r="D93" s="80"/>
      <c r="E93" s="74" t="s">
        <v>595</v>
      </c>
      <c r="F93" s="18">
        <v>355</v>
      </c>
      <c r="G93" s="18">
        <v>3444</v>
      </c>
      <c r="H93" s="18">
        <v>11</v>
      </c>
      <c r="I93" s="18">
        <v>9</v>
      </c>
      <c r="J93" s="39">
        <f>SUM(F93:I93)</f>
        <v>3819</v>
      </c>
      <c r="K93" s="51">
        <f>J93/J96</f>
        <v>0.14068371030722759</v>
      </c>
      <c r="L93" s="64">
        <f>G93/J93</f>
        <v>0.90180675569520818</v>
      </c>
      <c r="M93" s="18"/>
    </row>
    <row r="94" spans="1:16" x14ac:dyDescent="0.2">
      <c r="D94" s="80"/>
      <c r="E94" s="74" t="s">
        <v>596</v>
      </c>
      <c r="F94" s="18">
        <v>200</v>
      </c>
      <c r="G94" s="18">
        <v>6</v>
      </c>
      <c r="H94" s="18">
        <v>4564</v>
      </c>
      <c r="I94" s="18">
        <v>147</v>
      </c>
      <c r="J94" s="39">
        <f>SUM(F94:I94)</f>
        <v>4917</v>
      </c>
      <c r="K94" s="51">
        <f>J94/J96</f>
        <v>0.18113165843954909</v>
      </c>
      <c r="L94" s="64">
        <f>H94/J94</f>
        <v>0.92820825706731747</v>
      </c>
      <c r="M94" s="18"/>
    </row>
    <row r="95" spans="1:16" x14ac:dyDescent="0.2">
      <c r="D95" s="81"/>
      <c r="E95" s="57" t="s">
        <v>604</v>
      </c>
      <c r="F95" s="18">
        <v>373</v>
      </c>
      <c r="G95" s="18">
        <v>10</v>
      </c>
      <c r="H95" s="18">
        <v>138</v>
      </c>
      <c r="I95" s="18">
        <v>4435</v>
      </c>
      <c r="J95" s="40">
        <f>SUM(F95:I95)</f>
        <v>4956</v>
      </c>
      <c r="K95" s="53">
        <f>J95/J96</f>
        <v>0.18256833419288293</v>
      </c>
      <c r="L95" s="65">
        <f>I95/J95</f>
        <v>0.89487489911218721</v>
      </c>
      <c r="M95" s="18"/>
    </row>
    <row r="96" spans="1:16" x14ac:dyDescent="0.2">
      <c r="D96" s="18"/>
      <c r="E96" s="46"/>
      <c r="F96" s="41">
        <f>SUM(F92:F95)</f>
        <v>13678</v>
      </c>
      <c r="G96" s="42">
        <f>SUM(G92:G95)</f>
        <v>3748</v>
      </c>
      <c r="H96" s="42">
        <f>SUM(H92:H95)</f>
        <v>4873</v>
      </c>
      <c r="I96" s="43">
        <f>SUM(I92:I95)</f>
        <v>4847</v>
      </c>
      <c r="J96" s="57">
        <f>SUM(J92:J95)</f>
        <v>27146</v>
      </c>
      <c r="M96" s="46" t="s">
        <v>645</v>
      </c>
      <c r="N96" s="46" t="s">
        <v>618</v>
      </c>
      <c r="O96" s="46" t="s">
        <v>616</v>
      </c>
      <c r="P96" s="46" t="s">
        <v>639</v>
      </c>
    </row>
    <row r="97" spans="4:16" x14ac:dyDescent="0.2">
      <c r="D97" s="18"/>
      <c r="E97" s="41" t="s">
        <v>618</v>
      </c>
      <c r="F97" s="60">
        <f>F92/F96</f>
        <v>0.93215382365842958</v>
      </c>
      <c r="G97" s="60">
        <f>G93/G96</f>
        <v>0.91889007470651018</v>
      </c>
      <c r="H97" s="60">
        <f>H94/H96</f>
        <v>0.93658936999794784</v>
      </c>
      <c r="I97" s="61">
        <f>I95/I96</f>
        <v>0.9149989684340829</v>
      </c>
      <c r="J97" s="46"/>
      <c r="M97" s="47">
        <f>SUM(F92,G93,H94,I95 )/J96</f>
        <v>0.92805569881382155</v>
      </c>
      <c r="N97" s="67">
        <f>(G93+H94+I95)/SUM(G96:I96)</f>
        <v>0.92389367389367394</v>
      </c>
      <c r="O97" s="47">
        <f>(G93+H94+I95)/SUM(J93:J95)</f>
        <v>0.90877884896289807</v>
      </c>
      <c r="P97" s="68">
        <f>2*N97*O97/(N97+O97)</f>
        <v>0.91627393225331377</v>
      </c>
    </row>
    <row r="98" spans="4:16" x14ac:dyDescent="0.2">
      <c r="D98" s="18"/>
      <c r="E98" s="46"/>
      <c r="J98" s="46"/>
    </row>
    <row r="99" spans="4:16" x14ac:dyDescent="0.2">
      <c r="E99" s="46"/>
      <c r="J99" s="46"/>
    </row>
    <row r="100" spans="4:16" x14ac:dyDescent="0.2">
      <c r="E100" s="46"/>
      <c r="F100" s="76" t="s">
        <v>593</v>
      </c>
      <c r="G100" s="77"/>
      <c r="H100" s="77"/>
      <c r="I100" s="78"/>
      <c r="J100" s="46"/>
    </row>
    <row r="101" spans="4:16" x14ac:dyDescent="0.2">
      <c r="D101" s="18"/>
      <c r="E101" s="46"/>
      <c r="F101" s="40" t="s">
        <v>594</v>
      </c>
      <c r="G101" s="52" t="s">
        <v>595</v>
      </c>
      <c r="H101" s="52" t="s">
        <v>596</v>
      </c>
      <c r="I101" s="55" t="s">
        <v>604</v>
      </c>
      <c r="J101" s="41" t="s">
        <v>619</v>
      </c>
      <c r="K101" s="61" t="s">
        <v>620</v>
      </c>
      <c r="L101" s="66" t="s">
        <v>617</v>
      </c>
      <c r="M101" s="44" t="s">
        <v>616</v>
      </c>
    </row>
    <row r="102" spans="4:16" x14ac:dyDescent="0.2">
      <c r="D102" s="79" t="s">
        <v>611</v>
      </c>
      <c r="E102" s="56" t="s">
        <v>594</v>
      </c>
      <c r="F102" s="18">
        <v>2130</v>
      </c>
      <c r="G102" s="18">
        <v>79</v>
      </c>
      <c r="H102" s="18">
        <v>41</v>
      </c>
      <c r="I102" s="18">
        <v>88</v>
      </c>
      <c r="J102" s="39">
        <f>SUM(F102:I102)</f>
        <v>2338</v>
      </c>
      <c r="K102" s="51">
        <f>J102/J106</f>
        <v>0.84863883847549915</v>
      </c>
      <c r="L102" s="64"/>
      <c r="M102" s="45">
        <f>F102/J102</f>
        <v>0.91103507271171946</v>
      </c>
    </row>
    <row r="103" spans="4:16" x14ac:dyDescent="0.2">
      <c r="D103" s="80"/>
      <c r="E103" s="74" t="s">
        <v>595</v>
      </c>
      <c r="F103" s="18">
        <v>28</v>
      </c>
      <c r="G103" s="18">
        <v>113</v>
      </c>
      <c r="H103" s="18">
        <v>0</v>
      </c>
      <c r="I103" s="18">
        <v>1</v>
      </c>
      <c r="J103" s="39">
        <f>SUM(F103:I103)</f>
        <v>142</v>
      </c>
      <c r="K103" s="51">
        <f>J103/J106</f>
        <v>5.1542649727767696E-2</v>
      </c>
      <c r="L103" s="64">
        <f>F103/J103</f>
        <v>0.19718309859154928</v>
      </c>
      <c r="M103" s="33">
        <f>G103/J103</f>
        <v>0.79577464788732399</v>
      </c>
    </row>
    <row r="104" spans="4:16" x14ac:dyDescent="0.2">
      <c r="D104" s="80"/>
      <c r="E104" s="74" t="s">
        <v>596</v>
      </c>
      <c r="F104" s="18">
        <v>16</v>
      </c>
      <c r="G104" s="18">
        <v>1</v>
      </c>
      <c r="H104" s="18">
        <v>100</v>
      </c>
      <c r="I104" s="18">
        <v>8</v>
      </c>
      <c r="J104" s="39">
        <f>SUM(F104:I104)</f>
        <v>125</v>
      </c>
      <c r="K104" s="51">
        <f>J104/J106</f>
        <v>4.5372050816696916E-2</v>
      </c>
      <c r="L104" s="64">
        <f>F104/J104</f>
        <v>0.128</v>
      </c>
      <c r="M104" s="33">
        <f>H104/J104</f>
        <v>0.8</v>
      </c>
    </row>
    <row r="105" spans="4:16" x14ac:dyDescent="0.2">
      <c r="D105" s="81"/>
      <c r="E105" s="57" t="s">
        <v>604</v>
      </c>
      <c r="F105" s="18">
        <v>15</v>
      </c>
      <c r="G105" s="18">
        <v>0</v>
      </c>
      <c r="H105" s="18">
        <v>1</v>
      </c>
      <c r="I105" s="18">
        <v>134</v>
      </c>
      <c r="J105" s="40">
        <f>SUM(F105:I105)</f>
        <v>150</v>
      </c>
      <c r="K105" s="53">
        <f>J105/J106</f>
        <v>5.4446460980036297E-2</v>
      </c>
      <c r="L105" s="65">
        <f>F105/J105</f>
        <v>0.1</v>
      </c>
      <c r="M105" s="34">
        <f>I105/J105</f>
        <v>0.89333333333333331</v>
      </c>
    </row>
    <row r="106" spans="4:16" x14ac:dyDescent="0.2">
      <c r="D106" s="18"/>
      <c r="E106" s="46"/>
      <c r="F106" s="41">
        <f>SUM(F102:F105)</f>
        <v>2189</v>
      </c>
      <c r="G106" s="42">
        <f>SUM(G102:G105)</f>
        <v>193</v>
      </c>
      <c r="H106" s="42">
        <f>SUM(H102:H105)</f>
        <v>142</v>
      </c>
      <c r="I106" s="43">
        <f>SUM(I102:I105)</f>
        <v>231</v>
      </c>
      <c r="J106" s="57">
        <f>SUM(J102:J105)</f>
        <v>2755</v>
      </c>
      <c r="M106" s="46" t="s">
        <v>645</v>
      </c>
      <c r="N106" s="46" t="s">
        <v>618</v>
      </c>
      <c r="O106" s="46" t="s">
        <v>616</v>
      </c>
      <c r="P106" s="46" t="s">
        <v>639</v>
      </c>
    </row>
    <row r="107" spans="4:16" x14ac:dyDescent="0.2">
      <c r="D107" s="18"/>
      <c r="E107" s="66" t="s">
        <v>618</v>
      </c>
      <c r="F107" s="73">
        <f>F102/F106</f>
        <v>0.9730470534490635</v>
      </c>
      <c r="G107" s="60">
        <f>G103/G106</f>
        <v>0.58549222797927458</v>
      </c>
      <c r="H107" s="60">
        <f>H104/H106</f>
        <v>0.70422535211267601</v>
      </c>
      <c r="I107" s="61">
        <f>I105/I106</f>
        <v>0.58008658008658009</v>
      </c>
      <c r="J107" s="46"/>
      <c r="M107" s="47">
        <f>SUM(F102,G103,H104,I105 )/J106</f>
        <v>0.89909255898366602</v>
      </c>
      <c r="N107" s="67">
        <f>(G103+H104+I105)/SUM(G106:I106)</f>
        <v>0.61307420494699649</v>
      </c>
      <c r="O107" s="47">
        <f>(G103+H104+I105)/SUM(J103:J105)</f>
        <v>0.83213429256594729</v>
      </c>
      <c r="P107" s="68">
        <f>2*N107*O107/(N107+O107)</f>
        <v>0.70600203458799604</v>
      </c>
    </row>
  </sheetData>
  <mergeCells count="25"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  <mergeCell ref="F48:I48"/>
    <mergeCell ref="D50:D53"/>
    <mergeCell ref="F58:I58"/>
    <mergeCell ref="D60:D63"/>
    <mergeCell ref="F70:I70"/>
    <mergeCell ref="F100:I100"/>
    <mergeCell ref="D102:D105"/>
    <mergeCell ref="D72:D75"/>
    <mergeCell ref="F80:I80"/>
    <mergeCell ref="D82:D85"/>
    <mergeCell ref="F90:I90"/>
    <mergeCell ref="D92:D9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SemEval2018_Task3_A</vt:lpstr>
      <vt:lpstr>SemEval2018_Task3_B</vt:lpstr>
      <vt:lpstr>SemEval2019_Task3</vt:lpstr>
      <vt:lpstr>SemEval2019_Task3 混淆矩阵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2019-01-04T09:27:45Z</dcterms:modified>
</cp:coreProperties>
</file>