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1100" yWindow="520" windowWidth="24240" windowHeight="1386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5" l="1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B25" i="5"/>
  <c r="D25" i="5"/>
  <c r="E25" i="5"/>
  <c r="F25" i="5"/>
  <c r="G25" i="5"/>
  <c r="H25" i="5"/>
  <c r="B24" i="5"/>
  <c r="D24" i="5"/>
  <c r="E24" i="5"/>
  <c r="F24" i="5"/>
  <c r="G24" i="5"/>
  <c r="H24" i="5"/>
  <c r="B23" i="5"/>
  <c r="D23" i="5"/>
  <c r="E23" i="5"/>
  <c r="F23" i="5"/>
  <c r="G23" i="5"/>
  <c r="H23" i="5"/>
  <c r="B22" i="5"/>
  <c r="G22" i="5"/>
  <c r="G26" i="5"/>
  <c r="F22" i="5"/>
  <c r="F26" i="5"/>
  <c r="E22" i="5"/>
  <c r="E26" i="5"/>
  <c r="L27" i="5"/>
  <c r="H26" i="5"/>
  <c r="M27" i="5"/>
  <c r="N27" i="5"/>
  <c r="K27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<sst xmlns="http://schemas.openxmlformats.org/spreadsheetml/2006/main" count="1354" uniqueCount="801">
  <si>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</si>
  <si>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</si>
  <si>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</si>
  <si>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</si>
  <si>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</si>
  <si>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</si>
  <si>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</si>
  <si>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</si>
  <si>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</si>
  <si>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</si>
  <si>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</si>
  <si>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</si>
  <si>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</si>
  <si>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</si>
  <si>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</si>
  <si>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</si>
  <si>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</si>
  <si>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</si>
  <si>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</si>
  <si>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</si>
  <si>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</si>
  <si>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</si>
  <si>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</si>
  <si>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</si>
  <si>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</si>
  <si>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</si>
  <si>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</si>
  <si>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</si>
  <si>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</si>
  <si>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</si>
  <si>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</si>
  <si>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</si>
  <si>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</si>
  <si>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</si>
  <si>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</si>
  <si>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</si>
  <si>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</si>
  <si>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</si>
  <si>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</si>
  <si>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</si>
  <si>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</si>
  <si>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</si>
  <si>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</si>
  <si>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</si>
  <si>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</si>
  <si>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</si>
  <si>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</si>
  <si>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</si>
  <si>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</si>
  <si>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</si>
  <si>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</si>
  <si>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</si>
  <si>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</si>
  <si>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</si>
  <si>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</si>
  <si>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</si>
  <si>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</si>
  <si>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</si>
  <si>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</si>
  <si>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</si>
  <si>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</si>
  <si>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</si>
  <si>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</si>
  <si>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</si>
  <si>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</si>
  <si>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</si>
  <si>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</si>
  <si>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</si>
  <si>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</si>
  <si>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</si>
  <si>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</si>
  <si>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</si>
  <si>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</si>
  <si>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</si>
  <si>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</si>
  <si>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</si>
  <si>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</si>
  <si>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</si>
  <si>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</si>
  <si>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</si>
  <si>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</si>
  <si>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</si>
  <si>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</si>
  <si>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</si>
  <si>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</si>
  <si>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</si>
  <si>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</si>
  <si>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</si>
  <si>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</si>
  <si>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</si>
  <si>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</si>
  <si>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</si>
  <si>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</si>
  <si>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</si>
  <si>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</si>
  <si>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</si>
  <si>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</si>
  <si>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</si>
  <si>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</si>
  <si>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</si>
  <si>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</si>
  <si>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</si>
  <si>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</si>
  <si>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</si>
  <si>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</si>
  <si>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</si>
  <si>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</si>
  <si>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</si>
  <si>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</si>
  <si>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</si>
  <si>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</si>
  <si>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</si>
  <si>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</si>
  <si>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</si>
  <si>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</si>
  <si>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</si>
  <si>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</si>
  <si>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</si>
  <si>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</si>
  <si>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</si>
  <si>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</si>
  <si>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</si>
  <si>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</si>
  <si>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</si>
  <si>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</si>
  <si>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</si>
  <si>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</si>
  <si>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</si>
  <si>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</si>
  <si>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</si>
  <si>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</si>
  <si>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</si>
  <si>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</si>
  <si>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</si>
  <si>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</si>
  <si>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</si>
  <si>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</si>
  <si>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</si>
  <si>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</si>
  <si>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</si>
  <si>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</si>
  <si>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</si>
  <si>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</si>
  <si>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</si>
  <si>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</si>
  <si>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</si>
  <si>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</si>
  <si>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</si>
  <si>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</si>
  <si>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</si>
  <si>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</si>
  <si>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</si>
  <si>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</si>
  <si>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</si>
  <si>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</si>
  <si>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</si>
  <si>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</si>
  <si>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</si>
  <si>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</si>
  <si>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</si>
  <si>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</si>
  <si>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</si>
  <si>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</si>
  <si>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</si>
  <si>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</si>
  <si>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</si>
  <si>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</si>
  <si>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</si>
  <si>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</si>
  <si>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</si>
  <si>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</si>
  <si>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</si>
  <si>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</si>
  <si>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</si>
  <si>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</si>
  <si>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</si>
  <si>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</si>
  <si>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</si>
  <si>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</si>
  <si>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</si>
  <si>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</si>
  <si>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</si>
  <si>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</si>
  <si>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</si>
  <si>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</si>
  <si>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</si>
  <si>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</si>
  <si>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</si>
  <si>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</si>
  <si>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</si>
  <si>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</si>
  <si>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</si>
  <si>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</si>
  <si>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</si>
  <si>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</si>
  <si>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</si>
  <si>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</si>
  <si>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</si>
  <si>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</si>
  <si>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</si>
  <si>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</si>
  <si>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</si>
  <si>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</si>
  <si>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</si>
  <si>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</si>
  <si>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</si>
  <si>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</si>
  <si>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</si>
  <si>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</si>
  <si>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</si>
  <si>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</si>
  <si>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</si>
  <si>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</si>
  <si>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</si>
  <si>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</si>
  <si>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</si>
  <si>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</si>
  <si>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</si>
  <si>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</si>
  <si>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</si>
  <si>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</si>
  <si>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</si>
  <si>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</si>
  <si>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</si>
  <si>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</si>
  <si>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</si>
  <si>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</si>
  <si>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</si>
  <si>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</si>
  <si>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</si>
  <si>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</si>
  <si>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</si>
  <si>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</si>
  <si>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</si>
  <si>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</si>
  <si>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</si>
  <si>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</si>
  <si>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</si>
  <si>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</si>
  <si>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</si>
  <si>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</si>
  <si>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</si>
  <si>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</si>
  <si>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</si>
  <si>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</si>
  <si>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</si>
  <si>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</si>
  <si>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</si>
  <si>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</si>
  <si>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</si>
  <si>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</si>
  <si>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</si>
  <si>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</si>
  <si>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</si>
  <si>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</si>
  <si>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</si>
  <si>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</si>
  <si>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</si>
  <si>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</si>
  <si>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</si>
  <si>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</si>
  <si>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</si>
  <si>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</si>
  <si>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</si>
  <si>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</si>
  <si>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</si>
  <si>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</si>
  <si>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</si>
  <si>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</si>
  <si>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</si>
  <si>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</si>
  <si>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</si>
  <si>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</si>
  <si>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</si>
  <si>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</si>
  <si>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</si>
  <si>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</si>
  <si>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</si>
  <si>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</si>
  <si>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</si>
  <si>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</si>
  <si>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</si>
  <si>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</si>
  <si>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</si>
  <si>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</si>
  <si>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</si>
  <si>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</si>
  <si>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</si>
  <si>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</si>
  <si>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</si>
  <si>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</si>
  <si>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</si>
  <si>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</si>
  <si>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</si>
  <si>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</si>
  <si>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</si>
  <si>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</si>
  <si>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</si>
  <si>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</si>
  <si>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</si>
  <si>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</si>
  <si>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</si>
  <si>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</si>
  <si>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</si>
  <si>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</si>
  <si>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</si>
  <si>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</si>
  <si>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</si>
  <si>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</si>
  <si>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</si>
  <si>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</si>
  <si>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</si>
  <si>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</si>
  <si>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</si>
  <si>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</si>
  <si>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</si>
  <si>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</si>
  <si>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</si>
  <si>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</si>
  <si>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</si>
  <si>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</si>
  <si>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</si>
  <si>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</si>
  <si>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</si>
  <si>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</si>
  <si>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</si>
  <si>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</si>
  <si>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</si>
  <si>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</si>
  <si>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</si>
  <si>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</si>
  <si>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</si>
  <si>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</si>
  <si>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</si>
  <si>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</si>
  <si>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</si>
  <si>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</si>
  <si>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</si>
  <si>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</si>
  <si>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</si>
  <si>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</si>
  <si>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</si>
  <si>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</si>
  <si>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</si>
  <si>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</si>
  <si>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</si>
  <si>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</si>
  <si>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</si>
  <si>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</si>
  <si>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</si>
  <si>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</si>
  <si>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</si>
  <si>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</si>
  <si>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</si>
  <si>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</si>
  <si>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</si>
  <si>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</si>
  <si>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</si>
  <si>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</si>
  <si>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</si>
  <si>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</si>
  <si>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</si>
  <si>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</si>
  <si>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</si>
  <si>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</si>
  <si>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</si>
  <si>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</si>
  <si>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</si>
  <si>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</si>
  <si>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</si>
  <si>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</si>
  <si>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</si>
  <si>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</si>
  <si>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</si>
  <si>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</si>
  <si>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</si>
  <si>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</si>
  <si>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</si>
  <si>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</si>
  <si>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</si>
  <si>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</si>
  <si>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</si>
  <si>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</si>
  <si>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</si>
  <si>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</si>
  <si>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</si>
  <si>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</si>
  <si>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</si>
  <si>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</si>
  <si>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</si>
  <si>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</si>
  <si>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</si>
  <si>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</si>
  <si>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</si>
  <si>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</si>
  <si>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</si>
  <si>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</si>
  <si>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</si>
  <si>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</si>
  <si>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</si>
  <si>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</si>
  <si>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</si>
  <si>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</si>
  <si>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</si>
  <si>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</si>
  <si>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</si>
  <si>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</si>
  <si>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</si>
  <si>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</si>
  <si>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</si>
  <si>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</si>
  <si>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</si>
  <si>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</si>
  <si>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</si>
  <si>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</si>
  <si>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</si>
  <si>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</si>
  <si>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</si>
  <si>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</si>
  <si>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</si>
  <si>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</si>
  <si>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</si>
  <si>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</si>
  <si>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</si>
  <si>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</si>
  <si>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</si>
  <si>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</si>
  <si>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</si>
  <si>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</si>
  <si>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</si>
  <si>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</si>
  <si>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</si>
  <si>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</si>
  <si>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</si>
  <si>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</si>
  <si>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</si>
  <si>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</si>
  <si>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</si>
  <si>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</si>
  <si>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</si>
  <si>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</si>
  <si>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</si>
  <si>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</si>
  <si>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</si>
  <si>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</si>
  <si>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</si>
  <si>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</si>
  <si>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</si>
  <si>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</si>
  <si>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</si>
  <si>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</si>
  <si>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</si>
  <si>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</si>
  <si>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</si>
  <si>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</si>
  <si>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</si>
  <si>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</si>
  <si>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</si>
  <si>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</si>
  <si>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</si>
  <si>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</si>
  <si>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</si>
  <si>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</si>
  <si>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</si>
  <si>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</si>
  <si>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</si>
  <si>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</si>
  <si>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</si>
  <si>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</si>
  <si>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</si>
  <si>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</si>
  <si>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</si>
  <si>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</si>
  <si>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</si>
  <si>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</si>
  <si>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</si>
  <si>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</si>
  <si>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</si>
  <si>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</si>
  <si>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</si>
  <si>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</si>
  <si>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</si>
  <si>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</si>
  <si>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</si>
  <si>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</si>
  <si>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</si>
  <si>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</si>
  <si>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</si>
  <si>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</si>
  <si>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</si>
  <si>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</si>
  <si>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</si>
  <si>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</si>
  <si>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</si>
  <si>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</si>
  <si>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</si>
  <si>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</si>
  <si>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</si>
  <si>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</si>
  <si>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</si>
  <si>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</si>
  <si>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</si>
  <si>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</si>
  <si>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</si>
  <si>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</si>
  <si>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</si>
  <si>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</si>
  <si>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</si>
  <si>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</si>
  <si>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</si>
  <si>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</si>
  <si>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</si>
  <si>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</si>
  <si>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</si>
  <si>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</si>
  <si>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</si>
  <si>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</si>
  <si>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</si>
  <si>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</si>
  <si>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</si>
  <si>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</si>
  <si>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</si>
  <si>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</si>
  <si>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</si>
  <si>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</si>
  <si>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</si>
  <si>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</si>
  <si>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</si>
  <si>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</si>
  <si>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</si>
  <si>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</si>
  <si>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</si>
  <si>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</si>
  <si>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</si>
  <si>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</si>
  <si>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</si>
  <si>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</si>
  <si>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</si>
  <si>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</si>
  <si>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</si>
  <si>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</si>
  <si>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</si>
  <si>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</si>
  <si>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</si>
  <si>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</si>
  <si>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</si>
  <si>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</si>
  <si>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</si>
  <si>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</si>
  <si>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</si>
  <si>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</si>
  <si>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</si>
  <si>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</si>
  <si>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</si>
  <si>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</si>
  <si>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</si>
  <si>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</si>
  <si>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</si>
  <si>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</si>
  <si>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</si>
  <si>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</si>
  <si>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</si>
  <si>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</si>
  <si>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</si>
  <si>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</si>
  <si>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</si>
  <si>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</si>
  <si>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</si>
  <si>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</si>
  <si>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</si>
  <si>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</si>
  <si>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</si>
  <si>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</si>
  <si>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</si>
  <si>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</si>
  <si>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</si>
  <si>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</si>
  <si>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</si>
  <si>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</si>
  <si>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</si>
  <si>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</si>
  <si>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</si>
  <si>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</si>
  <si>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</si>
  <si>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</si>
  <si>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</si>
  <si>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</si>
  <si>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</si>
  <si>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</si>
  <si>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</si>
  <si>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</si>
  <si>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</si>
  <si>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</si>
  <si>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</si>
  <si>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</si>
  <si>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</si>
  <si>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</si>
  <si>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</si>
  <si>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</si>
  <si>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</si>
  <si>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</si>
  <si>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</si>
  <si>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</si>
  <si>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</si>
  <si>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</si>
  <si>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</si>
  <si>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</si>
  <si>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</si>
  <si>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</si>
  <si>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</si>
  <si>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</si>
  <si>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</si>
  <si>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</si>
  <si>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</si>
  <si>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</si>
  <si>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</si>
  <si>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</si>
  <si>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</si>
  <si>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</si>
  <si>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</si>
  <si>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</si>
  <si>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</si>
  <si>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</si>
  <si>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</si>
  <si>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</si>
  <si>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</si>
  <si>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</si>
  <si>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</si>
  <si>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</si>
  <si>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</si>
  <si>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</si>
  <si>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</si>
  <si>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</si>
  <si>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</si>
  <si>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</si>
  <si>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</si>
  <si>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</si>
  <si>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</si>
  <si>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</si>
  <si>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</si>
  <si>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</si>
  <si>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</si>
  <si>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</si>
  <si>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</si>
  <si>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</si>
  <si>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</si>
  <si>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</si>
  <si>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</si>
  <si>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</si>
  <si>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</si>
  <si>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</si>
  <si>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</si>
  <si>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</si>
  <si>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</si>
  <si>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</si>
  <si>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</si>
  <si>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</si>
  <si>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</si>
  <si>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</si>
  <si>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</si>
  <si>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main93_onlya_ek_1546866827</t>
  </si>
  <si>
    <t>ONLY A</t>
    <phoneticPr fontId="2" type="noConversion"/>
  </si>
  <si>
    <t>2-way GRU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</si>
  <si>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</si>
  <si>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</si>
  <si>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</si>
  <si>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</si>
  <si>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</si>
  <si>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</si>
  <si>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</si>
  <si>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</si>
  <si>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</si>
  <si>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</si>
  <si>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</si>
  <si>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</si>
  <si>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</si>
  <si>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</si>
  <si>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</si>
  <si>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</si>
  <si>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</si>
  <si>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</si>
  <si>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</si>
  <si>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</si>
  <si>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</si>
  <si>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</si>
  <si>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</si>
  <si>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</si>
  <si>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</si>
  <si>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</si>
  <si>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</si>
  <si>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</si>
  <si>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</si>
  <si>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</si>
  <si>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</si>
  <si>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</si>
  <si>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</si>
  <si>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</si>
  <si>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</si>
  <si>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</si>
  <si>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</si>
  <si>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</si>
  <si>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</si>
  <si>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</si>
  <si>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</si>
  <si>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</si>
  <si>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</si>
  <si>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</si>
  <si>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</si>
  <si>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</si>
  <si>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</si>
  <si>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</si>
  <si>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</si>
  <si>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</si>
  <si>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</si>
  <si>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</si>
  <si>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</si>
  <si>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</si>
  <si>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</si>
  <si>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</si>
  <si>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</si>
  <si>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</si>
  <si>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</si>
  <si>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</si>
  <si>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</si>
  <si>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</si>
  <si>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</si>
  <si>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</si>
  <si>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</si>
  <si>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</si>
  <si>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</si>
  <si>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</si>
  <si>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</si>
  <si>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</si>
  <si>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</si>
  <si>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</si>
  <si>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</si>
  <si>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</si>
  <si>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</si>
  <si>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</si>
  <si>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</si>
  <si>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</si>
  <si>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</si>
  <si>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</si>
  <si>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</si>
  <si>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</si>
  <si>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</si>
  <si>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</si>
  <si>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</si>
  <si>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</si>
  <si>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</si>
  <si>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</si>
  <si>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</si>
  <si>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</si>
  <si>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</si>
  <si>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m93_cnn_ek_1546949659,m93_cnn_ek_1547039955,m93_cnn_ek_1547040124,m93_cnn_ek_1547041908,m93_cnn_ek_1547042762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</si>
  <si>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</si>
  <si>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</si>
  <si>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</si>
  <si>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</si>
  <si>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</si>
  <si>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</si>
  <si>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</si>
  <si>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</si>
  <si>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</si>
  <si>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</si>
  <si>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</si>
  <si>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</si>
  <si>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</si>
  <si>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</si>
  <si>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</si>
  <si>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</si>
  <si>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</si>
  <si>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</si>
  <si>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</si>
  <si>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</si>
  <si>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</si>
  <si>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</si>
  <si>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</si>
  <si>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</si>
  <si>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</si>
  <si>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</si>
  <si>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</si>
  <si>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</si>
  <si>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</si>
  <si>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</si>
  <si>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rnn=50, attention=50, dropout=0.5, batch_size=100, lr=(0.05, 0.95), input_keep=0.95, metric=precision</t>
    <phoneticPr fontId="2" type="noConversion"/>
  </si>
  <si>
    <t>m93_gru_ek_1547368928</t>
  </si>
  <si>
    <t>rnn=50, attention=50, dropout=0.5, batch_size=100, lr=(0.05, 0.95), input_keep=1., metric=precision</t>
    <phoneticPr fontId="2" type="noConversion"/>
  </si>
  <si>
    <t>rnn=50, attention=50, dropout=0.5, batch_size=100, lr=(0.05, 0.95), input_keep=0.9, metric=precision</t>
    <phoneticPr fontId="2" type="noConversion"/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</si>
  <si>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</si>
  <si>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</si>
  <si>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</si>
  <si>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</si>
  <si>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</si>
  <si>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rnn=64, attention=32, dropout=0.5, batch_size=100, lr=(0.05, 0.95), input_keep=0.9, metric=precision</t>
    <phoneticPr fontId="2" type="noConversion"/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</si>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</sst>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"/>
  </numFmts>
  <fonts count="1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9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96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99" t="s">
        <v>5</v>
      </c>
      <c r="E1" s="99"/>
      <c r="F1" s="99"/>
      <c r="G1" s="99"/>
      <c r="H1" s="99" t="s">
        <v>546</v>
      </c>
      <c r="I1" s="99"/>
      <c r="J1" s="99"/>
      <c r="K1" s="99"/>
      <c r="L1" s="99" t="s">
        <v>4</v>
      </c>
      <c r="M1" s="99"/>
      <c r="N1" s="99"/>
      <c r="O1" s="99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99" t="s">
        <v>5</v>
      </c>
      <c r="E1" s="99"/>
      <c r="F1" s="99"/>
      <c r="G1" s="99"/>
      <c r="H1" s="99" t="s">
        <v>4</v>
      </c>
      <c r="I1" s="99"/>
      <c r="J1" s="99"/>
      <c r="K1" s="99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9"/>
  <sheetViews>
    <sheetView tabSelected="1" topLeftCell="A9" workbookViewId="0">
      <selection activeCell="B28" sqref="B28"/>
    </sheetView>
  </sheetViews>
  <sheetFormatPr baseColWidth="10" defaultRowHeight="16" x14ac:dyDescent="0.2"/>
  <cols>
    <col min="1" max="1" width="14.6640625" style="3" bestFit="1" customWidth="1"/>
    <col min="2" max="2" width="90.33203125" style="3" bestFit="1" customWidth="1"/>
    <col min="3" max="3" width="27.33203125" style="3" bestFit="1" customWidth="1"/>
    <col min="4" max="4" width="12.6640625" style="85" bestFit="1" customWidth="1"/>
    <col min="5" max="5" width="12.6640625" style="85" customWidth="1"/>
    <col min="6" max="8" width="13.5" style="94" bestFit="1" customWidth="1"/>
    <col min="9" max="9" width="12" style="94" customWidth="1"/>
    <col min="10" max="10" width="13.5" style="94" bestFit="1" customWidth="1"/>
    <col min="11" max="12" width="12" style="94" bestFit="1" customWidth="1"/>
    <col min="13" max="13" width="12" style="94" customWidth="1"/>
    <col min="14" max="14" width="10.83203125" style="18"/>
    <col min="15" max="15" width="12" style="3" bestFit="1" customWidth="1"/>
    <col min="16" max="16" width="3.83203125" style="3" bestFit="1" customWidth="1"/>
    <col min="17" max="17" width="20" style="3" bestFit="1" customWidth="1"/>
    <col min="18" max="18" width="9.5" style="3" bestFit="1" customWidth="1"/>
    <col min="19" max="19" width="21.6640625" style="3" bestFit="1" customWidth="1"/>
    <col min="20" max="20" width="21.1640625" style="3" bestFit="1" customWidth="1"/>
    <col min="21" max="21" width="13.6640625" style="3" bestFit="1" customWidth="1"/>
    <col min="22" max="22" width="18.5" style="3" bestFit="1" customWidth="1"/>
    <col min="23" max="23" width="19.83203125" style="3" bestFit="1" customWidth="1"/>
    <col min="24" max="27" width="11.33203125" style="3" bestFit="1" customWidth="1"/>
    <col min="28" max="16384" width="10.83203125" style="3"/>
  </cols>
  <sheetData>
    <row r="1" spans="1:27" x14ac:dyDescent="0.2">
      <c r="A1" s="6"/>
      <c r="B1" s="6"/>
      <c r="C1" s="6"/>
      <c r="D1" s="85" t="s">
        <v>4</v>
      </c>
      <c r="E1" s="85" t="s">
        <v>779</v>
      </c>
      <c r="F1" s="99" t="s">
        <v>5</v>
      </c>
      <c r="G1" s="99"/>
      <c r="H1" s="99"/>
      <c r="I1" s="99"/>
      <c r="J1" s="99" t="s">
        <v>546</v>
      </c>
      <c r="K1" s="99"/>
      <c r="L1" s="99"/>
      <c r="M1" s="99"/>
      <c r="O1" s="14"/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559</v>
      </c>
      <c r="V1" s="2"/>
      <c r="W1" s="2"/>
      <c r="X1" s="2"/>
      <c r="Y1" s="2"/>
      <c r="Z1" s="2"/>
      <c r="AA1" s="2"/>
    </row>
    <row r="2" spans="1:27" x14ac:dyDescent="0.2">
      <c r="A2" s="6"/>
      <c r="B2" s="6"/>
      <c r="C2" s="6"/>
      <c r="D2" s="85" t="s">
        <v>700</v>
      </c>
      <c r="E2" s="85" t="s">
        <v>780</v>
      </c>
      <c r="F2" s="85" t="s">
        <v>1</v>
      </c>
      <c r="G2" s="85" t="s">
        <v>2</v>
      </c>
      <c r="H2" s="85" t="s">
        <v>3</v>
      </c>
      <c r="I2" s="85" t="s">
        <v>549</v>
      </c>
      <c r="J2" s="85" t="s">
        <v>1</v>
      </c>
      <c r="K2" s="85" t="s">
        <v>2</v>
      </c>
      <c r="L2" s="85" t="s">
        <v>3</v>
      </c>
      <c r="M2" s="85" t="s">
        <v>549</v>
      </c>
      <c r="O2" s="6"/>
      <c r="P2" s="4">
        <v>1</v>
      </c>
      <c r="Q2" s="4" t="s">
        <v>704</v>
      </c>
      <c r="R2" s="5">
        <v>2</v>
      </c>
      <c r="S2" s="5" t="s">
        <v>705</v>
      </c>
      <c r="T2" s="5"/>
      <c r="U2" s="5" t="s">
        <v>706</v>
      </c>
      <c r="V2" s="5"/>
      <c r="W2" s="5"/>
      <c r="X2" s="9"/>
      <c r="Y2" s="5"/>
      <c r="Z2" s="5"/>
      <c r="AA2" s="9"/>
    </row>
    <row r="3" spans="1:27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F3" s="85">
        <v>0.89700139983791305</v>
      </c>
      <c r="G3" s="85">
        <v>0.87382096868808301</v>
      </c>
      <c r="H3" s="85">
        <v>0.917885782692209</v>
      </c>
      <c r="I3" s="85">
        <v>0.89287427607326098</v>
      </c>
      <c r="J3" s="85">
        <v>0.894824153948241</v>
      </c>
      <c r="K3" s="85">
        <v>0.88007471734906395</v>
      </c>
      <c r="L3" s="85">
        <v>0.89782725180656497</v>
      </c>
      <c r="M3" s="85">
        <v>0.88845174191453802</v>
      </c>
      <c r="O3" s="6"/>
      <c r="P3" s="4">
        <v>2</v>
      </c>
      <c r="Q3" s="4" t="s">
        <v>560</v>
      </c>
      <c r="R3" s="5">
        <v>51</v>
      </c>
      <c r="S3" s="90">
        <v>36969</v>
      </c>
      <c r="T3" s="5" t="s">
        <v>707</v>
      </c>
      <c r="U3" s="5" t="s">
        <v>708</v>
      </c>
      <c r="V3" s="5"/>
      <c r="W3" s="5"/>
      <c r="X3" s="5"/>
      <c r="Y3" s="5"/>
      <c r="Z3" s="5"/>
      <c r="AA3" s="5"/>
    </row>
    <row r="4" spans="1:27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F4" s="85">
        <v>0.894459588889707</v>
      </c>
      <c r="G4" s="85">
        <v>0.87110931797201896</v>
      </c>
      <c r="H4" s="85">
        <v>0.91640708443093799</v>
      </c>
      <c r="I4" s="85">
        <v>0.89065300247262902</v>
      </c>
      <c r="J4" s="85">
        <v>0.88852023888520204</v>
      </c>
      <c r="K4" s="85">
        <v>0.86518301141326204</v>
      </c>
      <c r="L4" s="85">
        <v>0.91060751759291103</v>
      </c>
      <c r="M4" s="85">
        <v>0.88471169744246403</v>
      </c>
      <c r="O4" s="6"/>
      <c r="P4" s="4">
        <v>3</v>
      </c>
      <c r="Q4" s="4" t="s">
        <v>54</v>
      </c>
      <c r="R4" s="5">
        <v>105</v>
      </c>
      <c r="S4" s="5" t="s">
        <v>709</v>
      </c>
      <c r="T4" s="5" t="s">
        <v>55</v>
      </c>
      <c r="U4" s="5" t="s">
        <v>710</v>
      </c>
      <c r="V4" s="5"/>
      <c r="W4" s="5"/>
      <c r="X4" s="5"/>
      <c r="Y4" s="5"/>
      <c r="Z4" s="5"/>
      <c r="AA4" s="5"/>
    </row>
    <row r="5" spans="1:27" x14ac:dyDescent="0.2">
      <c r="A5" s="6" t="s">
        <v>548</v>
      </c>
      <c r="B5" s="6" t="s">
        <v>553</v>
      </c>
      <c r="C5" s="6" t="s">
        <v>552</v>
      </c>
      <c r="D5" s="85">
        <v>0.652416</v>
      </c>
      <c r="F5" s="85">
        <v>0.884623885655345</v>
      </c>
      <c r="G5" s="85">
        <v>0.86073867901298495</v>
      </c>
      <c r="H5" s="85">
        <v>0.90917853764331502</v>
      </c>
      <c r="I5" s="85">
        <v>0.88140768218314403</v>
      </c>
      <c r="J5" s="85">
        <v>0.88586595885865904</v>
      </c>
      <c r="K5" s="85">
        <v>0.871124079635619</v>
      </c>
      <c r="L5" s="85">
        <v>0.88791668530756895</v>
      </c>
      <c r="M5" s="85">
        <v>0.87880236890261099</v>
      </c>
      <c r="O5" s="6"/>
      <c r="P5" s="5">
        <v>4</v>
      </c>
      <c r="Q5" s="5" t="s">
        <v>711</v>
      </c>
      <c r="R5" s="5">
        <v>11</v>
      </c>
      <c r="S5" s="5" t="s">
        <v>712</v>
      </c>
      <c r="T5" s="5"/>
      <c r="U5" s="5" t="s">
        <v>713</v>
      </c>
      <c r="V5" s="5"/>
      <c r="W5" s="5"/>
      <c r="X5" s="5"/>
      <c r="Y5" s="5"/>
      <c r="Z5" s="5"/>
      <c r="AA5" s="5"/>
    </row>
    <row r="6" spans="1:27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F6" s="85">
        <v>0.86775215501363001</v>
      </c>
      <c r="G6" s="85">
        <v>0.84227492482598798</v>
      </c>
      <c r="H6" s="85">
        <v>0.88945904899422201</v>
      </c>
      <c r="I6" s="85">
        <v>0.86231870337179595</v>
      </c>
      <c r="J6" s="85">
        <v>0.87790311877903104</v>
      </c>
      <c r="K6" s="85">
        <v>0.85544210021184497</v>
      </c>
      <c r="L6" s="85">
        <v>0.89193486715224601</v>
      </c>
      <c r="M6" s="85">
        <v>0.87174986605357596</v>
      </c>
      <c r="O6" s="6"/>
      <c r="P6" s="5">
        <v>5</v>
      </c>
      <c r="Q6" s="5" t="s">
        <v>714</v>
      </c>
      <c r="R6" s="5">
        <v>26</v>
      </c>
      <c r="S6" s="90">
        <v>37030</v>
      </c>
      <c r="T6" s="5" t="s">
        <v>715</v>
      </c>
      <c r="U6" s="5" t="s">
        <v>716</v>
      </c>
      <c r="V6" s="5"/>
      <c r="W6" s="5"/>
      <c r="X6" s="5"/>
      <c r="Y6" s="5"/>
      <c r="Z6" s="5"/>
      <c r="AA6" s="5"/>
    </row>
    <row r="7" spans="1:27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F7" s="85">
        <v>0.86620496574080896</v>
      </c>
      <c r="G7" s="85">
        <v>0.84037960545785995</v>
      </c>
      <c r="H7" s="85">
        <v>0.88880942235261495</v>
      </c>
      <c r="I7" s="85">
        <v>0.86085355880963399</v>
      </c>
      <c r="J7" s="85">
        <v>0.876244193762441</v>
      </c>
      <c r="K7" s="85">
        <v>0.85886663766673699</v>
      </c>
      <c r="L7" s="85">
        <v>0.88149171005928195</v>
      </c>
      <c r="M7" s="85">
        <v>0.86876643830693401</v>
      </c>
      <c r="O7" s="6"/>
      <c r="P7" s="5">
        <v>6</v>
      </c>
      <c r="Q7" s="5" t="s">
        <v>562</v>
      </c>
      <c r="R7" s="5">
        <v>94</v>
      </c>
      <c r="S7" s="90">
        <v>41231</v>
      </c>
      <c r="T7" s="5"/>
      <c r="U7" s="5" t="s">
        <v>717</v>
      </c>
      <c r="V7" s="5"/>
      <c r="W7" s="5"/>
      <c r="X7" s="5"/>
      <c r="Y7" s="5"/>
      <c r="Z7" s="5"/>
      <c r="AA7" s="5"/>
    </row>
    <row r="8" spans="1:27" x14ac:dyDescent="0.2">
      <c r="O8" s="6"/>
      <c r="P8" s="5">
        <v>7</v>
      </c>
      <c r="Q8" s="5" t="s">
        <v>718</v>
      </c>
      <c r="R8" s="5">
        <v>33</v>
      </c>
      <c r="S8" s="90">
        <v>37000</v>
      </c>
      <c r="T8" s="5"/>
      <c r="U8" s="5" t="s">
        <v>719</v>
      </c>
      <c r="V8" s="5"/>
      <c r="W8" s="5"/>
      <c r="X8" s="5"/>
      <c r="Y8" s="5"/>
      <c r="Z8" s="5"/>
      <c r="AA8" s="5"/>
    </row>
    <row r="9" spans="1:27" x14ac:dyDescent="0.2">
      <c r="A9" s="6" t="s">
        <v>563</v>
      </c>
      <c r="B9" s="6" t="s">
        <v>564</v>
      </c>
      <c r="C9" s="3" t="s">
        <v>565</v>
      </c>
      <c r="D9" s="85">
        <v>0.624309</v>
      </c>
      <c r="F9" s="85">
        <v>0.93339718558903695</v>
      </c>
      <c r="G9" s="85">
        <v>0.91637783961090102</v>
      </c>
      <c r="H9" s="85">
        <v>0.94699125403344497</v>
      </c>
      <c r="I9" s="85">
        <v>0.93045775532563602</v>
      </c>
      <c r="J9" s="85">
        <v>0.88022561380225595</v>
      </c>
      <c r="K9" s="85">
        <v>0.86370752458885003</v>
      </c>
      <c r="L9" s="85">
        <v>0.88412573133844996</v>
      </c>
      <c r="M9" s="85">
        <v>0.87329050012571796</v>
      </c>
      <c r="O9" s="6"/>
      <c r="P9" s="5">
        <v>8</v>
      </c>
      <c r="Q9" s="5" t="s">
        <v>561</v>
      </c>
      <c r="R9" s="5">
        <v>134</v>
      </c>
      <c r="S9" s="90">
        <v>41200</v>
      </c>
      <c r="T9" s="5"/>
      <c r="U9" s="5" t="s">
        <v>720</v>
      </c>
      <c r="V9" s="5"/>
      <c r="W9" s="5"/>
      <c r="X9" s="11"/>
      <c r="Y9" s="11"/>
      <c r="Z9" s="11"/>
      <c r="AA9" s="11"/>
    </row>
    <row r="10" spans="1:27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F10" s="85">
        <v>0.94172253739040701</v>
      </c>
      <c r="G10" s="85">
        <v>0.92539410856570903</v>
      </c>
      <c r="H10" s="85">
        <v>0.95457759387776298</v>
      </c>
      <c r="I10" s="85">
        <v>0.93887480936261603</v>
      </c>
      <c r="J10" s="85">
        <v>0.894824153948241</v>
      </c>
      <c r="K10" s="85">
        <v>0.87722736448360406</v>
      </c>
      <c r="L10" s="85">
        <v>0.90307013365634603</v>
      </c>
      <c r="M10" s="85">
        <v>0.88921177109515603</v>
      </c>
      <c r="O10" s="6"/>
      <c r="P10" s="5">
        <v>9</v>
      </c>
      <c r="Q10" s="5" t="s">
        <v>721</v>
      </c>
      <c r="R10" s="5">
        <v>35</v>
      </c>
      <c r="S10" s="5" t="s">
        <v>722</v>
      </c>
      <c r="T10" s="5" t="s">
        <v>723</v>
      </c>
      <c r="U10" s="5" t="s">
        <v>724</v>
      </c>
      <c r="V10" s="5"/>
      <c r="W10" s="5"/>
      <c r="X10" s="5"/>
      <c r="Y10" s="5"/>
      <c r="Z10" s="5"/>
      <c r="AA10" s="5"/>
    </row>
    <row r="11" spans="1:27" x14ac:dyDescent="0.2">
      <c r="A11" s="6"/>
      <c r="B11" s="6"/>
      <c r="J11" s="85"/>
      <c r="K11" s="85"/>
      <c r="L11" s="85"/>
      <c r="M11" s="85"/>
      <c r="O11" s="6"/>
      <c r="P11" s="5">
        <v>10</v>
      </c>
      <c r="Q11" s="5" t="s">
        <v>725</v>
      </c>
      <c r="R11" s="5">
        <v>38</v>
      </c>
      <c r="S11" s="90">
        <v>37153</v>
      </c>
      <c r="T11" s="5"/>
      <c r="U11" s="5" t="s">
        <v>726</v>
      </c>
      <c r="V11" s="5"/>
      <c r="W11" s="5"/>
      <c r="X11" s="5"/>
      <c r="Y11" s="5"/>
      <c r="Z11" s="5"/>
      <c r="AA11" s="5"/>
    </row>
    <row r="12" spans="1:27" x14ac:dyDescent="0.2">
      <c r="A12" s="6" t="s">
        <v>570</v>
      </c>
      <c r="B12" s="6"/>
      <c r="F12" s="85"/>
      <c r="G12" s="85"/>
      <c r="H12" s="85"/>
      <c r="I12" s="85"/>
      <c r="J12" s="85"/>
      <c r="K12" s="85"/>
      <c r="L12" s="85"/>
      <c r="M12" s="85"/>
      <c r="O12" s="6"/>
      <c r="P12" s="5">
        <v>11</v>
      </c>
      <c r="Q12" s="5" t="s">
        <v>727</v>
      </c>
      <c r="R12" s="5">
        <v>64</v>
      </c>
      <c r="S12" s="90">
        <v>37153</v>
      </c>
      <c r="T12" s="5"/>
      <c r="U12" s="5" t="s">
        <v>728</v>
      </c>
      <c r="V12" s="5"/>
      <c r="W12" s="5"/>
      <c r="X12" s="5"/>
      <c r="Y12" s="5"/>
      <c r="Z12" s="5"/>
      <c r="AA12" s="5"/>
    </row>
    <row r="13" spans="1:27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F13" s="85">
        <v>0.89272821041774097</v>
      </c>
      <c r="G13" s="85">
        <v>0.84066797642436097</v>
      </c>
      <c r="H13" s="85">
        <v>0.93755477651183095</v>
      </c>
      <c r="I13" s="85">
        <v>0.886471928734203</v>
      </c>
      <c r="J13" s="85">
        <v>0.89648307896483004</v>
      </c>
      <c r="K13" s="85">
        <v>0.86443883984867498</v>
      </c>
      <c r="L13" s="85">
        <v>0.90197368421052604</v>
      </c>
      <c r="M13" s="85">
        <v>0.88280746941403698</v>
      </c>
      <c r="O13" s="6"/>
      <c r="P13" s="5">
        <v>12</v>
      </c>
      <c r="Q13" s="5" t="s">
        <v>729</v>
      </c>
      <c r="R13" s="5">
        <v>103</v>
      </c>
      <c r="S13" s="5" t="s">
        <v>730</v>
      </c>
      <c r="T13" s="5"/>
      <c r="U13" s="5" t="s">
        <v>731</v>
      </c>
      <c r="V13" s="5"/>
      <c r="W13" s="5"/>
      <c r="X13" s="5"/>
      <c r="Y13" s="5"/>
      <c r="Z13" s="5"/>
      <c r="AA13" s="5"/>
    </row>
    <row r="14" spans="1:27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F14" s="85">
        <v>0.89965372430560597</v>
      </c>
      <c r="G14" s="85">
        <v>0.88139148043682602</v>
      </c>
      <c r="H14" s="85">
        <v>0.89008179959100198</v>
      </c>
      <c r="I14" s="85">
        <v>0.88571532395799202</v>
      </c>
      <c r="J14" s="85">
        <v>0.88747731397459095</v>
      </c>
      <c r="K14" s="85">
        <v>0.57966101694915195</v>
      </c>
      <c r="L14" s="85">
        <v>0.82014388489208601</v>
      </c>
      <c r="M14" s="85"/>
      <c r="P14" s="5">
        <v>13</v>
      </c>
      <c r="Q14" s="5" t="s">
        <v>732</v>
      </c>
      <c r="R14" s="5">
        <v>51</v>
      </c>
      <c r="S14" s="90">
        <v>37000</v>
      </c>
      <c r="T14" s="5" t="s">
        <v>733</v>
      </c>
      <c r="U14" s="5" t="s">
        <v>734</v>
      </c>
      <c r="V14" s="5"/>
      <c r="W14" s="5"/>
      <c r="X14" s="5"/>
      <c r="Y14" s="5"/>
      <c r="Z14" s="5"/>
      <c r="AA14" s="5"/>
    </row>
    <row r="15" spans="1:27" x14ac:dyDescent="0.2">
      <c r="O15" s="6"/>
      <c r="P15" s="5">
        <v>14</v>
      </c>
      <c r="Q15" s="5" t="s">
        <v>735</v>
      </c>
      <c r="R15" s="5">
        <v>7</v>
      </c>
      <c r="S15" s="5" t="s">
        <v>736</v>
      </c>
      <c r="T15" s="5"/>
      <c r="U15" s="5" t="s">
        <v>737</v>
      </c>
      <c r="V15" s="5"/>
      <c r="W15" s="5"/>
      <c r="X15" s="5"/>
      <c r="Y15" s="5"/>
      <c r="Z15" s="5"/>
      <c r="AA15" s="5"/>
    </row>
    <row r="16" spans="1:27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O16" s="6"/>
      <c r="P16" s="5">
        <v>15</v>
      </c>
      <c r="Q16" s="5" t="s">
        <v>738</v>
      </c>
      <c r="R16" s="5">
        <v>31</v>
      </c>
      <c r="S16" s="5" t="s">
        <v>722</v>
      </c>
      <c r="T16" s="5" t="s">
        <v>739</v>
      </c>
      <c r="U16" s="5" t="s">
        <v>740</v>
      </c>
      <c r="V16" s="5"/>
      <c r="W16" s="5"/>
      <c r="X16" s="5"/>
      <c r="Y16" s="5"/>
      <c r="Z16" s="8"/>
      <c r="AA16" s="5"/>
    </row>
    <row r="17" spans="1:27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F17" s="85"/>
      <c r="G17" s="85"/>
      <c r="H17" s="85"/>
      <c r="I17" s="85"/>
      <c r="J17" s="85"/>
      <c r="K17" s="85"/>
      <c r="L17" s="85"/>
      <c r="M17" s="8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F19" s="85"/>
      <c r="G19" s="85"/>
      <c r="H19" s="85"/>
      <c r="I19" s="85"/>
      <c r="J19" s="85"/>
      <c r="K19" s="85"/>
      <c r="L19" s="85"/>
      <c r="M19" s="85"/>
      <c r="O19" s="6"/>
      <c r="P19" s="6"/>
      <c r="Q19" s="6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F20" s="85"/>
      <c r="G20" s="85"/>
      <c r="H20" s="85"/>
      <c r="I20" s="85"/>
      <c r="J20" s="85"/>
      <c r="K20" s="85"/>
      <c r="L20" s="85"/>
      <c r="M20" s="85"/>
      <c r="O20" s="6"/>
      <c r="P20" s="6"/>
      <c r="Q20" s="6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F21" s="85"/>
      <c r="G21" s="85"/>
      <c r="H21" s="85"/>
      <c r="I21" s="85"/>
      <c r="J21" s="85"/>
      <c r="K21" s="85"/>
      <c r="L21" s="85"/>
      <c r="M21" s="85"/>
      <c r="O21" s="6"/>
      <c r="P21" s="6"/>
      <c r="Q21" s="6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632</v>
      </c>
      <c r="B22" s="3" t="s">
        <v>644</v>
      </c>
      <c r="C22" s="3" t="s">
        <v>643</v>
      </c>
      <c r="D22" s="95">
        <v>0.68699186991869898</v>
      </c>
      <c r="E22" s="95"/>
      <c r="F22" s="96"/>
      <c r="G22" s="96"/>
      <c r="H22" s="96"/>
      <c r="I22" s="96"/>
      <c r="J22" s="96"/>
      <c r="K22" s="96"/>
      <c r="L22" s="96"/>
      <c r="M22" s="96"/>
      <c r="O22" s="13"/>
      <c r="P22" s="6"/>
      <c r="Q22" s="13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F24" s="85"/>
      <c r="G24" s="85"/>
      <c r="H24" s="85"/>
      <c r="I24" s="85"/>
      <c r="J24" s="85"/>
      <c r="K24" s="85"/>
      <c r="L24" s="85"/>
      <c r="M24" s="85"/>
      <c r="O24" s="6"/>
      <c r="P24" s="10"/>
      <c r="Q24" s="6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F25" s="85"/>
      <c r="G25" s="85"/>
      <c r="H25" s="85"/>
      <c r="I25" s="85"/>
      <c r="J25" s="85"/>
      <c r="K25" s="85"/>
      <c r="L25" s="85"/>
      <c r="M25" s="85"/>
      <c r="O25" s="6"/>
      <c r="P25" s="6"/>
      <c r="Q25" s="6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F26" s="85"/>
      <c r="G26" s="85"/>
      <c r="H26" s="85"/>
      <c r="I26" s="85"/>
      <c r="J26" s="85"/>
      <c r="K26" s="85"/>
      <c r="L26" s="85"/>
      <c r="M26" s="85"/>
      <c r="O26" s="6"/>
      <c r="P26" s="6"/>
      <c r="Q26" s="6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F27" s="85"/>
      <c r="G27" s="85"/>
      <c r="H27" s="85"/>
      <c r="I27" s="85"/>
      <c r="J27" s="85"/>
      <c r="K27" s="85"/>
      <c r="L27" s="85"/>
      <c r="M27" s="85"/>
      <c r="O27" s="6"/>
      <c r="P27" s="6"/>
      <c r="Q27" s="6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F28" s="85"/>
      <c r="G28" s="85"/>
      <c r="H28" s="85"/>
      <c r="I28" s="85"/>
      <c r="J28" s="85"/>
      <c r="K28" s="85"/>
      <c r="L28" s="85"/>
      <c r="M28" s="85"/>
      <c r="O28" s="6"/>
      <c r="P28" s="6"/>
      <c r="Q28" s="6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632</v>
      </c>
      <c r="B29" s="3" t="s">
        <v>664</v>
      </c>
      <c r="C29" s="3" t="s">
        <v>663</v>
      </c>
      <c r="D29" s="85">
        <v>0.69269269269269196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632</v>
      </c>
      <c r="C30" s="3" t="s">
        <v>665</v>
      </c>
      <c r="D30" s="85">
        <v>0.70304302203567604</v>
      </c>
      <c r="F30" s="85"/>
      <c r="G30" s="85"/>
      <c r="H30" s="85"/>
      <c r="I30" s="85"/>
      <c r="J30" s="85"/>
      <c r="K30" s="85"/>
      <c r="L30" s="85"/>
      <c r="M30" s="85"/>
      <c r="O30" s="6"/>
      <c r="P30" s="6"/>
      <c r="Q30" s="6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F31" s="85"/>
      <c r="G31" s="85"/>
      <c r="H31" s="85"/>
      <c r="I31" s="85"/>
      <c r="J31" s="85"/>
      <c r="K31" s="85"/>
      <c r="L31" s="85"/>
      <c r="M31" s="85"/>
      <c r="O31" s="6"/>
      <c r="P31" s="6"/>
      <c r="Q31" s="6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s="6" t="s">
        <v>632</v>
      </c>
      <c r="B32" s="3" t="s">
        <v>787</v>
      </c>
      <c r="C32" s="3" t="s">
        <v>784</v>
      </c>
      <c r="D32" s="91">
        <v>0.72340425531914898</v>
      </c>
      <c r="E32" s="91">
        <v>0.72358591248665904</v>
      </c>
      <c r="F32" s="85"/>
      <c r="G32" s="85"/>
      <c r="H32" s="85"/>
      <c r="I32" s="85"/>
      <c r="J32" s="85"/>
      <c r="K32" s="85"/>
      <c r="L32" s="85"/>
      <c r="M32" s="85"/>
      <c r="O32" s="6"/>
      <c r="P32" s="6"/>
      <c r="Q32" s="6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B33" s="3" t="s">
        <v>785</v>
      </c>
      <c r="C33" s="3" t="s">
        <v>783</v>
      </c>
      <c r="D33" s="91">
        <v>0.72307692307692295</v>
      </c>
      <c r="F33" s="85"/>
      <c r="G33" s="85"/>
      <c r="H33" s="85"/>
      <c r="I33" s="85"/>
      <c r="J33" s="85"/>
      <c r="K33" s="85"/>
      <c r="L33" s="85"/>
      <c r="M33" s="85"/>
      <c r="O33" s="6"/>
      <c r="P33" s="6"/>
      <c r="Q33" s="6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B34" s="3" t="s">
        <v>788</v>
      </c>
      <c r="C34" s="3" t="s">
        <v>786</v>
      </c>
      <c r="D34" s="91">
        <v>0.72766884531590403</v>
      </c>
      <c r="E34" s="91">
        <v>0.72766884531590403</v>
      </c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6"/>
      <c r="B35" s="3" t="s">
        <v>794</v>
      </c>
      <c r="C35" s="3" t="s">
        <v>793</v>
      </c>
      <c r="D35" s="91">
        <v>0.72312703583061799</v>
      </c>
      <c r="E35" s="91">
        <v>0.72844827586206895</v>
      </c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F36" s="85"/>
      <c r="G36" s="85"/>
      <c r="H36" s="85"/>
      <c r="I36" s="85"/>
      <c r="J36" s="85"/>
      <c r="K36" s="85"/>
      <c r="L36" s="85"/>
      <c r="M36" s="85"/>
      <c r="O36" s="6"/>
      <c r="P36" s="6"/>
      <c r="Q36" s="6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F37" s="85"/>
      <c r="G37" s="85"/>
      <c r="H37" s="85"/>
      <c r="I37" s="85"/>
      <c r="J37" s="85"/>
      <c r="K37" s="85"/>
      <c r="L37" s="85"/>
      <c r="M37" s="85"/>
      <c r="O37" s="6"/>
      <c r="P37" s="6"/>
      <c r="Q37" s="6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A38" s="6" t="s">
        <v>662</v>
      </c>
      <c r="B38" s="6" t="s">
        <v>661</v>
      </c>
      <c r="C38" s="3" t="s">
        <v>660</v>
      </c>
      <c r="D38" s="85">
        <v>0.68678459937564995</v>
      </c>
      <c r="F38" s="85"/>
      <c r="G38" s="85"/>
      <c r="H38" s="85"/>
      <c r="I38" s="85"/>
      <c r="J38" s="85"/>
      <c r="K38" s="85"/>
      <c r="L38" s="85"/>
      <c r="M38" s="85"/>
      <c r="O38" s="6"/>
      <c r="P38" s="6"/>
      <c r="Q38" s="6"/>
      <c r="S38" s="5"/>
      <c r="T38" s="5"/>
      <c r="U38" s="5"/>
      <c r="V38" s="5"/>
      <c r="W38" s="5"/>
      <c r="X38" s="5"/>
      <c r="Y38" s="8"/>
      <c r="Z38" s="5"/>
      <c r="AA38" s="5"/>
    </row>
    <row r="39" spans="1:27" x14ac:dyDescent="0.2">
      <c r="F39" s="85"/>
      <c r="G39" s="85"/>
      <c r="H39" s="85"/>
      <c r="I39" s="85"/>
      <c r="J39" s="85"/>
      <c r="K39" s="85"/>
      <c r="L39" s="85"/>
      <c r="M39" s="85"/>
      <c r="O39" s="6"/>
      <c r="P39" s="6"/>
      <c r="Q39" s="6"/>
    </row>
    <row r="40" spans="1:27" x14ac:dyDescent="0.2">
      <c r="A40" s="3" t="s">
        <v>668</v>
      </c>
      <c r="B40" s="3" t="s">
        <v>696</v>
      </c>
      <c r="C40" s="3" t="s">
        <v>666</v>
      </c>
      <c r="D40" s="85">
        <v>0.66915191053122003</v>
      </c>
      <c r="F40" s="85"/>
      <c r="G40" s="85"/>
      <c r="H40" s="85"/>
      <c r="I40" s="85"/>
      <c r="J40" s="85"/>
      <c r="K40" s="85"/>
      <c r="L40" s="85"/>
      <c r="M40" s="85"/>
      <c r="O40" s="6"/>
      <c r="P40" s="6"/>
      <c r="Q40" s="6"/>
    </row>
    <row r="41" spans="1:27" x14ac:dyDescent="0.2">
      <c r="B41" s="3" t="s">
        <v>695</v>
      </c>
      <c r="C41" s="3" t="s">
        <v>667</v>
      </c>
      <c r="D41" s="85">
        <v>0.67109004739336398</v>
      </c>
      <c r="F41" s="85"/>
      <c r="G41" s="85"/>
      <c r="H41" s="85"/>
      <c r="I41" s="85"/>
      <c r="J41" s="85"/>
      <c r="K41" s="85"/>
      <c r="L41" s="85"/>
      <c r="M41" s="85"/>
      <c r="O41" s="6"/>
      <c r="P41" s="6"/>
      <c r="Q41" s="6"/>
    </row>
    <row r="42" spans="1:27" x14ac:dyDescent="0.2">
      <c r="B42" s="3" t="s">
        <v>694</v>
      </c>
      <c r="C42" s="3" t="s">
        <v>669</v>
      </c>
      <c r="D42" s="85">
        <v>0.71773347324239201</v>
      </c>
    </row>
    <row r="43" spans="1:27" x14ac:dyDescent="0.2">
      <c r="B43" s="3" t="s">
        <v>693</v>
      </c>
      <c r="C43" s="3" t="s">
        <v>675</v>
      </c>
      <c r="D43" s="85">
        <v>0.72607260726072598</v>
      </c>
      <c r="F43" s="85"/>
      <c r="G43" s="85"/>
      <c r="H43" s="85"/>
      <c r="I43" s="85"/>
      <c r="J43" s="85"/>
      <c r="K43" s="85"/>
      <c r="L43" s="85"/>
      <c r="M43" s="85"/>
      <c r="O43" s="6"/>
      <c r="P43" s="6"/>
      <c r="Q43" s="6"/>
    </row>
    <row r="44" spans="1:27" x14ac:dyDescent="0.2">
      <c r="B44" s="3" t="s">
        <v>692</v>
      </c>
      <c r="C44" s="3" t="s">
        <v>677</v>
      </c>
      <c r="D44" s="85">
        <v>0.68426197458455496</v>
      </c>
    </row>
    <row r="45" spans="1:27" x14ac:dyDescent="0.2">
      <c r="B45" s="3" t="s">
        <v>691</v>
      </c>
      <c r="C45" s="3" t="s">
        <v>678</v>
      </c>
      <c r="D45" s="85">
        <v>0.71817192600652802</v>
      </c>
      <c r="F45" s="85"/>
      <c r="G45" s="85"/>
      <c r="H45" s="85"/>
      <c r="I45" s="85"/>
      <c r="J45" s="85"/>
      <c r="K45" s="85"/>
      <c r="L45" s="85"/>
      <c r="M45" s="85"/>
      <c r="O45" s="6"/>
      <c r="P45" s="6"/>
      <c r="Q45" s="6"/>
    </row>
    <row r="46" spans="1:27" x14ac:dyDescent="0.2">
      <c r="B46" s="3" t="s">
        <v>682</v>
      </c>
      <c r="C46" s="84" t="s">
        <v>701</v>
      </c>
      <c r="D46" s="96">
        <v>0.74479737130339496</v>
      </c>
      <c r="E46" s="96"/>
      <c r="F46" s="85"/>
      <c r="G46" s="85"/>
      <c r="H46" s="85"/>
      <c r="I46" s="85"/>
      <c r="J46" s="85"/>
      <c r="K46" s="85"/>
      <c r="L46" s="85"/>
      <c r="M46" s="85"/>
      <c r="O46" s="6"/>
      <c r="P46" s="6"/>
      <c r="Q46" s="6"/>
    </row>
    <row r="47" spans="1:27" x14ac:dyDescent="0.2">
      <c r="B47" s="3" t="s">
        <v>681</v>
      </c>
      <c r="C47" s="3" t="s">
        <v>680</v>
      </c>
      <c r="D47" s="85">
        <v>0.72120559741657697</v>
      </c>
      <c r="F47" s="85"/>
      <c r="G47" s="85"/>
      <c r="H47" s="85"/>
      <c r="I47" s="85"/>
      <c r="J47" s="85"/>
      <c r="K47" s="85"/>
      <c r="L47" s="85"/>
      <c r="M47" s="85"/>
      <c r="O47" s="6"/>
      <c r="P47" s="6"/>
      <c r="Q47" s="6"/>
    </row>
    <row r="48" spans="1:27" x14ac:dyDescent="0.2">
      <c r="B48" s="3" t="s">
        <v>699</v>
      </c>
      <c r="C48" s="3" t="s">
        <v>683</v>
      </c>
      <c r="D48" s="85">
        <v>0.72198275862068895</v>
      </c>
      <c r="F48" s="85"/>
      <c r="G48" s="85"/>
      <c r="H48" s="85"/>
      <c r="I48" s="85"/>
      <c r="J48" s="85"/>
      <c r="K48" s="85"/>
      <c r="L48" s="85"/>
      <c r="M48" s="85"/>
      <c r="O48" s="6"/>
      <c r="P48" s="6"/>
      <c r="Q48" s="6"/>
    </row>
    <row r="49" spans="2:17" x14ac:dyDescent="0.2">
      <c r="B49" s="3" t="s">
        <v>699</v>
      </c>
      <c r="C49" s="3" t="s">
        <v>697</v>
      </c>
      <c r="D49" s="85">
        <v>0.72513368983957205</v>
      </c>
      <c r="F49" s="85"/>
      <c r="G49" s="85"/>
      <c r="H49" s="85"/>
      <c r="I49" s="85"/>
      <c r="J49" s="85"/>
      <c r="K49" s="85"/>
      <c r="L49" s="85"/>
      <c r="M49" s="85"/>
      <c r="O49" s="6"/>
      <c r="P49" s="6"/>
      <c r="Q49" s="6"/>
    </row>
    <row r="50" spans="2:17" x14ac:dyDescent="0.2">
      <c r="B50" s="3" t="s">
        <v>747</v>
      </c>
      <c r="C50" s="3" t="s">
        <v>702</v>
      </c>
      <c r="D50" s="96">
        <v>0.74802259887005595</v>
      </c>
      <c r="E50" s="96"/>
      <c r="F50" s="85">
        <v>0.89195461578132995</v>
      </c>
      <c r="G50" s="85">
        <v>0.90244283149925797</v>
      </c>
      <c r="H50" s="85">
        <v>0.84450774174700505</v>
      </c>
      <c r="I50" s="85">
        <v>0.87251461988304002</v>
      </c>
      <c r="J50" s="85">
        <v>0.92159709618874697</v>
      </c>
      <c r="K50" s="85">
        <v>0.70726495726495697</v>
      </c>
      <c r="L50" s="85">
        <v>0.79376498800959205</v>
      </c>
      <c r="M50" s="85">
        <v>0.74802259887005595</v>
      </c>
    </row>
    <row r="51" spans="2:17" x14ac:dyDescent="0.2">
      <c r="B51" s="3" t="s">
        <v>747</v>
      </c>
      <c r="C51" s="3" t="s">
        <v>703</v>
      </c>
      <c r="D51" s="96">
        <v>0.74776785714285698</v>
      </c>
      <c r="E51" s="96"/>
      <c r="F51" s="85">
        <v>0.888602372356885</v>
      </c>
      <c r="G51" s="85">
        <v>0.89921025881617</v>
      </c>
      <c r="H51" s="85">
        <v>0.83990651475314004</v>
      </c>
      <c r="I51" s="85">
        <v>0.86854726029983698</v>
      </c>
      <c r="J51" s="85">
        <v>0.92050816696914695</v>
      </c>
      <c r="K51" s="85">
        <v>0.69937369519832904</v>
      </c>
      <c r="L51" s="85">
        <v>0.80335731414868095</v>
      </c>
      <c r="M51" s="85">
        <v>0.74776785714285698</v>
      </c>
      <c r="O51" s="6"/>
      <c r="P51" s="6"/>
      <c r="Q51" s="6"/>
    </row>
    <row r="52" spans="2:17" x14ac:dyDescent="0.2">
      <c r="B52" s="3" t="s">
        <v>746</v>
      </c>
      <c r="C52" s="3" t="s">
        <v>743</v>
      </c>
      <c r="D52" s="85">
        <v>0.72392638036809798</v>
      </c>
      <c r="F52" s="85">
        <v>0.89438591321004901</v>
      </c>
      <c r="G52" s="85">
        <v>0.90537164272329795</v>
      </c>
      <c r="H52" s="85">
        <v>0.84691790826760105</v>
      </c>
      <c r="I52" s="85">
        <v>0.875169811320754</v>
      </c>
      <c r="J52" s="85">
        <v>0.92014519056261301</v>
      </c>
      <c r="K52" s="85">
        <v>0.74120603015075304</v>
      </c>
      <c r="L52" s="85">
        <v>0.70743405275779303</v>
      </c>
      <c r="M52" s="85">
        <v>0.72392638036809798</v>
      </c>
      <c r="O52" s="6"/>
      <c r="P52" s="6"/>
      <c r="Q52" s="6"/>
    </row>
    <row r="53" spans="2:17" x14ac:dyDescent="0.2">
      <c r="B53" s="3" t="s">
        <v>745</v>
      </c>
      <c r="C53" s="3" t="s">
        <v>744</v>
      </c>
      <c r="D53" s="85">
        <v>0.73907910271546595</v>
      </c>
      <c r="F53" s="85">
        <v>0.891478779840848</v>
      </c>
      <c r="G53" s="85">
        <v>0.90365776305588796</v>
      </c>
      <c r="H53" s="85">
        <v>0.84288719432027304</v>
      </c>
      <c r="I53" s="85">
        <v>0.87221523077446295</v>
      </c>
      <c r="J53" s="85">
        <v>0.92196007259528101</v>
      </c>
      <c r="K53" s="85">
        <v>0.72790697674418603</v>
      </c>
      <c r="L53" s="85">
        <v>0.75059952038369304</v>
      </c>
      <c r="M53" s="85">
        <v>0.73907910271546595</v>
      </c>
      <c r="O53" s="6"/>
      <c r="P53" s="6"/>
      <c r="Q53" s="6"/>
    </row>
    <row r="54" spans="2:17" x14ac:dyDescent="0.2">
      <c r="B54" s="3" t="s">
        <v>748</v>
      </c>
      <c r="C54" s="3" t="s">
        <v>749</v>
      </c>
      <c r="D54" s="96">
        <v>0.74402730375426596</v>
      </c>
      <c r="E54" s="96"/>
      <c r="F54" s="85">
        <v>0.87771883289124597</v>
      </c>
      <c r="G54" s="85">
        <v>0.89248389405869699</v>
      </c>
      <c r="H54" s="85">
        <v>0.81961609255850598</v>
      </c>
      <c r="I54" s="85">
        <v>0.85449934891371304</v>
      </c>
      <c r="J54" s="85">
        <v>0.92087114337567999</v>
      </c>
      <c r="K54" s="85">
        <v>0.70779220779220697</v>
      </c>
      <c r="L54" s="85">
        <v>0.78417266187050305</v>
      </c>
      <c r="M54" s="85">
        <v>0.74402730375426596</v>
      </c>
      <c r="O54" s="6"/>
      <c r="P54" s="6"/>
      <c r="Q54" s="6"/>
    </row>
    <row r="55" spans="2:17" x14ac:dyDescent="0.2">
      <c r="B55" s="3" t="s">
        <v>753</v>
      </c>
      <c r="C55" s="3" t="s">
        <v>751</v>
      </c>
      <c r="D55" s="96">
        <v>0.76359338061465698</v>
      </c>
      <c r="E55" s="96"/>
      <c r="F55" s="85">
        <v>0.89353864289398</v>
      </c>
      <c r="G55" s="85">
        <v>0.904296875</v>
      </c>
      <c r="H55" s="85">
        <v>0.84538416593631305</v>
      </c>
      <c r="I55" s="85">
        <v>0.87384870904423895</v>
      </c>
      <c r="J55" s="85">
        <v>0.929219600725952</v>
      </c>
      <c r="K55" s="85">
        <v>0.75291375291375295</v>
      </c>
      <c r="L55" s="85">
        <v>0.77458033573141405</v>
      </c>
      <c r="M55" s="85">
        <v>0.76359338061465698</v>
      </c>
      <c r="O55" s="6"/>
      <c r="P55" s="6"/>
      <c r="Q55" s="6"/>
    </row>
    <row r="56" spans="2:17" x14ac:dyDescent="0.2">
      <c r="B56" s="3" t="s">
        <v>753</v>
      </c>
      <c r="C56" s="3" t="s">
        <v>752</v>
      </c>
      <c r="D56" s="85">
        <v>0.74418604651162801</v>
      </c>
      <c r="F56" s="85">
        <v>0.88053488543431802</v>
      </c>
      <c r="G56" s="85">
        <v>0.89338496799178002</v>
      </c>
      <c r="H56" s="85">
        <v>0.82559158632778196</v>
      </c>
      <c r="I56" s="85">
        <v>0.85815145188840303</v>
      </c>
      <c r="J56" s="85">
        <v>0.92304900181488203</v>
      </c>
      <c r="K56" s="85">
        <v>0.72234762979683897</v>
      </c>
      <c r="L56" s="85">
        <v>0.76738609112709799</v>
      </c>
      <c r="M56" s="85">
        <v>0.74418604651162801</v>
      </c>
    </row>
    <row r="57" spans="2:17" x14ac:dyDescent="0.2">
      <c r="O57" s="6"/>
      <c r="P57" s="6"/>
      <c r="Q57" s="6"/>
    </row>
    <row r="59" spans="2:17" x14ac:dyDescent="0.2">
      <c r="B59" s="3" t="s">
        <v>759</v>
      </c>
      <c r="C59" s="3" t="s">
        <v>755</v>
      </c>
      <c r="D59" s="85">
        <v>0.73535791757049895</v>
      </c>
      <c r="F59" s="85">
        <v>0.87446949602122004</v>
      </c>
      <c r="G59" s="85">
        <v>0.89029293509477303</v>
      </c>
      <c r="H59" s="85">
        <v>0.81514593741782804</v>
      </c>
      <c r="I59" s="85">
        <v>0.85106382978723405</v>
      </c>
      <c r="J59" s="85">
        <v>0.915426497277677</v>
      </c>
      <c r="K59" s="85">
        <v>0.671287128712871</v>
      </c>
      <c r="L59" s="85">
        <v>0.81294964028776895</v>
      </c>
      <c r="M59" s="85">
        <v>0.73535791757049895</v>
      </c>
    </row>
    <row r="60" spans="2:17" x14ac:dyDescent="0.2">
      <c r="B60" s="3" t="s">
        <v>761</v>
      </c>
      <c r="C60" s="3" t="s">
        <v>756</v>
      </c>
      <c r="D60" s="85">
        <v>0.72747014115092201</v>
      </c>
      <c r="F60" s="85">
        <v>0.850464190981432</v>
      </c>
      <c r="G60" s="85">
        <v>0.875093214019388</v>
      </c>
      <c r="H60" s="85">
        <v>0.77143044964501695</v>
      </c>
      <c r="I60" s="85">
        <v>0.819998602473621</v>
      </c>
      <c r="J60" s="85">
        <v>0.911796733212341</v>
      </c>
      <c r="K60" s="85">
        <v>0.66468253968253899</v>
      </c>
      <c r="L60" s="85">
        <v>0.80335731414868095</v>
      </c>
      <c r="M60" s="85">
        <v>0.72747014115092201</v>
      </c>
      <c r="O60" s="6"/>
      <c r="P60" s="6"/>
      <c r="Q60" s="6"/>
    </row>
    <row r="61" spans="2:17" x14ac:dyDescent="0.2">
      <c r="B61" s="3" t="s">
        <v>762</v>
      </c>
      <c r="C61" s="3" t="s">
        <v>758</v>
      </c>
      <c r="D61" s="85">
        <v>0.74564459930313598</v>
      </c>
      <c r="F61" s="85">
        <v>0.87224637147277595</v>
      </c>
      <c r="G61" s="85">
        <v>0.88921001926782195</v>
      </c>
      <c r="H61" s="85">
        <v>0.80893952673093705</v>
      </c>
      <c r="I61" s="85">
        <v>0.84717760440569001</v>
      </c>
      <c r="J61" s="85">
        <v>0.92304900181488203</v>
      </c>
      <c r="K61" s="85">
        <v>0.72297297297297303</v>
      </c>
      <c r="L61" s="85">
        <v>0.76978417266187005</v>
      </c>
      <c r="M61" s="85">
        <v>0.74564459930313598</v>
      </c>
      <c r="O61" s="6"/>
      <c r="P61" s="6"/>
      <c r="Q61" s="6"/>
    </row>
    <row r="62" spans="2:17" x14ac:dyDescent="0.2">
      <c r="B62" s="3" t="s">
        <v>760</v>
      </c>
      <c r="C62" s="3" t="s">
        <v>757</v>
      </c>
      <c r="D62" s="85">
        <v>0.72815533980582503</v>
      </c>
      <c r="F62" s="85">
        <v>0.86616812790097897</v>
      </c>
      <c r="G62" s="85">
        <v>0.88563549355178794</v>
      </c>
      <c r="H62" s="85">
        <v>0.79747297692082897</v>
      </c>
      <c r="I62" s="85">
        <v>0.83924522501056797</v>
      </c>
      <c r="J62" s="85">
        <v>0.92123411978221403</v>
      </c>
      <c r="K62" s="85">
        <v>0.73710073710073698</v>
      </c>
      <c r="L62" s="85">
        <v>0.71942446043165398</v>
      </c>
      <c r="M62" s="85">
        <v>0.72815533980582503</v>
      </c>
      <c r="O62" s="6"/>
      <c r="P62" s="6"/>
      <c r="Q62" s="6"/>
    </row>
    <row r="63" spans="2:17" x14ac:dyDescent="0.2">
      <c r="F63" s="85"/>
      <c r="G63" s="85"/>
      <c r="H63" s="85"/>
      <c r="I63" s="85"/>
      <c r="J63" s="85"/>
      <c r="K63" s="85"/>
      <c r="L63" s="85"/>
      <c r="M63" s="85"/>
      <c r="O63" s="6"/>
      <c r="P63" s="6"/>
      <c r="Q63" s="6"/>
    </row>
    <row r="64" spans="2:17" x14ac:dyDescent="0.2">
      <c r="B64" s="3" t="s">
        <v>764</v>
      </c>
      <c r="C64" s="3" t="s">
        <v>763</v>
      </c>
      <c r="D64" s="85">
        <v>0.74640088593576903</v>
      </c>
      <c r="F64" s="85"/>
      <c r="G64" s="85"/>
      <c r="H64" s="85"/>
      <c r="I64" s="85"/>
      <c r="J64" s="85"/>
      <c r="K64" s="85"/>
      <c r="L64" s="85"/>
      <c r="M64" s="85"/>
      <c r="O64" s="6"/>
      <c r="P64" s="6"/>
      <c r="Q64" s="6"/>
    </row>
    <row r="65" spans="2:17" x14ac:dyDescent="0.2">
      <c r="B65" s="3" t="s">
        <v>766</v>
      </c>
      <c r="C65" s="3" t="s">
        <v>765</v>
      </c>
      <c r="D65" s="85">
        <v>0.75278396436525596</v>
      </c>
      <c r="F65" s="85"/>
      <c r="G65" s="85"/>
      <c r="H65" s="85"/>
      <c r="I65" s="85"/>
      <c r="J65" s="85"/>
      <c r="K65" s="85"/>
      <c r="L65" s="85"/>
      <c r="M65" s="85"/>
      <c r="O65" s="6"/>
      <c r="P65" s="6"/>
      <c r="Q65" s="6"/>
    </row>
    <row r="66" spans="2:17" x14ac:dyDescent="0.2">
      <c r="B66" s="3" t="s">
        <v>770</v>
      </c>
      <c r="C66" s="3" t="s">
        <v>767</v>
      </c>
      <c r="D66" s="85">
        <v>0.72025723472668801</v>
      </c>
      <c r="F66" s="85"/>
      <c r="G66" s="85"/>
      <c r="H66" s="85"/>
      <c r="I66" s="85"/>
      <c r="J66" s="85"/>
      <c r="K66" s="85"/>
      <c r="L66" s="85"/>
      <c r="M66" s="85"/>
      <c r="O66" s="6"/>
      <c r="P66" s="6"/>
      <c r="Q66" s="6"/>
    </row>
    <row r="67" spans="2:17" x14ac:dyDescent="0.2">
      <c r="B67" s="3" t="s">
        <v>769</v>
      </c>
      <c r="C67" s="3" t="s">
        <v>768</v>
      </c>
      <c r="D67" s="85">
        <v>0.75196408529741798</v>
      </c>
      <c r="F67" s="85"/>
      <c r="G67" s="85"/>
      <c r="H67" s="85"/>
      <c r="I67" s="85"/>
      <c r="J67" s="85"/>
      <c r="K67" s="85"/>
      <c r="L67" s="85"/>
      <c r="M67" s="85"/>
      <c r="O67" s="6"/>
      <c r="P67" s="6"/>
      <c r="Q67" s="6"/>
    </row>
    <row r="68" spans="2:17" x14ac:dyDescent="0.2">
      <c r="C68" s="3" t="s">
        <v>771</v>
      </c>
      <c r="D68" s="85">
        <v>0.74238875878220101</v>
      </c>
      <c r="F68" s="85"/>
      <c r="G68" s="85"/>
      <c r="H68" s="85"/>
      <c r="I68" s="85"/>
      <c r="J68" s="85"/>
      <c r="K68" s="85"/>
      <c r="L68" s="85"/>
      <c r="M68" s="85"/>
    </row>
    <row r="69" spans="2:17" x14ac:dyDescent="0.2">
      <c r="F69" s="85"/>
      <c r="G69" s="85"/>
      <c r="H69" s="85"/>
      <c r="I69" s="85"/>
      <c r="J69" s="85"/>
      <c r="K69" s="85"/>
      <c r="L69" s="85"/>
      <c r="M69" s="85"/>
      <c r="O69" s="6"/>
      <c r="P69" s="6"/>
      <c r="Q69" s="6"/>
    </row>
    <row r="70" spans="2:17" x14ac:dyDescent="0.2">
      <c r="B70" s="3" t="s">
        <v>778</v>
      </c>
      <c r="C70" s="3" t="s">
        <v>775</v>
      </c>
      <c r="D70" s="85">
        <v>0.73913043478260798</v>
      </c>
      <c r="E70" s="85">
        <v>0.74617067833698003</v>
      </c>
    </row>
    <row r="71" spans="2:17" x14ac:dyDescent="0.2">
      <c r="B71" s="3" t="s">
        <v>778</v>
      </c>
      <c r="C71" s="3" t="s">
        <v>774</v>
      </c>
      <c r="D71" s="85">
        <v>0.73765093304061402</v>
      </c>
      <c r="E71" s="85">
        <v>0.74672489082969395</v>
      </c>
    </row>
    <row r="72" spans="2:17" x14ac:dyDescent="0.2">
      <c r="B72" s="3" t="s">
        <v>777</v>
      </c>
      <c r="C72" s="3" t="s">
        <v>772</v>
      </c>
      <c r="D72" s="85">
        <v>0.74944071588366901</v>
      </c>
      <c r="E72" s="85">
        <v>0.75027502750274999</v>
      </c>
    </row>
    <row r="73" spans="2:17" x14ac:dyDescent="0.2">
      <c r="B73" s="3" t="s">
        <v>776</v>
      </c>
      <c r="C73" s="3" t="s">
        <v>773</v>
      </c>
      <c r="D73" s="85">
        <v>0.75084554678692195</v>
      </c>
      <c r="E73" s="85">
        <v>0.75084554678692195</v>
      </c>
      <c r="F73" s="85"/>
      <c r="G73" s="85"/>
      <c r="H73" s="85"/>
      <c r="I73" s="85"/>
      <c r="J73" s="85"/>
      <c r="K73" s="85"/>
      <c r="L73" s="85"/>
      <c r="M73" s="85"/>
      <c r="O73" s="6"/>
      <c r="P73" s="6"/>
      <c r="Q73" s="6"/>
    </row>
    <row r="74" spans="2:17" x14ac:dyDescent="0.2">
      <c r="C74" s="3" t="s">
        <v>781</v>
      </c>
      <c r="D74" s="91">
        <v>0.74350282485875696</v>
      </c>
    </row>
    <row r="75" spans="2:17" x14ac:dyDescent="0.2">
      <c r="C75" s="3" t="s">
        <v>782</v>
      </c>
      <c r="D75" s="91">
        <v>0.74643249176728799</v>
      </c>
    </row>
    <row r="76" spans="2:17" x14ac:dyDescent="0.2">
      <c r="F76" s="85"/>
      <c r="G76" s="85"/>
      <c r="H76" s="85"/>
      <c r="I76" s="85"/>
      <c r="J76" s="85"/>
      <c r="K76" s="85"/>
      <c r="L76" s="85"/>
      <c r="M76" s="85"/>
      <c r="O76" s="6"/>
      <c r="P76" s="6"/>
      <c r="Q76" s="6"/>
    </row>
    <row r="77" spans="2:17" x14ac:dyDescent="0.2">
      <c r="F77" s="85"/>
      <c r="G77" s="85"/>
      <c r="H77" s="85"/>
      <c r="I77" s="85"/>
      <c r="J77" s="85"/>
      <c r="K77" s="85"/>
      <c r="L77" s="85"/>
      <c r="M77" s="85"/>
      <c r="O77" s="6"/>
      <c r="P77" s="6"/>
      <c r="Q77" s="6"/>
    </row>
    <row r="78" spans="2:17" x14ac:dyDescent="0.2">
      <c r="B78" s="3" t="s">
        <v>790</v>
      </c>
      <c r="C78" s="3" t="s">
        <v>789</v>
      </c>
      <c r="D78" s="91">
        <v>0.73144104803493404</v>
      </c>
      <c r="E78" s="91">
        <v>0.74754098360655696</v>
      </c>
      <c r="F78" s="85"/>
      <c r="G78" s="85"/>
      <c r="H78" s="85"/>
      <c r="I78" s="85"/>
      <c r="J78" s="85"/>
      <c r="K78" s="85"/>
      <c r="L78" s="85"/>
      <c r="M78" s="85"/>
      <c r="O78" s="6"/>
      <c r="P78" s="6"/>
      <c r="Q78" s="6"/>
    </row>
    <row r="79" spans="2:17" x14ac:dyDescent="0.2">
      <c r="B79" s="3" t="s">
        <v>792</v>
      </c>
      <c r="C79" s="3" t="s">
        <v>791</v>
      </c>
      <c r="D79" s="91">
        <v>0.740245261984392</v>
      </c>
      <c r="E79" s="91">
        <v>0.75609756097560898</v>
      </c>
      <c r="F79" s="85"/>
      <c r="G79" s="85"/>
      <c r="H79" s="85"/>
      <c r="I79" s="85"/>
      <c r="J79" s="85"/>
      <c r="K79" s="85"/>
      <c r="L79" s="85"/>
      <c r="M79" s="85"/>
      <c r="O79" s="6"/>
      <c r="P79" s="6"/>
      <c r="Q79" s="6"/>
    </row>
    <row r="80" spans="2:17" x14ac:dyDescent="0.2">
      <c r="B80" s="3" t="s">
        <v>792</v>
      </c>
      <c r="C80" s="3" t="s">
        <v>797</v>
      </c>
      <c r="D80" s="91">
        <v>0.73720930232558102</v>
      </c>
      <c r="E80" s="91">
        <v>0.74915635545556802</v>
      </c>
    </row>
    <row r="81" spans="1:17" x14ac:dyDescent="0.2">
      <c r="D81" s="3"/>
      <c r="E81" s="3"/>
      <c r="F81" s="85"/>
      <c r="G81" s="85"/>
      <c r="H81" s="85"/>
      <c r="I81" s="85"/>
      <c r="J81" s="85"/>
      <c r="K81" s="85"/>
      <c r="L81" s="85"/>
      <c r="M81" s="85"/>
      <c r="O81" s="6"/>
      <c r="P81" s="6"/>
      <c r="Q81" s="6"/>
    </row>
    <row r="82" spans="1:17" x14ac:dyDescent="0.2">
      <c r="F82" s="85"/>
      <c r="G82" s="85"/>
      <c r="H82" s="85"/>
      <c r="I82" s="85"/>
      <c r="J82" s="85"/>
      <c r="K82" s="85"/>
      <c r="L82" s="85"/>
      <c r="M82" s="85"/>
      <c r="O82" s="6"/>
      <c r="P82" s="6"/>
      <c r="Q82" s="6"/>
    </row>
    <row r="83" spans="1:17" x14ac:dyDescent="0.2">
      <c r="D83" s="3"/>
      <c r="E83" s="3"/>
    </row>
    <row r="87" spans="1:17" x14ac:dyDescent="0.2">
      <c r="F87" s="85"/>
      <c r="G87" s="85"/>
      <c r="H87" s="85"/>
      <c r="I87" s="85"/>
      <c r="J87" s="85"/>
      <c r="K87" s="85"/>
      <c r="L87" s="85"/>
      <c r="M87" s="85"/>
      <c r="O87" s="6"/>
      <c r="P87" s="6"/>
      <c r="Q87" s="6"/>
    </row>
    <row r="88" spans="1:17" x14ac:dyDescent="0.2">
      <c r="F88" s="85"/>
      <c r="G88" s="85"/>
      <c r="H88" s="85"/>
      <c r="I88" s="85"/>
      <c r="J88" s="85"/>
      <c r="K88" s="85"/>
      <c r="L88" s="85"/>
      <c r="M88" s="85"/>
      <c r="O88" s="6"/>
      <c r="P88" s="6"/>
      <c r="Q88" s="6"/>
    </row>
    <row r="89" spans="1:17" x14ac:dyDescent="0.2">
      <c r="B89"/>
      <c r="F89" s="85"/>
      <c r="G89" s="85"/>
      <c r="H89" s="85"/>
      <c r="I89" s="85"/>
      <c r="J89" s="85"/>
      <c r="K89" s="85"/>
      <c r="L89" s="85"/>
      <c r="M89" s="85"/>
      <c r="O89" s="6"/>
      <c r="P89" s="6"/>
      <c r="Q89" s="6"/>
    </row>
    <row r="91" spans="1:17" x14ac:dyDescent="0.2">
      <c r="D91" s="96"/>
      <c r="E91" s="96"/>
      <c r="F91" s="85"/>
      <c r="G91" s="85"/>
      <c r="H91" s="85"/>
      <c r="I91" s="85"/>
      <c r="J91" s="85"/>
      <c r="K91" s="85"/>
      <c r="L91" s="85"/>
      <c r="M91" s="85"/>
      <c r="O91" s="6"/>
      <c r="P91" s="6"/>
      <c r="Q91" s="13"/>
    </row>
    <row r="92" spans="1:17" x14ac:dyDescent="0.2">
      <c r="A92" s="3" t="s">
        <v>671</v>
      </c>
      <c r="B92" s="3" t="s">
        <v>690</v>
      </c>
      <c r="C92" s="3" t="s">
        <v>670</v>
      </c>
      <c r="D92" s="85">
        <v>0.71689989235737295</v>
      </c>
    </row>
    <row r="93" spans="1:17" x14ac:dyDescent="0.2">
      <c r="B93" s="3" t="s">
        <v>689</v>
      </c>
      <c r="C93" s="3" t="s">
        <v>672</v>
      </c>
      <c r="D93" s="85">
        <v>0.72476089266737498</v>
      </c>
    </row>
    <row r="94" spans="1:17" x14ac:dyDescent="0.2">
      <c r="B94" s="3" t="s">
        <v>686</v>
      </c>
      <c r="C94" s="3" t="s">
        <v>673</v>
      </c>
      <c r="D94" s="85">
        <v>0.72167216721672101</v>
      </c>
      <c r="F94" s="85"/>
      <c r="G94" s="85"/>
      <c r="H94" s="85"/>
      <c r="I94" s="85"/>
      <c r="J94" s="85"/>
      <c r="K94" s="85"/>
      <c r="L94" s="85"/>
      <c r="M94" s="85"/>
      <c r="O94" s="6"/>
      <c r="P94" s="6"/>
      <c r="Q94" s="13"/>
    </row>
    <row r="95" spans="1:17" x14ac:dyDescent="0.2">
      <c r="B95" s="3" t="s">
        <v>687</v>
      </c>
      <c r="C95" s="3" t="s">
        <v>676</v>
      </c>
      <c r="D95" s="85">
        <v>0.71063829787234001</v>
      </c>
      <c r="F95" s="97"/>
      <c r="G95" s="97"/>
      <c r="H95" s="97"/>
      <c r="I95" s="97"/>
      <c r="J95" s="97"/>
      <c r="K95" s="97"/>
      <c r="L95" s="97"/>
      <c r="M95" s="97"/>
      <c r="O95" s="6"/>
      <c r="P95" s="6"/>
      <c r="Q95" s="6"/>
    </row>
    <row r="96" spans="1:17" x14ac:dyDescent="0.2">
      <c r="B96" s="3" t="s">
        <v>688</v>
      </c>
      <c r="C96" s="3" t="s">
        <v>674</v>
      </c>
      <c r="D96" s="85">
        <v>0.70920502092050197</v>
      </c>
      <c r="F96" s="96"/>
      <c r="G96" s="96"/>
      <c r="H96" s="96"/>
      <c r="I96" s="96"/>
      <c r="J96" s="96"/>
      <c r="K96" s="96"/>
      <c r="L96" s="96"/>
      <c r="M96" s="96"/>
      <c r="O96" s="10"/>
      <c r="P96" s="6"/>
      <c r="Q96" s="6"/>
    </row>
    <row r="97" spans="1:33" x14ac:dyDescent="0.2">
      <c r="B97" s="3" t="s">
        <v>685</v>
      </c>
      <c r="C97" s="3" t="s">
        <v>684</v>
      </c>
      <c r="D97" s="85">
        <v>0.71445086705202299</v>
      </c>
      <c r="F97" s="85"/>
      <c r="G97" s="85"/>
      <c r="H97" s="85"/>
      <c r="I97" s="85"/>
      <c r="J97" s="85"/>
      <c r="K97" s="85"/>
      <c r="L97" s="85"/>
      <c r="M97" s="85"/>
      <c r="O97" s="6"/>
      <c r="P97" s="6"/>
      <c r="Q97" s="6"/>
    </row>
    <row r="98" spans="1:33" x14ac:dyDescent="0.2">
      <c r="B98" s="3" t="s">
        <v>685</v>
      </c>
      <c r="C98" s="3" t="s">
        <v>698</v>
      </c>
      <c r="D98" s="85">
        <v>0.70931537598204197</v>
      </c>
    </row>
    <row r="99" spans="1:33" x14ac:dyDescent="0.2">
      <c r="C99" s="3" t="s">
        <v>799</v>
      </c>
      <c r="D99" s="91">
        <v>0.72916666666666596</v>
      </c>
      <c r="E99" s="85">
        <v>0.74518686296715697</v>
      </c>
      <c r="F99" s="85"/>
      <c r="G99" s="85"/>
      <c r="H99" s="85"/>
      <c r="I99" s="85"/>
      <c r="J99" s="85"/>
      <c r="K99" s="85"/>
      <c r="L99" s="85"/>
      <c r="M99" s="85"/>
      <c r="O99" s="6"/>
      <c r="P99" s="6"/>
      <c r="Q99" s="6"/>
    </row>
    <row r="100" spans="1:33" x14ac:dyDescent="0.2">
      <c r="F100" s="85"/>
      <c r="G100" s="85"/>
      <c r="H100" s="85"/>
      <c r="I100" s="85"/>
      <c r="J100" s="85"/>
      <c r="K100" s="85"/>
      <c r="L100" s="85"/>
      <c r="M100" s="85"/>
      <c r="O100" s="6"/>
      <c r="P100" s="6"/>
      <c r="Q100" s="6"/>
    </row>
    <row r="101" spans="1:33" x14ac:dyDescent="0.2">
      <c r="F101" s="85"/>
      <c r="G101" s="85"/>
      <c r="H101" s="85"/>
      <c r="I101" s="85"/>
      <c r="J101" s="85"/>
      <c r="K101" s="85"/>
      <c r="L101" s="85"/>
      <c r="M101" s="85"/>
      <c r="O101" s="6"/>
      <c r="P101" s="6"/>
      <c r="Q101" s="6"/>
    </row>
    <row r="102" spans="1:33" x14ac:dyDescent="0.2">
      <c r="A102" s="3" t="s">
        <v>741</v>
      </c>
      <c r="B102" s="3" t="s">
        <v>742</v>
      </c>
      <c r="D102" s="98">
        <v>0.75986471251409204</v>
      </c>
      <c r="E102" s="98"/>
      <c r="F102" s="85"/>
      <c r="G102" s="85"/>
      <c r="H102" s="85"/>
      <c r="I102" s="85"/>
      <c r="J102" s="85"/>
      <c r="K102" s="85"/>
      <c r="L102" s="85"/>
      <c r="M102" s="85"/>
      <c r="O102" s="6"/>
      <c r="P102" s="6"/>
      <c r="Q102" s="6"/>
    </row>
    <row r="103" spans="1:33" x14ac:dyDescent="0.2">
      <c r="B103" s="3" t="s">
        <v>750</v>
      </c>
      <c r="D103" s="85">
        <v>0.76179516685845705</v>
      </c>
      <c r="F103" s="85"/>
      <c r="G103" s="85"/>
      <c r="H103" s="85"/>
      <c r="I103" s="85"/>
      <c r="J103" s="85"/>
      <c r="K103" s="85"/>
      <c r="L103" s="85"/>
      <c r="M103" s="85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33" x14ac:dyDescent="0.2">
      <c r="B104" s="3" t="s">
        <v>754</v>
      </c>
      <c r="D104" s="85">
        <v>0.76396807297605396</v>
      </c>
    </row>
    <row r="105" spans="1:33" x14ac:dyDescent="0.2">
      <c r="F105" s="85"/>
      <c r="G105" s="85"/>
      <c r="H105" s="85"/>
      <c r="I105" s="85"/>
      <c r="J105" s="85"/>
      <c r="K105" s="85"/>
      <c r="L105" s="85"/>
      <c r="M105" s="85"/>
      <c r="O105" s="6"/>
      <c r="P105" s="6"/>
      <c r="Q105" s="6"/>
    </row>
    <row r="106" spans="1:33" x14ac:dyDescent="0.2">
      <c r="F106" s="85"/>
      <c r="G106" s="85"/>
      <c r="H106" s="85"/>
      <c r="I106" s="85"/>
      <c r="J106" s="85"/>
      <c r="K106" s="85"/>
      <c r="L106" s="85"/>
      <c r="M106" s="85"/>
      <c r="O106" s="6"/>
      <c r="P106" s="6"/>
      <c r="Q106" s="6"/>
    </row>
    <row r="107" spans="1:33" x14ac:dyDescent="0.2">
      <c r="A107" s="3" t="s">
        <v>796</v>
      </c>
      <c r="C107" s="3" t="s">
        <v>795</v>
      </c>
      <c r="D107" s="91">
        <v>0.74082313681868694</v>
      </c>
      <c r="E107" s="91">
        <v>0.74082313681868694</v>
      </c>
      <c r="F107" s="85"/>
      <c r="G107" s="85"/>
      <c r="H107" s="85"/>
      <c r="I107" s="85"/>
      <c r="J107" s="85"/>
      <c r="K107" s="85"/>
      <c r="L107" s="85"/>
      <c r="M107" s="85"/>
      <c r="O107" s="6"/>
      <c r="P107" s="6"/>
      <c r="Q107" s="6"/>
    </row>
    <row r="108" spans="1:33" x14ac:dyDescent="0.2">
      <c r="C108" s="3" t="s">
        <v>798</v>
      </c>
      <c r="D108" s="91">
        <v>0.72553191489361701</v>
      </c>
      <c r="E108" s="91">
        <v>0.73196986006458498</v>
      </c>
    </row>
    <row r="109" spans="1:33" x14ac:dyDescent="0.2">
      <c r="C109" s="3" t="s">
        <v>800</v>
      </c>
      <c r="D109" s="91">
        <v>0.70253807106598898</v>
      </c>
      <c r="E109" s="91">
        <v>0.72</v>
      </c>
    </row>
  </sheetData>
  <mergeCells count="2">
    <mergeCell ref="F1:I1"/>
    <mergeCell ref="J1:M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C2" workbookViewId="0">
      <selection activeCell="N5" sqref="N5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04" t="s">
        <v>573</v>
      </c>
      <c r="G3" s="107"/>
      <c r="H3" s="107"/>
      <c r="I3" s="105"/>
      <c r="J3" s="18"/>
      <c r="P3" t="s">
        <v>621</v>
      </c>
      <c r="S3" s="100" t="s">
        <v>610</v>
      </c>
      <c r="T3" s="101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02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93">
        <f>J5/J9</f>
        <v>0.46888440860215053</v>
      </c>
      <c r="P5" t="s">
        <v>623</v>
      </c>
      <c r="Q5" s="102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06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93">
        <f>J6/J9</f>
        <v>0.13655913978494624</v>
      </c>
      <c r="Q6" s="103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06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93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03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93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04" t="s">
        <v>585</v>
      </c>
      <c r="G13" s="107"/>
      <c r="H13" s="107"/>
      <c r="I13" s="105"/>
      <c r="J13" s="18"/>
      <c r="M13" s="18"/>
      <c r="P13" t="s">
        <v>626</v>
      </c>
      <c r="Q13" s="49"/>
      <c r="R13" s="49"/>
      <c r="S13" s="104" t="s">
        <v>609</v>
      </c>
      <c r="T13" s="105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02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93">
        <f>J15/J19</f>
        <v>0.76479128856624323</v>
      </c>
      <c r="Q15" s="102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06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93">
        <f>J16/J19</f>
        <v>6.7150635208711437E-2</v>
      </c>
      <c r="Q16" s="103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06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93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03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93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08"/>
      <c r="G23" s="108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04" t="s">
        <v>573</v>
      </c>
      <c r="G26" s="107"/>
      <c r="H26" s="107"/>
      <c r="I26" s="105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02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06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06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03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04" t="s">
        <v>573</v>
      </c>
      <c r="G36" s="107"/>
      <c r="H36" s="107"/>
      <c r="I36" s="105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02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06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06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03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04" t="s">
        <v>573</v>
      </c>
      <c r="G48" s="107"/>
      <c r="H48" s="107"/>
      <c r="I48" s="105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02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06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06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03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04" t="s">
        <v>573</v>
      </c>
      <c r="G58" s="107"/>
      <c r="H58" s="107"/>
      <c r="I58" s="105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02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06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06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03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04" t="s">
        <v>573</v>
      </c>
      <c r="G70" s="107"/>
      <c r="H70" s="107"/>
      <c r="I70" s="105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02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06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06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03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04" t="s">
        <v>573</v>
      </c>
      <c r="G80" s="107"/>
      <c r="H80" s="107"/>
      <c r="I80" s="105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02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06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06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03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04" t="s">
        <v>573</v>
      </c>
      <c r="G90" s="107"/>
      <c r="H90" s="107"/>
      <c r="I90" s="105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02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06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06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03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04" t="s">
        <v>573</v>
      </c>
      <c r="G100" s="107"/>
      <c r="H100" s="107"/>
      <c r="I100" s="105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02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06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06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03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L25" workbookViewId="0">
      <selection activeCell="R28" sqref="R28:U31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5"/>
      <c r="E1" s="45"/>
      <c r="F1" s="45"/>
      <c r="G1" s="45"/>
      <c r="I1" s="45"/>
      <c r="J1" s="45"/>
    </row>
    <row r="2" spans="2:28" x14ac:dyDescent="0.2">
      <c r="B2" s="17" t="s">
        <v>679</v>
      </c>
      <c r="D2" s="45"/>
      <c r="E2" s="45"/>
      <c r="F2" s="45"/>
      <c r="G2" s="45"/>
      <c r="I2" s="45"/>
      <c r="J2" s="45"/>
      <c r="P2" t="s">
        <v>683</v>
      </c>
    </row>
    <row r="3" spans="2:28" x14ac:dyDescent="0.2">
      <c r="C3" s="45"/>
      <c r="D3" s="104" t="s">
        <v>573</v>
      </c>
      <c r="E3" s="107"/>
      <c r="F3" s="107"/>
      <c r="G3" s="105"/>
      <c r="H3" s="45"/>
      <c r="I3" s="45"/>
      <c r="J3" s="45"/>
      <c r="K3" s="18"/>
      <c r="P3" s="18"/>
      <c r="Q3" s="45"/>
      <c r="R3" s="104" t="s">
        <v>573</v>
      </c>
      <c r="S3" s="107"/>
      <c r="T3" s="107"/>
      <c r="U3" s="105"/>
      <c r="V3" s="45"/>
      <c r="W3" s="45"/>
      <c r="X3" s="45"/>
      <c r="Y3" s="18"/>
    </row>
    <row r="4" spans="2:28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48" t="s">
        <v>600</v>
      </c>
      <c r="J4" s="62" t="s">
        <v>596</v>
      </c>
      <c r="K4" s="18"/>
      <c r="P4" s="18"/>
      <c r="Q4" s="45"/>
      <c r="R4" s="83" t="s">
        <v>574</v>
      </c>
      <c r="S4" s="51" t="s">
        <v>575</v>
      </c>
      <c r="T4" s="51" t="s">
        <v>576</v>
      </c>
      <c r="U4" s="54" t="s">
        <v>577</v>
      </c>
      <c r="V4" s="75" t="s">
        <v>599</v>
      </c>
      <c r="W4" s="48" t="s">
        <v>600</v>
      </c>
      <c r="X4" s="62" t="s">
        <v>596</v>
      </c>
      <c r="Y4" s="18"/>
    </row>
    <row r="5" spans="2:28" x14ac:dyDescent="0.2">
      <c r="B5" s="102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50">
        <f>H5/H9</f>
        <v>0.49561629706034038</v>
      </c>
      <c r="J5" s="63">
        <f>D5/H5</f>
        <v>0.94001783856102272</v>
      </c>
      <c r="K5" s="24">
        <f>H5/H9</f>
        <v>0.49561629706034038</v>
      </c>
      <c r="P5" s="102" t="s">
        <v>579</v>
      </c>
      <c r="Q5" s="55" t="s">
        <v>574</v>
      </c>
      <c r="R5" s="18">
        <v>12663</v>
      </c>
      <c r="S5" s="18">
        <v>305</v>
      </c>
      <c r="T5" s="18">
        <v>202</v>
      </c>
      <c r="U5" s="18">
        <v>284</v>
      </c>
      <c r="V5" s="76">
        <f>SUM(R5:U5)</f>
        <v>13454</v>
      </c>
      <c r="W5" s="50">
        <f>V5/V9</f>
        <v>0.49561629706034038</v>
      </c>
      <c r="X5" s="63">
        <f>R5/V5</f>
        <v>0.94120707596253905</v>
      </c>
      <c r="Y5" s="18"/>
    </row>
    <row r="6" spans="2:28" x14ac:dyDescent="0.2">
      <c r="B6" s="106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50">
        <f>H6/H9</f>
        <v>0.14068371030722759</v>
      </c>
      <c r="J6" s="63">
        <f>E6/H6</f>
        <v>0.8271798900235664</v>
      </c>
      <c r="K6" s="24">
        <f>H6/H9</f>
        <v>0.14068371030722759</v>
      </c>
      <c r="P6" s="106"/>
      <c r="Q6" s="73" t="s">
        <v>575</v>
      </c>
      <c r="R6" s="18">
        <v>579</v>
      </c>
      <c r="S6" s="18">
        <v>3190</v>
      </c>
      <c r="T6" s="18">
        <v>29</v>
      </c>
      <c r="U6" s="18">
        <v>21</v>
      </c>
      <c r="V6" s="76">
        <f>SUM(R6:U6)</f>
        <v>3819</v>
      </c>
      <c r="W6" s="50">
        <f>V6/V9</f>
        <v>0.14068371030722759</v>
      </c>
      <c r="X6" s="63">
        <f>S6/V6</f>
        <v>0.83529719821942916</v>
      </c>
      <c r="Y6" s="18"/>
    </row>
    <row r="7" spans="2:28" x14ac:dyDescent="0.2">
      <c r="B7" s="106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50">
        <f>H7/H9</f>
        <v>0.18113165843954909</v>
      </c>
      <c r="J7" s="63">
        <f>F7/H7</f>
        <v>0.86312792353060808</v>
      </c>
      <c r="K7" s="24">
        <f>H7/H9</f>
        <v>0.18113165843954909</v>
      </c>
      <c r="P7" s="106"/>
      <c r="Q7" s="73" t="s">
        <v>576</v>
      </c>
      <c r="R7" s="18">
        <v>442</v>
      </c>
      <c r="S7" s="18">
        <v>29</v>
      </c>
      <c r="T7" s="18">
        <v>4285</v>
      </c>
      <c r="U7" s="18">
        <v>161</v>
      </c>
      <c r="V7" s="76">
        <f>SUM(R7:U7)</f>
        <v>4917</v>
      </c>
      <c r="W7" s="50">
        <f>V7/V9</f>
        <v>0.18113165843954909</v>
      </c>
      <c r="X7" s="63">
        <f>T7/V7</f>
        <v>0.871466341264999</v>
      </c>
      <c r="Y7" s="18"/>
    </row>
    <row r="8" spans="2:28" x14ac:dyDescent="0.2">
      <c r="B8" s="103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52">
        <f>H8/H9</f>
        <v>0.18256833419288293</v>
      </c>
      <c r="J8" s="64">
        <f>G8/H8</f>
        <v>0.83171912832929784</v>
      </c>
      <c r="K8" s="24">
        <f>H8/H9</f>
        <v>0.18256833419288293</v>
      </c>
      <c r="P8" s="103"/>
      <c r="Q8" s="56" t="s">
        <v>577</v>
      </c>
      <c r="R8" s="18">
        <v>567</v>
      </c>
      <c r="S8" s="18">
        <v>23</v>
      </c>
      <c r="T8" s="18">
        <v>171</v>
      </c>
      <c r="U8" s="18">
        <v>4195</v>
      </c>
      <c r="V8" s="77">
        <f>SUM(R8:U8)</f>
        <v>4956</v>
      </c>
      <c r="W8" s="52">
        <f>V8/V9</f>
        <v>0.18256833419288293</v>
      </c>
      <c r="X8" s="64">
        <f>U8/V8</f>
        <v>0.84644874899112188</v>
      </c>
      <c r="Y8" s="18"/>
    </row>
    <row r="9" spans="2:28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/>
      <c r="J9" s="45"/>
      <c r="K9" s="45" t="s">
        <v>625</v>
      </c>
      <c r="L9" s="45" t="s">
        <v>598</v>
      </c>
      <c r="M9" s="45" t="s">
        <v>596</v>
      </c>
      <c r="N9" s="45" t="s">
        <v>619</v>
      </c>
      <c r="P9" s="18"/>
      <c r="Q9" s="45"/>
      <c r="R9" s="78">
        <f>SUM(R5:R8)</f>
        <v>14251</v>
      </c>
      <c r="S9" s="79">
        <f>SUM(S5:S8)</f>
        <v>3547</v>
      </c>
      <c r="T9" s="79">
        <f>SUM(T5:T8)</f>
        <v>4687</v>
      </c>
      <c r="U9" s="80">
        <f>SUM(U5:U8)</f>
        <v>4661</v>
      </c>
      <c r="V9" s="56">
        <f>SUM(V5:V8)</f>
        <v>27146</v>
      </c>
      <c r="W9" s="45"/>
      <c r="X9" s="45"/>
      <c r="Y9" s="45" t="s">
        <v>625</v>
      </c>
      <c r="Z9" s="45" t="s">
        <v>598</v>
      </c>
      <c r="AA9" s="45" t="s">
        <v>596</v>
      </c>
      <c r="AB9" s="45" t="s">
        <v>619</v>
      </c>
    </row>
    <row r="10" spans="2:28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5"/>
      <c r="J10" s="45"/>
      <c r="K10" s="46">
        <f>SUM(D5,E6,F7,G8 )/H9</f>
        <v>0.89044426434833857</v>
      </c>
      <c r="L10" s="66">
        <f>(E6+F7+G8)/SUM(E9:G9)</f>
        <v>0.9010946051602815</v>
      </c>
      <c r="M10" s="46">
        <f>(E6+F7+G8)/SUM(H6:H8)</f>
        <v>0.84173239848086479</v>
      </c>
      <c r="N10" s="67">
        <f>2*L10*M10/(L10+M10)</f>
        <v>0.87040253757269093</v>
      </c>
      <c r="P10" s="18"/>
      <c r="Q10" s="78" t="s">
        <v>598</v>
      </c>
      <c r="R10" s="59">
        <f>R5/R9</f>
        <v>0.88856922321240617</v>
      </c>
      <c r="S10" s="59">
        <f>S6/S9</f>
        <v>0.8993515647025655</v>
      </c>
      <c r="T10" s="59">
        <f>T7/T9</f>
        <v>0.91423085129080439</v>
      </c>
      <c r="U10" s="60">
        <f>U8/U9</f>
        <v>0.90002145462347138</v>
      </c>
      <c r="V10" s="45"/>
      <c r="W10" s="45"/>
      <c r="X10" s="45"/>
      <c r="Y10" s="46">
        <f>SUM(R5,S6,T7,U8 )/V9</f>
        <v>0.89637515656081923</v>
      </c>
      <c r="Z10" s="66">
        <f>(S6+T7+U8)/SUM(S9:U9)</f>
        <v>0.90500193873594414</v>
      </c>
      <c r="AA10" s="46">
        <f>(S6+T7+U8)/SUM(V6:V8)</f>
        <v>0.8523225241016652</v>
      </c>
      <c r="AB10" s="67">
        <f>2*Z10*AA10/(Z10+AA10)</f>
        <v>0.87787264452552005</v>
      </c>
    </row>
    <row r="11" spans="2:28" x14ac:dyDescent="0.2">
      <c r="C11" s="45"/>
      <c r="D11" s="45"/>
      <c r="E11" s="45"/>
      <c r="F11" s="45"/>
      <c r="G11" s="45"/>
      <c r="H11" s="45"/>
      <c r="I11" s="45"/>
      <c r="J11" s="45"/>
      <c r="P11" s="18"/>
      <c r="Q11" s="45"/>
      <c r="R11" s="45"/>
      <c r="S11" s="45"/>
      <c r="T11" s="45"/>
      <c r="U11" s="45"/>
      <c r="V11" s="45"/>
      <c r="W11" s="45"/>
      <c r="X11" s="45"/>
    </row>
    <row r="12" spans="2:28" x14ac:dyDescent="0.2">
      <c r="C12" s="45"/>
      <c r="D12" s="45"/>
      <c r="E12" s="45"/>
      <c r="F12" s="45"/>
      <c r="G12" s="45"/>
      <c r="H12" s="45"/>
      <c r="I12" s="45"/>
      <c r="J12" s="45"/>
      <c r="P12" s="18"/>
      <c r="Q12" s="45"/>
      <c r="R12" s="45"/>
      <c r="S12" s="45"/>
      <c r="T12" s="45"/>
      <c r="U12" s="45"/>
      <c r="V12" s="45"/>
      <c r="W12" s="45"/>
      <c r="X12" s="45"/>
    </row>
    <row r="13" spans="2:28" x14ac:dyDescent="0.2">
      <c r="C13" s="45"/>
      <c r="D13" s="104" t="s">
        <v>573</v>
      </c>
      <c r="E13" s="107"/>
      <c r="F13" s="107"/>
      <c r="G13" s="105"/>
      <c r="H13" s="45"/>
      <c r="I13" s="45"/>
      <c r="J13" s="45"/>
      <c r="P13" s="18"/>
      <c r="Q13" s="45"/>
      <c r="R13" s="104" t="s">
        <v>573</v>
      </c>
      <c r="S13" s="107"/>
      <c r="T13" s="107"/>
      <c r="U13" s="105"/>
      <c r="V13" s="45"/>
      <c r="W13" s="45"/>
      <c r="X13" s="45"/>
    </row>
    <row r="14" spans="2:28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60" t="s">
        <v>600</v>
      </c>
      <c r="J14" s="65" t="s">
        <v>597</v>
      </c>
      <c r="K14" s="43" t="s">
        <v>596</v>
      </c>
      <c r="P14" s="18"/>
      <c r="Q14" s="45"/>
      <c r="R14" s="83" t="s">
        <v>574</v>
      </c>
      <c r="S14" s="51" t="s">
        <v>575</v>
      </c>
      <c r="T14" s="51" t="s">
        <v>576</v>
      </c>
      <c r="U14" s="54" t="s">
        <v>577</v>
      </c>
      <c r="V14" s="74" t="s">
        <v>599</v>
      </c>
      <c r="W14" s="60" t="s">
        <v>600</v>
      </c>
      <c r="X14" s="65" t="s">
        <v>597</v>
      </c>
      <c r="Y14" s="43" t="s">
        <v>596</v>
      </c>
    </row>
    <row r="15" spans="2:28" x14ac:dyDescent="0.2">
      <c r="B15" s="102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50">
        <f>H15/H19</f>
        <v>0.84863883847549915</v>
      </c>
      <c r="J15" s="63"/>
      <c r="K15" s="44">
        <f>D15/H15</f>
        <v>0.93584260051325918</v>
      </c>
      <c r="L15" s="92">
        <v>0.88</v>
      </c>
      <c r="P15" s="102" t="s">
        <v>579</v>
      </c>
      <c r="Q15" s="55" t="s">
        <v>574</v>
      </c>
      <c r="R15" s="18">
        <v>2168</v>
      </c>
      <c r="S15" s="18">
        <v>69</v>
      </c>
      <c r="T15" s="18">
        <v>32</v>
      </c>
      <c r="U15" s="18">
        <v>69</v>
      </c>
      <c r="V15" s="76">
        <f>SUM(R15:U15)</f>
        <v>2338</v>
      </c>
      <c r="W15" s="50">
        <f>V15/V19</f>
        <v>0.84863883847549915</v>
      </c>
      <c r="X15" s="63"/>
      <c r="Y15" s="44">
        <f>R15/V15</f>
        <v>0.92728828058169377</v>
      </c>
    </row>
    <row r="16" spans="2:28" x14ac:dyDescent="0.2">
      <c r="B16" s="106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50">
        <f>H16/H19</f>
        <v>5.1542649727767696E-2</v>
      </c>
      <c r="J16" s="63">
        <f>D16/H16</f>
        <v>0.23239436619718309</v>
      </c>
      <c r="K16" s="33">
        <f>E16/H16</f>
        <v>0.76760563380281688</v>
      </c>
      <c r="L16" s="92">
        <v>0.04</v>
      </c>
      <c r="P16" s="106"/>
      <c r="Q16" s="73" t="s">
        <v>575</v>
      </c>
      <c r="R16" s="18">
        <v>33</v>
      </c>
      <c r="S16" s="18">
        <v>108</v>
      </c>
      <c r="T16" s="18">
        <v>0</v>
      </c>
      <c r="U16" s="18">
        <v>1</v>
      </c>
      <c r="V16" s="76">
        <f>SUM(R16:U16)</f>
        <v>142</v>
      </c>
      <c r="W16" s="50">
        <f>V16/V19</f>
        <v>5.1542649727767696E-2</v>
      </c>
      <c r="X16" s="63">
        <f>R16/V16</f>
        <v>0.23239436619718309</v>
      </c>
      <c r="Y16" s="33">
        <f>S16/V16</f>
        <v>0.76056338028169013</v>
      </c>
    </row>
    <row r="17" spans="2:28" x14ac:dyDescent="0.2">
      <c r="B17" s="106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50">
        <f>H17/H19</f>
        <v>4.5372050816696916E-2</v>
      </c>
      <c r="J17" s="63">
        <f>D17/H17</f>
        <v>0.17599999999999999</v>
      </c>
      <c r="K17" s="33">
        <f>F17/H17</f>
        <v>0.77600000000000002</v>
      </c>
      <c r="L17" s="92">
        <v>0.04</v>
      </c>
      <c r="P17" s="106"/>
      <c r="Q17" s="73" t="s">
        <v>576</v>
      </c>
      <c r="R17" s="18">
        <v>27</v>
      </c>
      <c r="S17" s="18">
        <v>1</v>
      </c>
      <c r="T17" s="18">
        <v>93</v>
      </c>
      <c r="U17" s="18">
        <v>4</v>
      </c>
      <c r="V17" s="76">
        <f>SUM(R17:U17)</f>
        <v>125</v>
      </c>
      <c r="W17" s="50">
        <f>V17/V19</f>
        <v>4.5372050816696916E-2</v>
      </c>
      <c r="X17" s="63">
        <f>R17/V17</f>
        <v>0.216</v>
      </c>
      <c r="Y17" s="33">
        <f>T17/V17</f>
        <v>0.74399999999999999</v>
      </c>
    </row>
    <row r="18" spans="2:28" x14ac:dyDescent="0.2">
      <c r="B18" s="103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52">
        <f>H18/H19</f>
        <v>5.4446460980036297E-2</v>
      </c>
      <c r="J18" s="64">
        <f>D18/H18</f>
        <v>0.10666666666666667</v>
      </c>
      <c r="K18" s="34">
        <f>G18/H18</f>
        <v>0.89333333333333331</v>
      </c>
      <c r="L18" s="92">
        <v>0.04</v>
      </c>
      <c r="P18" s="103"/>
      <c r="Q18" s="56" t="s">
        <v>577</v>
      </c>
      <c r="R18" s="18">
        <v>16</v>
      </c>
      <c r="S18" s="18">
        <v>0</v>
      </c>
      <c r="T18" s="18">
        <v>0</v>
      </c>
      <c r="U18" s="18">
        <v>134</v>
      </c>
      <c r="V18" s="77">
        <f>SUM(R18:U18)</f>
        <v>150</v>
      </c>
      <c r="W18" s="52">
        <f>V18/V19</f>
        <v>5.4446460980036297E-2</v>
      </c>
      <c r="X18" s="64">
        <f>R18/V18</f>
        <v>0.10666666666666667</v>
      </c>
      <c r="Y18" s="34">
        <f>U18/V18</f>
        <v>0.89333333333333331</v>
      </c>
    </row>
    <row r="19" spans="2:28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/>
      <c r="J19" s="45"/>
      <c r="K19" s="45" t="s">
        <v>625</v>
      </c>
      <c r="L19" s="45" t="s">
        <v>598</v>
      </c>
      <c r="M19" s="45" t="s">
        <v>596</v>
      </c>
      <c r="N19" s="45" t="s">
        <v>619</v>
      </c>
      <c r="P19" s="18"/>
      <c r="Q19" s="45"/>
      <c r="R19" s="78">
        <f>SUM(R15:R18)</f>
        <v>2244</v>
      </c>
      <c r="S19" s="79">
        <f>SUM(S15:S18)</f>
        <v>178</v>
      </c>
      <c r="T19" s="79">
        <f>SUM(T15:T18)</f>
        <v>125</v>
      </c>
      <c r="U19" s="80">
        <f>SUM(U15:U18)</f>
        <v>208</v>
      </c>
      <c r="V19" s="56">
        <f>SUM(V15:V18)</f>
        <v>2755</v>
      </c>
      <c r="W19" s="45"/>
      <c r="X19" s="45"/>
      <c r="Y19" s="45" t="s">
        <v>625</v>
      </c>
      <c r="Z19" s="45" t="s">
        <v>598</v>
      </c>
      <c r="AA19" s="45" t="s">
        <v>596</v>
      </c>
      <c r="AB19" s="45" t="s">
        <v>619</v>
      </c>
    </row>
    <row r="20" spans="2:28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5"/>
      <c r="J20" s="45"/>
      <c r="K20" s="46">
        <f>SUM(D15,E16,F17,G18 )/H19</f>
        <v>0.91760435571687837</v>
      </c>
      <c r="L20" s="66">
        <f>(E16+F17+G18)/SUM(E19:G19)</f>
        <v>0.68548387096774188</v>
      </c>
      <c r="M20" s="46">
        <f>(E16+F17+G18)/SUM(H16:H18)</f>
        <v>0.815347721822542</v>
      </c>
      <c r="N20" s="67">
        <f>2*L20*M20/(L20+M20)</f>
        <v>0.74479737130339541</v>
      </c>
      <c r="P20" s="18"/>
      <c r="Q20" s="65" t="s">
        <v>598</v>
      </c>
      <c r="R20" s="72">
        <f>R15/R19</f>
        <v>0.96613190730837795</v>
      </c>
      <c r="S20" s="59">
        <f>S16/S19</f>
        <v>0.6067415730337079</v>
      </c>
      <c r="T20" s="59">
        <f>T17/T19</f>
        <v>0.74399999999999999</v>
      </c>
      <c r="U20" s="60">
        <f>U18/U19</f>
        <v>0.64423076923076927</v>
      </c>
      <c r="V20" s="45"/>
      <c r="W20" s="45"/>
      <c r="X20" s="45"/>
      <c r="Y20" s="46">
        <f>SUM(R15,S16,T17,U18 )/V19</f>
        <v>0.90852994555353905</v>
      </c>
      <c r="Z20" s="66">
        <f>(S16+T17+U18)/SUM(S19:U19)</f>
        <v>0.65557729941291587</v>
      </c>
      <c r="AA20" s="46">
        <f>(S16+T17+U18)/SUM(V16:V18)</f>
        <v>0.80335731414868106</v>
      </c>
      <c r="AB20" s="67">
        <f>2*Z20*AA20/(Z20+AA20)</f>
        <v>0.72198275862068984</v>
      </c>
    </row>
    <row r="22" spans="2:28" x14ac:dyDescent="0.2">
      <c r="B22" s="18">
        <f>L15/K5</f>
        <v>1.7755671175858481</v>
      </c>
      <c r="D22" s="18">
        <f>D5*B22</f>
        <v>22455.597336108221</v>
      </c>
      <c r="E22" s="18">
        <f>E5*B22</f>
        <v>562.8547762747138</v>
      </c>
      <c r="F22" s="18">
        <f>F5*B22</f>
        <v>367.54239334027056</v>
      </c>
      <c r="G22" s="18">
        <f>G5*B22</f>
        <v>502.48549427679501</v>
      </c>
    </row>
    <row r="23" spans="2:28" x14ac:dyDescent="0.2">
      <c r="B23" s="18">
        <f t="shared" ref="B23:B25" si="0">L16/K6</f>
        <v>0.28432573972244041</v>
      </c>
      <c r="D23" s="18">
        <f t="shared" ref="D23:D25" si="1">D6*B23</f>
        <v>177.9879130662477</v>
      </c>
      <c r="E23" s="18">
        <f t="shared" ref="E23:E25" si="2">E6*B23</f>
        <v>898.18501178318922</v>
      </c>
      <c r="F23" s="18">
        <f t="shared" ref="F23:F25" si="3">F6*B23</f>
        <v>4.8335375752814871</v>
      </c>
      <c r="G23" s="18">
        <f t="shared" ref="G23:G25" si="4">G6*B23</f>
        <v>4.8335375752814871</v>
      </c>
      <c r="H23" s="88">
        <f>SUM(D23:G23)</f>
        <v>1085.8399999999999</v>
      </c>
    </row>
    <row r="24" spans="2:28" x14ac:dyDescent="0.2">
      <c r="B24" s="18">
        <f t="shared" si="0"/>
        <v>0.22083384177343912</v>
      </c>
      <c r="D24" s="18">
        <f t="shared" si="1"/>
        <v>100.03773032336792</v>
      </c>
      <c r="E24" s="18">
        <f t="shared" si="2"/>
        <v>5.5208460443359781</v>
      </c>
      <c r="F24" s="18">
        <f t="shared" si="3"/>
        <v>937.21882448647568</v>
      </c>
      <c r="G24" s="18">
        <f t="shared" si="4"/>
        <v>43.062599145820627</v>
      </c>
      <c r="H24" s="88">
        <f>SUM(D24:G24)</f>
        <v>1085.8400000000001</v>
      </c>
    </row>
    <row r="25" spans="2:28" x14ac:dyDescent="0.2">
      <c r="B25" s="18">
        <f t="shared" si="0"/>
        <v>0.21909604519774012</v>
      </c>
      <c r="D25" s="18">
        <f t="shared" si="1"/>
        <v>138.03050847457627</v>
      </c>
      <c r="E25" s="18">
        <f t="shared" si="2"/>
        <v>6.1346892655367231</v>
      </c>
      <c r="F25" s="18">
        <f t="shared" si="3"/>
        <v>38.560903954802264</v>
      </c>
      <c r="G25" s="18">
        <f t="shared" si="4"/>
        <v>903.11389830508472</v>
      </c>
      <c r="H25" s="86">
        <f>SUM(D25:G25)</f>
        <v>1085.8399999999999</v>
      </c>
      <c r="P25" s="3" t="s">
        <v>697</v>
      </c>
    </row>
    <row r="26" spans="2:28" x14ac:dyDescent="0.2">
      <c r="E26" s="89">
        <f>SUM(E22:E25)</f>
        <v>1472.6953233677757</v>
      </c>
      <c r="F26" s="89">
        <f>SUM(F22:F25)</f>
        <v>1348.15565935683</v>
      </c>
      <c r="G26" s="87">
        <f>SUM(G22:G25)</f>
        <v>1453.4955293029818</v>
      </c>
      <c r="H26">
        <f>SUM(D22:G25)</f>
        <v>27146.000000000015</v>
      </c>
      <c r="K26" s="45" t="s">
        <v>625</v>
      </c>
      <c r="L26" s="45" t="s">
        <v>598</v>
      </c>
      <c r="M26" s="45" t="s">
        <v>596</v>
      </c>
      <c r="N26" s="45" t="s">
        <v>619</v>
      </c>
      <c r="P26" s="18"/>
      <c r="Q26" s="45"/>
      <c r="R26" s="104" t="s">
        <v>573</v>
      </c>
      <c r="S26" s="107"/>
      <c r="T26" s="107"/>
      <c r="U26" s="105"/>
      <c r="V26" s="45"/>
      <c r="W26" s="45"/>
      <c r="X26" s="45"/>
      <c r="Y26" s="18"/>
    </row>
    <row r="27" spans="2:28" x14ac:dyDescent="0.2">
      <c r="K27" s="46">
        <f>SUM(D22,E23,F24,G25 )/H26</f>
        <v>0.92809677560903847</v>
      </c>
      <c r="L27" s="66">
        <f>(E23+F24+G25)/SUM(E26:G26)</f>
        <v>0.64068688087613679</v>
      </c>
      <c r="M27" s="46">
        <f>(E23+F24+G25)/SUM(H23:H25)</f>
        <v>0.84067564729449074</v>
      </c>
      <c r="N27" s="67">
        <f>2*L27*M27/(L27+M27)</f>
        <v>0.72718169664893262</v>
      </c>
      <c r="P27" s="18"/>
      <c r="Q27" s="45"/>
      <c r="R27" s="83" t="s">
        <v>574</v>
      </c>
      <c r="S27" s="51" t="s">
        <v>575</v>
      </c>
      <c r="T27" s="51" t="s">
        <v>576</v>
      </c>
      <c r="U27" s="54" t="s">
        <v>577</v>
      </c>
      <c r="V27" s="81" t="s">
        <v>599</v>
      </c>
      <c r="W27" s="48" t="s">
        <v>600</v>
      </c>
      <c r="X27" s="62" t="s">
        <v>596</v>
      </c>
      <c r="Y27" s="18"/>
    </row>
    <row r="28" spans="2:28" x14ac:dyDescent="0.2">
      <c r="P28" s="102" t="s">
        <v>579</v>
      </c>
      <c r="Q28" s="55" t="s">
        <v>574</v>
      </c>
      <c r="R28" s="18">
        <v>12628</v>
      </c>
      <c r="S28" s="18">
        <v>344</v>
      </c>
      <c r="T28" s="18">
        <v>200</v>
      </c>
      <c r="U28" s="18">
        <v>282</v>
      </c>
      <c r="V28" s="82">
        <f>SUM(R28:U28)</f>
        <v>13454</v>
      </c>
      <c r="W28" s="50">
        <f>V28/V32</f>
        <v>0.49561629706034038</v>
      </c>
      <c r="X28" s="63">
        <f>R28/V28</f>
        <v>0.93860561914672214</v>
      </c>
      <c r="Y28" s="24">
        <f>V28/V32</f>
        <v>0.49561629706034038</v>
      </c>
    </row>
    <row r="29" spans="2:28" x14ac:dyDescent="0.2">
      <c r="P29" s="106"/>
      <c r="Q29" s="73" t="s">
        <v>575</v>
      </c>
      <c r="R29" s="18">
        <v>655</v>
      </c>
      <c r="S29" s="18">
        <v>3112</v>
      </c>
      <c r="T29" s="18">
        <v>29</v>
      </c>
      <c r="U29" s="18">
        <v>23</v>
      </c>
      <c r="V29" s="82">
        <f>SUM(R29:U29)</f>
        <v>3819</v>
      </c>
      <c r="W29" s="50">
        <f>V29/V32</f>
        <v>0.14068371030722759</v>
      </c>
      <c r="X29" s="63">
        <f>S29/V29</f>
        <v>0.81487300340403246</v>
      </c>
      <c r="Y29" s="24">
        <f>V29/V32</f>
        <v>0.14068371030722759</v>
      </c>
    </row>
    <row r="30" spans="2:28" x14ac:dyDescent="0.2">
      <c r="P30" s="106"/>
      <c r="Q30" s="73" t="s">
        <v>576</v>
      </c>
      <c r="R30" s="18">
        <v>459</v>
      </c>
      <c r="S30" s="18">
        <v>22</v>
      </c>
      <c r="T30" s="18">
        <v>4264</v>
      </c>
      <c r="U30" s="18">
        <v>172</v>
      </c>
      <c r="V30" s="82">
        <f>SUM(R30:U30)</f>
        <v>4917</v>
      </c>
      <c r="W30" s="50">
        <f>V30/V32</f>
        <v>0.18113165843954909</v>
      </c>
      <c r="X30" s="63">
        <f>T30/V30</f>
        <v>0.86719544437665241</v>
      </c>
      <c r="Y30" s="24">
        <f>V30/V32</f>
        <v>0.18113165843954909</v>
      </c>
    </row>
    <row r="31" spans="2:28" x14ac:dyDescent="0.2">
      <c r="P31" s="103"/>
      <c r="Q31" s="56" t="s">
        <v>577</v>
      </c>
      <c r="R31" s="18">
        <v>642</v>
      </c>
      <c r="S31" s="18">
        <v>14</v>
      </c>
      <c r="T31" s="18">
        <v>195</v>
      </c>
      <c r="U31" s="18">
        <v>4105</v>
      </c>
      <c r="V31" s="83">
        <f>SUM(R31:U31)</f>
        <v>4956</v>
      </c>
      <c r="W31" s="52">
        <f>V31/V32</f>
        <v>0.18256833419288293</v>
      </c>
      <c r="X31" s="64">
        <f>U31/V31</f>
        <v>0.8282889426957224</v>
      </c>
      <c r="Y31" s="24">
        <f>V31/V32</f>
        <v>0.18256833419288293</v>
      </c>
    </row>
    <row r="32" spans="2:28" x14ac:dyDescent="0.2">
      <c r="P32" s="18"/>
      <c r="Q32" s="45"/>
      <c r="R32" s="78">
        <f>SUM(R28:R31)</f>
        <v>14384</v>
      </c>
      <c r="S32" s="79">
        <f>SUM(S28:S31)</f>
        <v>3492</v>
      </c>
      <c r="T32" s="79">
        <f>SUM(T28:T31)</f>
        <v>4688</v>
      </c>
      <c r="U32" s="80">
        <f>SUM(U28:U31)</f>
        <v>4582</v>
      </c>
      <c r="V32" s="56">
        <f>SUM(V28:V31)</f>
        <v>27146</v>
      </c>
      <c r="W32" s="45"/>
      <c r="X32" s="45"/>
      <c r="Y32" s="45" t="s">
        <v>625</v>
      </c>
      <c r="Z32" s="45" t="s">
        <v>598</v>
      </c>
      <c r="AA32" s="45" t="s">
        <v>596</v>
      </c>
      <c r="AB32" s="45" t="s">
        <v>619</v>
      </c>
    </row>
    <row r="33" spans="16:28" x14ac:dyDescent="0.2">
      <c r="P33" s="18"/>
      <c r="Q33" s="78" t="s">
        <v>598</v>
      </c>
      <c r="R33" s="59">
        <f>R28/R32</f>
        <v>0.87791991101223577</v>
      </c>
      <c r="S33" s="59">
        <f>S29/S32</f>
        <v>0.89117983963344793</v>
      </c>
      <c r="T33" s="59">
        <f>T30/T32</f>
        <v>0.90955631399317405</v>
      </c>
      <c r="U33" s="60">
        <f>U31/U32</f>
        <v>0.89589698821475339</v>
      </c>
      <c r="V33" s="45"/>
      <c r="W33" s="45"/>
      <c r="X33" s="45"/>
      <c r="Y33" s="46">
        <f>SUM(R28,S29,T30,U31 )/V32</f>
        <v>0.88812348043910705</v>
      </c>
      <c r="Z33" s="66">
        <f>(S29+T30+U31)/SUM(S32:U32)</f>
        <v>0.89962388340385524</v>
      </c>
      <c r="AA33" s="46">
        <f>(S29+T30+U31)/SUM(V29:V31)</f>
        <v>0.83851884312007008</v>
      </c>
      <c r="AB33" s="67">
        <f>2*Z33*AA33/(Z33+AA33)</f>
        <v>0.86799727829439788</v>
      </c>
    </row>
    <row r="34" spans="16:28" x14ac:dyDescent="0.2">
      <c r="P34" s="18"/>
      <c r="Q34" s="45"/>
      <c r="R34" s="45"/>
      <c r="S34" s="45"/>
      <c r="T34" s="45"/>
      <c r="U34" s="45"/>
      <c r="V34" s="45"/>
      <c r="W34" s="45"/>
      <c r="X34" s="45"/>
    </row>
    <row r="35" spans="16:28" x14ac:dyDescent="0.2">
      <c r="P35" s="18"/>
      <c r="Q35" s="45"/>
      <c r="R35" s="45"/>
      <c r="S35" s="45"/>
      <c r="T35" s="45"/>
      <c r="U35" s="45"/>
      <c r="V35" s="45"/>
      <c r="W35" s="45"/>
      <c r="X35" s="45"/>
    </row>
    <row r="36" spans="16:28" x14ac:dyDescent="0.2">
      <c r="P36" s="18"/>
      <c r="Q36" s="45"/>
      <c r="R36" s="104" t="s">
        <v>573</v>
      </c>
      <c r="S36" s="107"/>
      <c r="T36" s="107"/>
      <c r="U36" s="105"/>
      <c r="V36" s="45"/>
      <c r="W36" s="45"/>
      <c r="X36" s="45"/>
    </row>
    <row r="37" spans="16:28" x14ac:dyDescent="0.2">
      <c r="P37" s="18"/>
      <c r="Q37" s="45"/>
      <c r="R37" s="83" t="s">
        <v>574</v>
      </c>
      <c r="S37" s="51" t="s">
        <v>575</v>
      </c>
      <c r="T37" s="51" t="s">
        <v>576</v>
      </c>
      <c r="U37" s="54" t="s">
        <v>577</v>
      </c>
      <c r="V37" s="78" t="s">
        <v>599</v>
      </c>
      <c r="W37" s="60" t="s">
        <v>600</v>
      </c>
      <c r="X37" s="65" t="s">
        <v>597</v>
      </c>
      <c r="Y37" s="43" t="s">
        <v>596</v>
      </c>
    </row>
    <row r="38" spans="16:28" x14ac:dyDescent="0.2">
      <c r="P38" s="102" t="s">
        <v>579</v>
      </c>
      <c r="Q38" s="55" t="s">
        <v>574</v>
      </c>
      <c r="R38" s="18">
        <v>2165</v>
      </c>
      <c r="S38" s="18">
        <v>63</v>
      </c>
      <c r="T38" s="18">
        <v>38</v>
      </c>
      <c r="U38" s="18">
        <v>72</v>
      </c>
      <c r="V38" s="82">
        <f>SUM(R38:U38)</f>
        <v>2338</v>
      </c>
      <c r="W38" s="50">
        <f>V38/V42</f>
        <v>0.84863883847549915</v>
      </c>
      <c r="X38" s="63"/>
      <c r="Y38" s="44">
        <f>R38/V38</f>
        <v>0.92600513259195893</v>
      </c>
      <c r="Z38" s="92">
        <v>0.88</v>
      </c>
    </row>
    <row r="39" spans="16:28" x14ac:dyDescent="0.2">
      <c r="P39" s="106"/>
      <c r="Q39" s="73" t="s">
        <v>575</v>
      </c>
      <c r="R39" s="18">
        <v>29</v>
      </c>
      <c r="S39" s="18">
        <v>111</v>
      </c>
      <c r="T39" s="18">
        <v>0</v>
      </c>
      <c r="U39" s="18">
        <v>2</v>
      </c>
      <c r="V39" s="82">
        <f>SUM(R39:U39)</f>
        <v>142</v>
      </c>
      <c r="W39" s="50">
        <f>V39/V42</f>
        <v>5.1542649727767696E-2</v>
      </c>
      <c r="X39" s="63">
        <f>R39/V39</f>
        <v>0.20422535211267606</v>
      </c>
      <c r="Y39" s="33">
        <f>S39/V39</f>
        <v>0.78169014084507038</v>
      </c>
      <c r="Z39" s="92">
        <v>0.04</v>
      </c>
    </row>
    <row r="40" spans="16:28" x14ac:dyDescent="0.2">
      <c r="P40" s="106"/>
      <c r="Q40" s="73" t="s">
        <v>576</v>
      </c>
      <c r="R40" s="18">
        <v>25</v>
      </c>
      <c r="S40" s="18">
        <v>0</v>
      </c>
      <c r="T40" s="18">
        <v>97</v>
      </c>
      <c r="U40" s="18">
        <v>3</v>
      </c>
      <c r="V40" s="82">
        <f>SUM(R40:U40)</f>
        <v>125</v>
      </c>
      <c r="W40" s="50">
        <f>V40/V42</f>
        <v>4.5372050816696916E-2</v>
      </c>
      <c r="X40" s="63">
        <f>R40/V40</f>
        <v>0.2</v>
      </c>
      <c r="Y40" s="33">
        <f>T40/V40</f>
        <v>0.77600000000000002</v>
      </c>
      <c r="Z40" s="92">
        <v>0.04</v>
      </c>
    </row>
    <row r="41" spans="16:28" x14ac:dyDescent="0.2">
      <c r="P41" s="103"/>
      <c r="Q41" s="56" t="s">
        <v>577</v>
      </c>
      <c r="R41" s="18">
        <v>18</v>
      </c>
      <c r="S41" s="18">
        <v>0</v>
      </c>
      <c r="T41" s="18">
        <v>1</v>
      </c>
      <c r="U41" s="18">
        <v>131</v>
      </c>
      <c r="V41" s="83">
        <f>SUM(R41:U41)</f>
        <v>150</v>
      </c>
      <c r="W41" s="52">
        <f>V41/V42</f>
        <v>5.4446460980036297E-2</v>
      </c>
      <c r="X41" s="64">
        <f>R41/V41</f>
        <v>0.12</v>
      </c>
      <c r="Y41" s="34">
        <f>U41/V41</f>
        <v>0.87333333333333329</v>
      </c>
      <c r="Z41" s="92">
        <v>0.04</v>
      </c>
    </row>
    <row r="42" spans="16:28" x14ac:dyDescent="0.2">
      <c r="P42" s="18"/>
      <c r="Q42" s="45"/>
      <c r="R42" s="78">
        <f>SUM(R38:R41)</f>
        <v>2237</v>
      </c>
      <c r="S42" s="79">
        <f>SUM(S38:S41)</f>
        <v>174</v>
      </c>
      <c r="T42" s="79">
        <f>SUM(T38:T41)</f>
        <v>136</v>
      </c>
      <c r="U42" s="80">
        <f>SUM(U38:U41)</f>
        <v>208</v>
      </c>
      <c r="V42" s="56">
        <f>SUM(V38:V41)</f>
        <v>2755</v>
      </c>
      <c r="W42" s="45"/>
      <c r="X42" s="45"/>
      <c r="Y42" s="45" t="s">
        <v>625</v>
      </c>
      <c r="Z42" s="45" t="s">
        <v>598</v>
      </c>
      <c r="AA42" s="45" t="s">
        <v>596</v>
      </c>
      <c r="AB42" s="45" t="s">
        <v>619</v>
      </c>
    </row>
    <row r="43" spans="16:28" x14ac:dyDescent="0.2">
      <c r="P43" s="18"/>
      <c r="Q43" s="65" t="s">
        <v>598</v>
      </c>
      <c r="R43" s="72">
        <f>R38/R42</f>
        <v>0.967814036656236</v>
      </c>
      <c r="S43" s="59">
        <f>S39/S42</f>
        <v>0.63793103448275867</v>
      </c>
      <c r="T43" s="59">
        <f>T40/T42</f>
        <v>0.71323529411764708</v>
      </c>
      <c r="U43" s="60">
        <f>U41/U42</f>
        <v>0.62980769230769229</v>
      </c>
      <c r="V43" s="45"/>
      <c r="W43" s="45"/>
      <c r="X43" s="45"/>
      <c r="Y43" s="46">
        <f>SUM(R38,S39,T40,U41 )/V42</f>
        <v>0.90889292196007254</v>
      </c>
      <c r="Z43" s="66">
        <f>(S39+T40+U41)/SUM(S42:U42)</f>
        <v>0.65444015444015446</v>
      </c>
      <c r="AA43" s="46">
        <f>(S39+T40+U41)/SUM(V39:V41)</f>
        <v>0.81294964028776984</v>
      </c>
      <c r="AB43" s="67">
        <f>2*Z43*AA43/(Z43+AA43)</f>
        <v>0.72513368983957216</v>
      </c>
    </row>
    <row r="45" spans="16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16:28" x14ac:dyDescent="0.2">
      <c r="P46" s="18">
        <f t="shared" ref="P46:P48" si="5">Z39/Y29</f>
        <v>0.28432573972244041</v>
      </c>
      <c r="Q46" s="18"/>
      <c r="R46" s="18">
        <f t="shared" ref="R46:R48" si="6">R29*P46</f>
        <v>186.23335951819845</v>
      </c>
      <c r="S46" s="18">
        <f t="shared" ref="S46:S48" si="7">S29*P46</f>
        <v>884.82170201623455</v>
      </c>
      <c r="T46" s="18">
        <f t="shared" ref="T46:T48" si="8">T29*P46</f>
        <v>8.2454464519507713</v>
      </c>
      <c r="U46" s="18">
        <f t="shared" ref="U46:U48" si="9">U29*P46</f>
        <v>6.5394920136161296</v>
      </c>
      <c r="V46" s="88">
        <f>SUM(R46:U46)</f>
        <v>1085.8399999999999</v>
      </c>
    </row>
    <row r="47" spans="16:28" x14ac:dyDescent="0.2">
      <c r="P47" s="18">
        <f t="shared" si="5"/>
        <v>0.22083384177343912</v>
      </c>
      <c r="Q47" s="18"/>
      <c r="R47" s="18">
        <f t="shared" si="6"/>
        <v>101.36273337400856</v>
      </c>
      <c r="S47" s="18">
        <f t="shared" si="7"/>
        <v>4.8583445190156604</v>
      </c>
      <c r="T47" s="18">
        <f t="shared" si="8"/>
        <v>941.63550132194439</v>
      </c>
      <c r="U47" s="18">
        <f t="shared" si="9"/>
        <v>37.983420785031527</v>
      </c>
      <c r="V47" s="88">
        <f>SUM(R47:U47)</f>
        <v>1085.8400000000001</v>
      </c>
    </row>
    <row r="48" spans="16:28" x14ac:dyDescent="0.2">
      <c r="P48" s="18">
        <f t="shared" si="5"/>
        <v>0.21909604519774012</v>
      </c>
      <c r="Q48" s="18"/>
      <c r="R48" s="18">
        <f t="shared" si="6"/>
        <v>140.65966101694914</v>
      </c>
      <c r="S48" s="18">
        <f t="shared" si="7"/>
        <v>3.0673446327683616</v>
      </c>
      <c r="T48" s="18">
        <f t="shared" si="8"/>
        <v>42.723728813559326</v>
      </c>
      <c r="U48" s="18">
        <f t="shared" si="9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5" t="s">
        <v>625</v>
      </c>
      <c r="Z49" s="45" t="s">
        <v>598</v>
      </c>
      <c r="AA49" s="45" t="s">
        <v>596</v>
      </c>
      <c r="AB49" s="45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6">
        <f>SUM(R45,S46,T47,U48 )/V49</f>
        <v>0.92638724046817167</v>
      </c>
      <c r="Z50" s="66">
        <f>(S46+T47+U48)/SUM(S49:U49)</f>
        <v>0.6345253510425799</v>
      </c>
      <c r="AA50" s="46">
        <f>(S46+T47+U48)/SUM(V46:V48)</f>
        <v>0.83678579682546905</v>
      </c>
      <c r="AB50" s="67">
        <f>2*Z50*AA50/(Z50+AA50)</f>
        <v>0.72175325015038039</v>
      </c>
    </row>
  </sheetData>
  <mergeCells count="12">
    <mergeCell ref="R26:U26"/>
    <mergeCell ref="P28:P31"/>
    <mergeCell ref="R36:U36"/>
    <mergeCell ref="P38:P41"/>
    <mergeCell ref="R13:U13"/>
    <mergeCell ref="P15:P18"/>
    <mergeCell ref="D3:G3"/>
    <mergeCell ref="B5:B8"/>
    <mergeCell ref="D13:G13"/>
    <mergeCell ref="B15:B18"/>
    <mergeCell ref="R3:U3"/>
    <mergeCell ref="P5:P8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2019-01-13T10:44:51Z</dcterms:modified>
</cp:coreProperties>
</file>