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20" yWindow="460" windowWidth="25600" windowHeight="14200" tabRatio="500" activeTab="2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6" l="1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<sst xmlns="http://schemas.openxmlformats.org/spreadsheetml/2006/main" count="2378" uniqueCount="1053">
  <si>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</si>
  <si>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</si>
  <si>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</si>
  <si>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</si>
  <si>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</si>
  <si>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</si>
  <si>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</si>
  <si>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</si>
  <si>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</si>
  <si>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</si>
  <si>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</si>
  <si>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</si>
  <si>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</si>
  <si>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</si>
  <si>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</si>
  <si>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</si>
  <si>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</si>
  <si>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</si>
  <si>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</si>
  <si>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</si>
  <si>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</si>
  <si>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</si>
  <si>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</si>
  <si>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</si>
  <si>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</si>
  <si>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</si>
  <si>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</si>
  <si>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</si>
  <si>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</si>
  <si>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</si>
  <si>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</si>
  <si>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</si>
  <si>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</si>
  <si>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</si>
  <si>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</si>
  <si>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</si>
  <si>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</si>
  <si>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</si>
  <si>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</si>
  <si>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</si>
  <si>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</si>
  <si>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</si>
  <si>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</si>
  <si>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</si>
  <si>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</si>
  <si>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</si>
  <si>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</si>
  <si>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</si>
  <si>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</si>
  <si>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</si>
  <si>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</si>
  <si>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</si>
  <si>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</si>
  <si>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</si>
  <si>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</si>
  <si>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</si>
  <si>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</si>
  <si>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</si>
  <si>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</si>
  <si>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</si>
  <si>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</si>
  <si>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</si>
  <si>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</si>
  <si>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</si>
  <si>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</si>
  <si>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</si>
  <si>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</si>
  <si>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</si>
  <si>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</si>
  <si>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</si>
  <si>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</si>
  <si>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</si>
  <si>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</si>
  <si>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</si>
  <si>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</si>
  <si>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</si>
  <si>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</si>
  <si>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</si>
  <si>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</si>
  <si>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</si>
  <si>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</si>
  <si>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</si>
  <si>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</si>
  <si>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</si>
  <si>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</si>
  <si>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</si>
  <si>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</si>
  <si>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</si>
  <si>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</si>
  <si>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</si>
  <si>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</si>
  <si>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</si>
  <si>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</si>
  <si>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</si>
  <si>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</si>
  <si>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</si>
  <si>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</si>
  <si>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</si>
  <si>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</si>
  <si>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</si>
  <si>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</si>
  <si>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</si>
  <si>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</si>
  <si>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</si>
  <si>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</si>
  <si>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</si>
  <si>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</si>
  <si>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</si>
  <si>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</si>
  <si>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</si>
  <si>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</si>
  <si>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</si>
  <si>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</si>
  <si>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</si>
  <si>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</si>
  <si>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</si>
  <si>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</si>
  <si>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</si>
  <si>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</si>
  <si>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</si>
  <si>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</si>
  <si>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</si>
  <si>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</si>
  <si>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</si>
  <si>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</si>
  <si>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</si>
  <si>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</si>
  <si>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</si>
  <si>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</si>
  <si>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</si>
  <si>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</si>
  <si>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</si>
  <si>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</si>
  <si>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</si>
  <si>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</si>
  <si>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</si>
  <si>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</si>
  <si>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</si>
  <si>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</si>
  <si>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</si>
  <si>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</si>
  <si>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</si>
  <si>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</si>
  <si>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</si>
  <si>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</si>
  <si>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</si>
  <si>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</si>
  <si>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</si>
  <si>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</si>
  <si>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</si>
  <si>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</si>
  <si>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</si>
  <si>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</si>
  <si>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</si>
  <si>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</si>
  <si>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</si>
  <si>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</si>
  <si>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</si>
  <si>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</si>
  <si>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</si>
  <si>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</si>
  <si>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</si>
  <si>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</si>
  <si>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</si>
  <si>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</si>
  <si>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</si>
  <si>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</si>
  <si>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</si>
  <si>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</si>
  <si>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</si>
  <si>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</si>
  <si>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</si>
  <si>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</si>
  <si>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</si>
  <si>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</si>
  <si>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</si>
  <si>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</si>
  <si>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</si>
  <si>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</si>
  <si>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</si>
  <si>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</si>
  <si>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</si>
  <si>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</si>
  <si>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</si>
  <si>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</si>
  <si>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</si>
  <si>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</si>
  <si>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</si>
  <si>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</si>
  <si>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</si>
  <si>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</si>
  <si>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</si>
  <si>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</si>
  <si>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</si>
  <si>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</si>
  <si>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</si>
  <si>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</si>
  <si>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</si>
  <si>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</si>
  <si>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</si>
  <si>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</si>
  <si>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</si>
  <si>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</si>
  <si>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</si>
  <si>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</si>
  <si>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</si>
  <si>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</si>
  <si>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</si>
  <si>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</si>
  <si>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</si>
  <si>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</si>
  <si>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</si>
  <si>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</si>
  <si>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</si>
  <si>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</si>
  <si>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</si>
  <si>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</si>
  <si>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</si>
  <si>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</si>
  <si>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</si>
  <si>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</si>
  <si>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</si>
  <si>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</si>
  <si>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</si>
  <si>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</si>
  <si>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</si>
  <si>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</si>
  <si>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</si>
  <si>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</si>
  <si>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</si>
  <si>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</si>
  <si>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</si>
  <si>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</si>
  <si>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</si>
  <si>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</si>
  <si>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</si>
  <si>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</si>
  <si>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</si>
  <si>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</si>
  <si>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</si>
  <si>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</si>
  <si>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</si>
  <si>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</si>
  <si>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</si>
  <si>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</si>
  <si>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</si>
  <si>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</si>
  <si>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</si>
  <si>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</si>
  <si>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</si>
  <si>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</si>
  <si>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</si>
  <si>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</si>
  <si>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</si>
  <si>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</si>
  <si>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</si>
  <si>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</si>
  <si>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</si>
  <si>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</si>
  <si>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</si>
  <si>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</si>
  <si>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</si>
  <si>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</si>
  <si>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</si>
  <si>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</si>
  <si>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</si>
  <si>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</si>
  <si>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</si>
  <si>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</si>
  <si>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</si>
  <si>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</si>
  <si>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</si>
  <si>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</si>
  <si>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</si>
  <si>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</si>
  <si>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</si>
  <si>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</si>
  <si>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</si>
  <si>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</si>
  <si>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</si>
  <si>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</si>
  <si>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</si>
  <si>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</si>
  <si>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</si>
  <si>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</si>
  <si>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</si>
  <si>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</si>
  <si>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</si>
  <si>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</si>
  <si>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</si>
  <si>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</si>
  <si>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</si>
  <si>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</si>
  <si>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</si>
  <si>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</si>
  <si>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</si>
  <si>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</si>
  <si>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</si>
  <si>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</si>
  <si>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</si>
  <si>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</si>
  <si>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</si>
  <si>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</si>
  <si>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</si>
  <si>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</si>
  <si>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</si>
  <si>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</si>
  <si>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</si>
  <si>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</si>
  <si>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</si>
  <si>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</si>
  <si>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</si>
  <si>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</si>
  <si>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</si>
  <si>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</si>
  <si>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</si>
  <si>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</si>
  <si>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</si>
  <si>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</si>
  <si>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</si>
  <si>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</si>
  <si>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</si>
  <si>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</si>
  <si>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</si>
  <si>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</si>
  <si>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</si>
  <si>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</si>
  <si>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</si>
  <si>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</si>
  <si>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</si>
  <si>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</si>
  <si>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</si>
  <si>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</si>
  <si>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</si>
  <si>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</si>
  <si>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</si>
  <si>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</si>
  <si>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</si>
  <si>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</si>
  <si>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</si>
  <si>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</si>
  <si>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</si>
  <si>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</si>
  <si>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</si>
  <si>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</si>
  <si>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</si>
  <si>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</si>
  <si>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</si>
  <si>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</si>
  <si>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</si>
  <si>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</si>
  <si>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</si>
  <si>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</si>
  <si>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</si>
  <si>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</si>
  <si>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</si>
  <si>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</si>
  <si>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</si>
  <si>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</si>
  <si>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</si>
  <si>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</si>
  <si>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</si>
  <si>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</si>
  <si>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</si>
  <si>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</si>
  <si>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</si>
  <si>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</si>
  <si>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</si>
  <si>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</si>
  <si>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</si>
  <si>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</si>
  <si>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</si>
  <si>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</si>
  <si>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</si>
  <si>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</si>
  <si>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</si>
  <si>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</si>
  <si>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</si>
  <si>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</si>
  <si>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</si>
  <si>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</si>
  <si>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</si>
  <si>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</si>
  <si>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</si>
  <si>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</si>
  <si>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</si>
  <si>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</si>
  <si>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</si>
  <si>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</si>
  <si>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</si>
  <si>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</si>
  <si>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</si>
  <si>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</si>
  <si>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</si>
  <si>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</si>
  <si>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</si>
  <si>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</si>
  <si>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</si>
  <si>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</si>
  <si>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</si>
  <si>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</si>
  <si>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</si>
  <si>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</si>
  <si>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</si>
  <si>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</si>
  <si>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</si>
  <si>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</si>
  <si>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</si>
  <si>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</si>
  <si>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</si>
  <si>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</si>
  <si>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</si>
  <si>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</si>
  <si>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</si>
  <si>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</si>
  <si>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</si>
  <si>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</si>
  <si>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</si>
  <si>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</si>
  <si>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</si>
  <si>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</si>
  <si>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</si>
  <si>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</si>
  <si>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</si>
  <si>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</si>
  <si>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</si>
  <si>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</si>
  <si>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</si>
  <si>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</si>
  <si>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</si>
  <si>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</si>
  <si>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</si>
  <si>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</si>
  <si>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</si>
  <si>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</si>
  <si>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</si>
  <si>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</si>
  <si>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</si>
  <si>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</si>
  <si>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</si>
  <si>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</si>
  <si>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</si>
  <si>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</si>
  <si>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</si>
  <si>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</si>
  <si>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</si>
  <si>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</si>
  <si>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</si>
  <si>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</si>
  <si>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</si>
  <si>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</si>
  <si>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</si>
  <si>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</si>
  <si>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</si>
  <si>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</si>
  <si>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</si>
  <si>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</si>
  <si>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</si>
  <si>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</si>
  <si>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</si>
  <si>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</si>
  <si>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</si>
  <si>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</si>
  <si>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</si>
  <si>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</si>
  <si>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</si>
  <si>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</si>
  <si>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</si>
  <si>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</si>
  <si>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</si>
  <si>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</si>
  <si>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</si>
  <si>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</si>
  <si>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</si>
  <si>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</si>
  <si>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</si>
  <si>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</si>
  <si>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</si>
  <si>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</si>
  <si>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</si>
  <si>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</si>
  <si>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</si>
  <si>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</si>
  <si>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</si>
  <si>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</si>
  <si>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</si>
  <si>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</si>
  <si>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</si>
  <si>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</si>
  <si>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</si>
  <si>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</si>
  <si>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</si>
  <si>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</si>
  <si>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</si>
  <si>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</si>
  <si>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</si>
  <si>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</si>
  <si>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</si>
  <si>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</si>
  <si>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</si>
  <si>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</si>
  <si>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</si>
  <si>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</si>
  <si>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</si>
  <si>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</si>
  <si>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</si>
  <si>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</si>
  <si>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</si>
  <si>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</si>
  <si>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</si>
  <si>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</si>
  <si>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</si>
  <si>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</si>
  <si>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</si>
  <si>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</si>
  <si>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</si>
  <si>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</si>
  <si>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</si>
  <si>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</si>
  <si>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</si>
  <si>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</si>
  <si>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</si>
  <si>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</si>
  <si>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</si>
  <si>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</si>
  <si>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</si>
  <si>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</si>
  <si>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</si>
  <si>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</si>
  <si>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</si>
  <si>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</si>
  <si>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</si>
  <si>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</si>
  <si>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</si>
  <si>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</si>
  <si>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</si>
  <si>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</si>
  <si>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</si>
  <si>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</si>
  <si>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</si>
  <si>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</si>
  <si>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</si>
  <si>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</si>
  <si>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</si>
  <si>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</si>
  <si>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</si>
  <si>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</si>
  <si>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</si>
  <si>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</si>
  <si>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</si>
  <si>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</si>
  <si>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</si>
  <si>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</si>
  <si>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</si>
  <si>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</si>
  <si>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</si>
  <si>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</si>
  <si>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</si>
  <si>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</si>
  <si>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</si>
  <si>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</si>
  <si>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</si>
  <si>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</si>
  <si>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</si>
  <si>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</si>
  <si>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</si>
  <si>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</si>
  <si>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</si>
  <si>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</si>
  <si>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</si>
  <si>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</si>
  <si>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</si>
  <si>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</si>
  <si>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</si>
  <si>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</si>
  <si>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</si>
  <si>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</si>
  <si>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</si>
  <si>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</si>
  <si>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</si>
  <si>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</si>
  <si>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</si>
  <si>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</si>
  <si>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</si>
  <si>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</si>
  <si>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</si>
  <si>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</si>
  <si>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</si>
  <si>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</si>
  <si>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</si>
  <si>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</si>
  <si>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</si>
  <si>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</si>
  <si>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</si>
  <si>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</si>
  <si>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</si>
  <si>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</si>
  <si>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</si>
  <si>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</si>
  <si>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</si>
  <si>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</si>
  <si>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</si>
  <si>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</si>
  <si>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</si>
  <si>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</si>
  <si>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</si>
  <si>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</si>
  <si>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</si>
  <si>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</si>
  <si>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</si>
  <si>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</si>
  <si>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</si>
  <si>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</si>
  <si>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</si>
  <si>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</si>
  <si>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</si>
  <si>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</si>
  <si>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</si>
  <si>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</si>
  <si>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</si>
  <si>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</si>
  <si>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</si>
  <si>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</si>
  <si>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</si>
  <si>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</si>
  <si>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</si>
  <si>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</si>
  <si>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</si>
  <si>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</si>
  <si>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</si>
  <si>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</si>
  <si>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</si>
  <si>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</si>
  <si>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</si>
  <si>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</si>
  <si>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</si>
  <si>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</si>
  <si>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</si>
  <si>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</si>
  <si>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</si>
  <si>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</si>
  <si>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</si>
  <si>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</si>
  <si>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</si>
  <si>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</si>
  <si>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</si>
  <si>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</si>
  <si>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</si>
  <si>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</si>
  <si>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</si>
  <si>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</si>
  <si>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</si>
  <si>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</si>
  <si>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</si>
  <si>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</si>
  <si>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</si>
  <si>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</si>
  <si>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</si>
  <si>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</si>
  <si>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</si>
  <si>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</si>
  <si>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</si>
  <si>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</si>
  <si>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</si>
  <si>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</si>
  <si>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</si>
  <si>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</si>
  <si>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</si>
  <si>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</si>
  <si>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</si>
  <si>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</si>
  <si>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</si>
  <si>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</si>
  <si>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</si>
  <si>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</si>
  <si>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</si>
  <si>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</si>
  <si>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</si>
  <si>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</si>
  <si>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</si>
  <si>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</si>
  <si>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</si>
  <si>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</si>
  <si>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</si>
  <si>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</si>
  <si>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</si>
  <si>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</si>
  <si>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</si>
  <si>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</si>
  <si>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</si>
  <si>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</si>
  <si>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</si>
  <si>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</si>
  <si>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</si>
  <si>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</si>
  <si>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</si>
  <si>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</si>
  <si>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</si>
  <si>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</si>
  <si>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</si>
  <si>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</si>
  <si>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</si>
  <si>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</si>
  <si>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</si>
  <si>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</si>
  <si>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</si>
  <si>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</si>
  <si>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</si>
  <si>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</si>
  <si>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</si>
  <si>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</si>
  <si>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</si>
  <si>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</si>
  <si>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</si>
  <si>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</si>
  <si>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</si>
  <si>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</si>
  <si>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</si>
  <si>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</si>
  <si>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</si>
  <si>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</si>
  <si>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</si>
  <si>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</si>
  <si>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</si>
  <si>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</si>
  <si>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</si>
  <si>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</si>
  <si>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</si>
  <si>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</si>
  <si>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</si>
  <si>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</si>
  <si>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</si>
  <si>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</si>
  <si>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</si>
  <si>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</si>
  <si>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</si>
  <si>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</si>
  <si>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</si>
  <si>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</si>
  <si>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</si>
  <si>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</si>
  <si>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</si>
  <si>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</si>
  <si>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</si>
  <si>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</si>
  <si>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</si>
  <si>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</si>
  <si>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</si>
  <si>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</si>
  <si>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</si>
  <si>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</si>
  <si>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</si>
  <si>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</si>
  <si>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</si>
  <si>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</si>
  <si>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</si>
  <si>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</si>
  <si>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</si>
  <si>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</si>
  <si>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</si>
  <si>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</si>
  <si>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</si>
  <si>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</si>
  <si>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</si>
  <si>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</si>
  <si>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</si>
  <si>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</si>
  <si>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</si>
  <si>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</si>
  <si>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</si>
  <si>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</si>
  <si>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</si>
  <si>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</si>
  <si>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</si>
  <si>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</si>
  <si>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</si>
  <si>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</si>
  <si>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</si>
  <si>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</si>
  <si>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</si>
  <si>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</si>
  <si>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</si>
  <si>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</si>
  <si>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</si>
  <si>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</si>
  <si>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</si>
  <si>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</si>
  <si>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</si>
  <si>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</si>
  <si>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</si>
  <si>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</si>
  <si>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</si>
  <si>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</si>
  <si>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</si>
  <si>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</si>
  <si>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</si>
  <si>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</si>
  <si>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</si>
  <si>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</si>
  <si>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</si>
  <si>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</si>
  <si>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</si>
  <si>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</si>
  <si>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</si>
  <si>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</si>
  <si>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</si>
  <si>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</si>
  <si>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</si>
  <si>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</si>
  <si>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</si>
  <si>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</si>
  <si>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</si>
  <si>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</si>
  <si>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</si>
  <si>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</si>
  <si>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</si>
  <si>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</si>
  <si>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</si>
  <si>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</si>
  <si>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</si>
  <si>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</si>
  <si>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</si>
  <si>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</si>
  <si>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</si>
  <si>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</si>
  <si>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</si>
  <si>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</si>
  <si>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</si>
  <si>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</si>
  <si>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</si>
  <si>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</si>
  <si>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</si>
  <si>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</si>
  <si>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</si>
  <si>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</si>
  <si>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</si>
  <si>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</si>
  <si>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</si>
  <si>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</si>
  <si>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</si>
  <si>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</si>
  <si>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</si>
  <si>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</si>
  <si>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</si>
  <si>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</si>
  <si>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</si>
  <si>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</si>
  <si>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</si>
  <si>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</si>
  <si>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</si>
  <si>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</si>
  <si>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</si>
  <si>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</si>
  <si>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</si>
  <si>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</si>
  <si>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</si>
  <si>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</si>
  <si>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</si>
  <si>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</si>
  <si>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</si>
  <si>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</si>
  <si>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</si>
  <si>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</si>
  <si>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</si>
  <si>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</si>
  <si>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</si>
  <si>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</si>
  <si>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</si>
  <si>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</si>
  <si>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</si>
  <si>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</si>
  <si>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</si>
  <si>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</si>
  <si>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</si>
  <si>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</si>
  <si>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</si>
  <si>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</si>
  <si>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</si>
  <si>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</si>
  <si>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</si>
  <si>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</si>
  <si>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</si>
  <si>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</si>
  <si>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</si>
  <si>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</si>
  <si>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</si>
  <si>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</si>
  <si>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</si>
  <si>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</si>
  <si>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</si>
  <si>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</si>
  <si>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</si>
  <si>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</si>
  <si>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</si>
  <si>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</si>
  <si>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</si>
  <si>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</si>
  <si>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</si>
  <si>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</si>
  <si>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</si>
  <si>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</si>
  <si>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</si>
  <si>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</si>
  <si>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</si>
  <si>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</si>
  <si>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</si>
  <si>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</si>
  <si>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</si>
  <si>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</si>
  <si>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</si>
  <si>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</si>
  <si>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</si>
  <si>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</si>
  <si>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</si>
  <si>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</si>
  <si>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</si>
  <si>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</si>
  <si>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</si>
  <si>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</si>
  <si>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</si>
  <si>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</si>
  <si>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</si>
  <si>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</si>
  <si>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</si>
  <si>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</si>
  <si>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</si>
  <si>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</si>
  <si>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</si>
  <si>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</si>
  <si>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</si>
  <si>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</si>
  <si>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</si>
  <si>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</si>
  <si>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</si>
  <si>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</si>
  <si>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</si>
  <si>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</si>
  <si>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</si>
  <si>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</si>
  <si>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</si>
  <si>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</si>
  <si>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</si>
  <si>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</si>
  <si>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</si>
  <si>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</si>
  <si>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</si>
  <si>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</si>
  <si>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</si>
  <si>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</si>
  <si>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</si>
  <si>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</si>
  <si>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</si>
  <si>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</si>
  <si>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</si>
  <si>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</si>
  <si>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</si>
  <si>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</si>
  <si>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</si>
  <si>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</si>
  <si>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</si>
  <si>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</si>
  <si>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</si>
  <si>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</si>
  <si>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</si>
  <si>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</si>
  <si>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</si>
  <si>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</si>
  <si>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</si>
  <si>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</si>
  <si>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</si>
  <si>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</si>
  <si>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</si>
  <si>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</si>
  <si>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</si>
  <si>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</si>
  <si>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</si>
  <si>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</si>
  <si>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</si>
  <si>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</si>
  <si>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</si>
  <si>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</si>
  <si>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</si>
  <si>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</si>
  <si>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</si>
  <si>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</si>
  <si>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</si>
  <si>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</si>
  <si>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</si>
  <si>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</si>
  <si>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</si>
  <si>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</si>
  <si>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</si>
  <si>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</si>
  <si>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</si>
  <si>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</si>
  <si>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</si>
  <si>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</si>
  <si>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</si>
  <si>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</si>
  <si>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</si>
  <si>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</si>
  <si>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</si>
  <si>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</si>
  <si>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</si>
  <si>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</si>
  <si>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</si>
  <si>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</si>
  <si>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</si>
  <si>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</si>
  <si>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</si>
  <si>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</si>
  <si>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</si>
  <si>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</si>
  <si>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</si>
  <si>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</si>
  <si>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</si>
  <si>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</si>
  <si>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</si>
  <si>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</si>
  <si>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</si>
  <si>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</si>
  <si>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</si>
  <si>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</si>
  <si>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</si>
  <si>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Ensemble</t>
    <phoneticPr fontId="2" type="noConversion"/>
  </si>
  <si>
    <t>CNN(5, 128)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</si>
  <si>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</si>
  <si>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</si>
  <si>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</si>
  <si>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</si>
  <si>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</si>
  <si>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</si>
  <si>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</si>
  <si>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</si>
  <si>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</si>
  <si>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</si>
  <si>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</si>
  <si>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</si>
  <si>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</si>
  <si>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</si>
  <si>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</si>
  <si>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</si>
  <si>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</si>
  <si>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</si>
  <si>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</si>
  <si>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</si>
  <si>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</si>
  <si>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</si>
  <si>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</si>
  <si>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</si>
  <si>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</si>
  <si>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2" type="noConversion"/>
  </si>
  <si>
    <t>#15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</si>
</sst>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9" formatCode="0.0000_);[Red]\(0.0000\)"/>
    <numFmt numFmtId="180" formatCode="0.0000_ "/>
    <numFmt numFmtId="181" formatCode="0_);[Red]\(0\)"/>
    <numFmt numFmtId="187" formatCode="0.00_);[Red]\(0.0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9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9" fontId="0" fillId="0" borderId="7" xfId="0" applyNumberForma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187" fontId="0" fillId="0" borderId="0" xfId="0" applyNumberFormat="1" applyBorder="1" applyAlignment="1">
      <alignment horizontal="center"/>
    </xf>
    <xf numFmtId="181" fontId="5" fillId="0" borderId="0" xfId="0" applyNumberFormat="1" applyFont="1" applyBorder="1" applyAlignment="1">
      <alignment horizontal="center" vertical="center"/>
    </xf>
    <xf numFmtId="181" fontId="0" fillId="0" borderId="0" xfId="71" applyNumberFormat="1" applyFont="1" applyBorder="1" applyAlignment="1">
      <alignment horizontal="center"/>
    </xf>
    <xf numFmtId="181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179" fontId="0" fillId="0" borderId="0" xfId="71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/>
    </xf>
    <xf numFmtId="181" fontId="0" fillId="0" borderId="0" xfId="71" applyNumberFormat="1" applyFont="1" applyBorder="1" applyAlignment="1">
      <alignment horizontal="center" vertical="center"/>
    </xf>
    <xf numFmtId="181" fontId="16" fillId="0" borderId="0" xfId="71" applyNumberFormat="1" applyFont="1" applyBorder="1" applyAlignment="1">
      <alignment horizontal="center" vertical="center"/>
    </xf>
  </cellXfs>
  <cellStyles count="11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topLeftCell="AG1" zoomScale="80" zoomScaleNormal="80" zoomScalePageLayoutView="80" workbookViewId="0"/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20" t="s">
        <v>932</v>
      </c>
      <c r="P2" s="120" t="s">
        <v>933</v>
      </c>
      <c r="Q2" s="113" t="s">
        <v>929</v>
      </c>
      <c r="R2" s="43"/>
      <c r="S2" s="120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9">
        <f>N7-SUM(N4:N6)</f>
        <v>4442.9837767254248</v>
      </c>
      <c r="O3" s="121">
        <f>O7-O4</f>
        <v>61.009199999999993</v>
      </c>
      <c r="P3" s="121">
        <f>P7-P5</f>
        <v>58.004899999999992</v>
      </c>
      <c r="Q3" s="125">
        <f>Q7-Q6</f>
        <v>115.01150000000001</v>
      </c>
      <c r="R3" s="125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32">
        <f>R4-O4</f>
        <v>93.010389591078052</v>
      </c>
      <c r="O4" s="121">
        <f>O8*O7</f>
        <v>190.99080000000001</v>
      </c>
      <c r="P4" s="121">
        <v>0</v>
      </c>
      <c r="Q4" s="125">
        <v>0</v>
      </c>
      <c r="R4" s="125">
        <f>O4/S4</f>
        <v>284.00118959107806</v>
      </c>
      <c r="S4" s="136">
        <v>0.67249999999999999</v>
      </c>
      <c r="T4" s="123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32">
        <f>R5-P5</f>
        <v>50.998744221105511</v>
      </c>
      <c r="O5" s="121">
        <f>O7-SUM(O3:O4)</f>
        <v>0</v>
      </c>
      <c r="P5" s="121">
        <f>P8*P7</f>
        <v>198.99510000000001</v>
      </c>
      <c r="Q5" s="125">
        <v>0</v>
      </c>
      <c r="R5" s="125">
        <f>P5/S5</f>
        <v>249.99384422110552</v>
      </c>
      <c r="S5" s="136">
        <v>0.79600000000000004</v>
      </c>
      <c r="T5" s="123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8">
        <f>R6-Q6</f>
        <v>48.007089462391207</v>
      </c>
      <c r="O6" s="126">
        <v>0</v>
      </c>
      <c r="P6" s="126">
        <f>P7-SUM(P3:P5)</f>
        <v>0</v>
      </c>
      <c r="Q6" s="127">
        <f>Q8*Q7</f>
        <v>249.98849999999999</v>
      </c>
      <c r="R6" s="127">
        <f>Q6/S6</f>
        <v>297.99558946239119</v>
      </c>
      <c r="S6" s="137">
        <v>0.83889999999999998</v>
      </c>
      <c r="T6" s="124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41">
        <v>4635</v>
      </c>
      <c r="O7" s="142">
        <v>252</v>
      </c>
      <c r="P7" s="142">
        <v>257</v>
      </c>
      <c r="Q7" s="143">
        <v>365</v>
      </c>
      <c r="R7" s="121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70">
        <f>N3/N7</f>
        <v>0.95857255161282084</v>
      </c>
      <c r="O8" s="128">
        <v>0.75790000000000002</v>
      </c>
      <c r="P8" s="128">
        <v>0.77429999999999999</v>
      </c>
      <c r="Q8" s="133">
        <v>0.68489999999999995</v>
      </c>
      <c r="R8" s="140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71"/>
      <c r="O9" s="148"/>
      <c r="P9" s="148"/>
      <c r="Q9" s="148"/>
      <c r="R9" s="140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20" t="s">
        <v>932</v>
      </c>
      <c r="P11" s="120" t="s">
        <v>933</v>
      </c>
      <c r="Q11" s="113" t="s">
        <v>929</v>
      </c>
      <c r="R11" s="43"/>
      <c r="S11" s="120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9">
        <f>N16-SUM(N13:N15)</f>
        <v>4408.0094650553456</v>
      </c>
      <c r="O12" s="121">
        <f>O16-O13</f>
        <v>80.996800000000007</v>
      </c>
      <c r="P12" s="121">
        <f>P16-P14</f>
        <v>68.004300000000001</v>
      </c>
      <c r="Q12" s="125">
        <f>Q16-Q15</f>
        <v>120.01079999999999</v>
      </c>
      <c r="R12" s="125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32">
        <f>R13-O13</f>
        <v>80.996800000000007</v>
      </c>
      <c r="O13" s="121">
        <f>O17*O16</f>
        <v>203.00319999999999</v>
      </c>
      <c r="P13" s="121">
        <v>0</v>
      </c>
      <c r="Q13" s="125">
        <v>0</v>
      </c>
      <c r="R13" s="125">
        <f>O13/S13</f>
        <v>284</v>
      </c>
      <c r="S13" s="136">
        <v>0.71479999999999999</v>
      </c>
      <c r="T13" s="123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32">
        <f>R14-P14</f>
        <v>44.999056097560981</v>
      </c>
      <c r="O14" s="121">
        <f>O16-SUM(O12:O13)</f>
        <v>0</v>
      </c>
      <c r="P14" s="121">
        <f>P17*P16</f>
        <v>204.9957</v>
      </c>
      <c r="Q14" s="125">
        <v>0</v>
      </c>
      <c r="R14" s="125">
        <f>P14/S14</f>
        <v>249.99475609756098</v>
      </c>
      <c r="S14" s="136">
        <v>0.82</v>
      </c>
      <c r="T14" s="123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8">
        <f>R15-Q15</f>
        <v>53.994678847093297</v>
      </c>
      <c r="O15" s="126">
        <v>0</v>
      </c>
      <c r="P15" s="126">
        <f>P16-SUM(P12:P14)</f>
        <v>0</v>
      </c>
      <c r="Q15" s="127">
        <f>Q17*Q16</f>
        <v>243.98920000000001</v>
      </c>
      <c r="R15" s="127">
        <f>Q15/S15</f>
        <v>297.98387884709331</v>
      </c>
      <c r="S15" s="137">
        <v>0.81879999999999997</v>
      </c>
      <c r="T15" s="124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41">
        <v>4588</v>
      </c>
      <c r="O16" s="142">
        <v>284</v>
      </c>
      <c r="P16" s="142">
        <v>273</v>
      </c>
      <c r="Q16" s="143">
        <v>364</v>
      </c>
      <c r="R16" s="121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70">
        <f>N12/N16</f>
        <v>0.96076928183420784</v>
      </c>
      <c r="O17" s="128">
        <v>0.71479999999999999</v>
      </c>
      <c r="P17" s="128">
        <v>0.75090000000000001</v>
      </c>
      <c r="Q17" s="133">
        <v>0.67030000000000001</v>
      </c>
      <c r="R17" s="140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20" t="s">
        <v>932</v>
      </c>
      <c r="P20" s="120" t="s">
        <v>933</v>
      </c>
      <c r="Q20" s="113" t="s">
        <v>929</v>
      </c>
      <c r="R20" s="43"/>
      <c r="S20" s="120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9">
        <f>N25-SUM(N22:N24)</f>
        <v>4320.9945545035816</v>
      </c>
      <c r="O21" s="121">
        <f>O25-O22</f>
        <v>125.994</v>
      </c>
      <c r="P21" s="121">
        <f>P25-P23</f>
        <v>99.002999999999986</v>
      </c>
      <c r="Q21" s="125">
        <f>Q25-Q24</f>
        <v>130.98750000000001</v>
      </c>
      <c r="R21" s="125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32">
        <f>R22-O22</f>
        <v>80.006251148545147</v>
      </c>
      <c r="O22" s="121">
        <f>O26*O25</f>
        <v>204.006</v>
      </c>
      <c r="P22" s="121">
        <v>0</v>
      </c>
      <c r="Q22" s="125">
        <v>0</v>
      </c>
      <c r="R22" s="125">
        <f>O22/S22</f>
        <v>284.01225114854515</v>
      </c>
      <c r="S22" s="136">
        <v>0.71830000000000005</v>
      </c>
      <c r="T22" s="123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32">
        <f>R23-P23</f>
        <v>43.999359223300985</v>
      </c>
      <c r="O23" s="121">
        <f>O25-SUM(O21:O22)</f>
        <v>0</v>
      </c>
      <c r="P23" s="121">
        <f>P26*P25</f>
        <v>205.99700000000001</v>
      </c>
      <c r="Q23" s="125">
        <v>0</v>
      </c>
      <c r="R23" s="125">
        <f>P23/S23</f>
        <v>249.996359223301</v>
      </c>
      <c r="S23" s="136">
        <v>0.82399999999999995</v>
      </c>
      <c r="T23" s="123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8">
        <f>R24-Q24</f>
        <v>53.999835124572542</v>
      </c>
      <c r="O24" s="126">
        <v>0</v>
      </c>
      <c r="P24" s="126">
        <f>P25-SUM(P21:P23)</f>
        <v>0</v>
      </c>
      <c r="Q24" s="127">
        <f>Q26*Q25</f>
        <v>244.01249999999999</v>
      </c>
      <c r="R24" s="127">
        <f>Q24/S24</f>
        <v>298.01233512457253</v>
      </c>
      <c r="S24" s="137">
        <v>0.81879999999999997</v>
      </c>
      <c r="T24" s="124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41">
        <v>4499</v>
      </c>
      <c r="O25" s="142">
        <v>330</v>
      </c>
      <c r="P25" s="142">
        <v>305</v>
      </c>
      <c r="Q25" s="143">
        <v>375</v>
      </c>
      <c r="R25" s="121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70">
        <f>N21/N25</f>
        <v>0.9604344419879044</v>
      </c>
      <c r="O26" s="128">
        <v>0.61819999999999997</v>
      </c>
      <c r="P26" s="128">
        <v>0.6754</v>
      </c>
      <c r="Q26" s="133">
        <v>0.65069999999999995</v>
      </c>
      <c r="R26" s="140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20" t="s">
        <v>932</v>
      </c>
      <c r="P29" s="120" t="s">
        <v>933</v>
      </c>
      <c r="Q29" s="113" t="s">
        <v>929</v>
      </c>
      <c r="R29" s="43"/>
      <c r="S29" s="120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9">
        <f>N34-SUM(N31:N33)</f>
        <v>4420.9774197101924</v>
      </c>
      <c r="O30" s="121">
        <f>O34-O31</f>
        <v>75.996800000000007</v>
      </c>
      <c r="P30" s="121">
        <f>P34-P32</f>
        <v>65.012900000000002</v>
      </c>
      <c r="Q30" s="125">
        <f>Q34-Q33</f>
        <v>115.01150000000001</v>
      </c>
      <c r="R30" s="125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32">
        <f>R31-O31</f>
        <v>88.018246167222117</v>
      </c>
      <c r="O31" s="121">
        <f>O35*O34</f>
        <v>196.00319999999999</v>
      </c>
      <c r="P31" s="121">
        <v>0</v>
      </c>
      <c r="Q31" s="125">
        <v>0</v>
      </c>
      <c r="R31" s="125">
        <f>O31/S31</f>
        <v>284.02144616722211</v>
      </c>
      <c r="S31" s="136">
        <v>0.69010000000000005</v>
      </c>
      <c r="T31" s="123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32">
        <f>R32-P32</f>
        <v>43.997244660194184</v>
      </c>
      <c r="O32" s="121">
        <f>O34-SUM(O30:O31)</f>
        <v>0</v>
      </c>
      <c r="P32" s="121">
        <f>P35*P34</f>
        <v>205.9871</v>
      </c>
      <c r="Q32" s="125">
        <v>0</v>
      </c>
      <c r="R32" s="125">
        <f>P32/S32</f>
        <v>249.98434466019418</v>
      </c>
      <c r="S32" s="136">
        <v>0.82399999999999995</v>
      </c>
      <c r="T32" s="123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8">
        <f>R33-Q33</f>
        <v>48.007089462391207</v>
      </c>
      <c r="O33" s="126">
        <v>0</v>
      </c>
      <c r="P33" s="126">
        <f>P34-SUM(P30:P32)</f>
        <v>0</v>
      </c>
      <c r="Q33" s="127">
        <f>Q35*Q34</f>
        <v>249.98849999999999</v>
      </c>
      <c r="R33" s="127">
        <f>Q33/S33</f>
        <v>297.99558946239119</v>
      </c>
      <c r="S33" s="137">
        <v>0.83889999999999998</v>
      </c>
      <c r="T33" s="124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41">
        <v>4601</v>
      </c>
      <c r="O34" s="142">
        <v>272</v>
      </c>
      <c r="P34" s="142">
        <v>271</v>
      </c>
      <c r="Q34" s="143">
        <v>365</v>
      </c>
      <c r="R34" s="121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70">
        <f>N30/N34</f>
        <v>0.96087316229302155</v>
      </c>
      <c r="O35" s="128">
        <v>0.72060000000000002</v>
      </c>
      <c r="P35" s="128">
        <v>0.7601</v>
      </c>
      <c r="Q35" s="133">
        <v>0.68489999999999995</v>
      </c>
      <c r="R35" s="140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8"/>
      <c r="P36" s="148"/>
      <c r="Q36" s="148"/>
      <c r="R36" s="140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20" t="s">
        <v>932</v>
      </c>
      <c r="P38" s="120" t="s">
        <v>933</v>
      </c>
      <c r="Q38" s="113" t="s">
        <v>929</v>
      </c>
      <c r="R38" s="43"/>
      <c r="S38" s="120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9">
        <f>N43-SUM(N40:N42)</f>
        <v>4462.0319213423472</v>
      </c>
      <c r="O39" s="121">
        <f>O43-O40</f>
        <v>59.008299999999991</v>
      </c>
      <c r="P39" s="121">
        <f>P43-P41</f>
        <v>50.011800000000022</v>
      </c>
      <c r="Q39" s="125">
        <f>Q43-Q42</f>
        <v>105.9864</v>
      </c>
      <c r="R39" s="125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32">
        <f>R40-O40</f>
        <v>95.983677643504535</v>
      </c>
      <c r="O40" s="121">
        <f>O44*O43</f>
        <v>187.99170000000001</v>
      </c>
      <c r="P40" s="121">
        <v>0</v>
      </c>
      <c r="Q40" s="125">
        <v>0</v>
      </c>
      <c r="R40" s="125">
        <f>O40/S40</f>
        <v>283.97537764350454</v>
      </c>
      <c r="S40" s="136">
        <v>0.66200000000000003</v>
      </c>
      <c r="T40" s="123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32">
        <f>R41-P41</f>
        <v>53.996748979591814</v>
      </c>
      <c r="O41" s="121">
        <f>O43-SUM(O39:O40)</f>
        <v>0</v>
      </c>
      <c r="P41" s="121">
        <f>P44*P43</f>
        <v>195.98819999999998</v>
      </c>
      <c r="Q41" s="125">
        <v>0</v>
      </c>
      <c r="R41" s="125">
        <f>P41/S41</f>
        <v>249.98494897959179</v>
      </c>
      <c r="S41" s="136">
        <v>0.78400000000000003</v>
      </c>
      <c r="T41" s="123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8">
        <f>R42-Q42</f>
        <v>59.987652034556163</v>
      </c>
      <c r="O42" s="126">
        <v>0</v>
      </c>
      <c r="P42" s="126">
        <f>P43-SUM(P39:P41)</f>
        <v>0</v>
      </c>
      <c r="Q42" s="127">
        <f>Q44*Q43</f>
        <v>238.0136</v>
      </c>
      <c r="R42" s="127">
        <f>Q42/S42</f>
        <v>298.00125203455616</v>
      </c>
      <c r="S42" s="137">
        <v>0.79869999999999997</v>
      </c>
      <c r="T42" s="124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41">
        <v>4672</v>
      </c>
      <c r="O43" s="142">
        <v>247</v>
      </c>
      <c r="P43" s="142">
        <v>246</v>
      </c>
      <c r="Q43" s="143">
        <v>344</v>
      </c>
      <c r="R43" s="121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70">
        <f>N39/N43</f>
        <v>0.95505820234211203</v>
      </c>
      <c r="O44" s="128">
        <v>0.7611</v>
      </c>
      <c r="P44" s="128">
        <v>0.79669999999999996</v>
      </c>
      <c r="Q44" s="133">
        <v>0.69189999999999996</v>
      </c>
      <c r="R44" s="140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20" t="s">
        <v>932</v>
      </c>
      <c r="P47" s="120" t="s">
        <v>933</v>
      </c>
      <c r="Q47" s="113" t="s">
        <v>929</v>
      </c>
      <c r="R47" s="43"/>
      <c r="S47" s="120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9">
        <f>N52-SUM(N49:N51)</f>
        <v>4369.0296906862623</v>
      </c>
      <c r="O48" s="121">
        <f>O52-O49</f>
        <v>96.990300000000019</v>
      </c>
      <c r="P48" s="121">
        <f>P52-P50</f>
        <v>90.990000000000009</v>
      </c>
      <c r="Q48" s="125">
        <f>Q52-Q51</f>
        <v>120.00899999999999</v>
      </c>
      <c r="R48" s="125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32">
        <f>R49-O49</f>
        <v>77.984923655913946</v>
      </c>
      <c r="O49" s="121">
        <f>O53*O52</f>
        <v>206.00969999999998</v>
      </c>
      <c r="P49" s="121">
        <v>0</v>
      </c>
      <c r="Q49" s="125">
        <v>0</v>
      </c>
      <c r="R49" s="125">
        <f>O49/S49</f>
        <v>283.99462365591393</v>
      </c>
      <c r="S49" s="136">
        <v>0.72540000000000004</v>
      </c>
      <c r="T49" s="123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32">
        <f>R50-P50</f>
        <v>41.001961722488034</v>
      </c>
      <c r="O50" s="121">
        <f>O52-SUM(O48:O49)</f>
        <v>0</v>
      </c>
      <c r="P50" s="121">
        <f>P53*P52</f>
        <v>209.01</v>
      </c>
      <c r="Q50" s="125">
        <v>0</v>
      </c>
      <c r="R50" s="125">
        <f>P50/S50</f>
        <v>250.01196172248802</v>
      </c>
      <c r="S50" s="136">
        <v>0.83599999999999997</v>
      </c>
      <c r="T50" s="123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8">
        <f>R51-Q51</f>
        <v>50.983423935335992</v>
      </c>
      <c r="O51" s="126">
        <v>0</v>
      </c>
      <c r="P51" s="126">
        <f>P52-SUM(P48:P50)</f>
        <v>0</v>
      </c>
      <c r="Q51" s="127">
        <f>Q53*Q52</f>
        <v>246.99100000000001</v>
      </c>
      <c r="R51" s="127">
        <f>Q51/S51</f>
        <v>297.97442393533601</v>
      </c>
      <c r="S51" s="137">
        <v>0.82889999999999997</v>
      </c>
      <c r="T51" s="124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41">
        <v>4539</v>
      </c>
      <c r="O52" s="142">
        <v>303</v>
      </c>
      <c r="P52" s="142">
        <v>300</v>
      </c>
      <c r="Q52" s="143">
        <v>367</v>
      </c>
      <c r="R52" s="121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70">
        <f>N48/N52</f>
        <v>0.96255335771893857</v>
      </c>
      <c r="O53" s="128">
        <v>0.67989999999999995</v>
      </c>
      <c r="P53" s="128">
        <v>0.69669999999999999</v>
      </c>
      <c r="Q53" s="133">
        <v>0.67300000000000004</v>
      </c>
      <c r="R53" s="140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72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73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72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72"/>
      <c r="B58" s="171">
        <v>0.96550000000000002</v>
      </c>
      <c r="C58" s="171">
        <v>0.96809999999999996</v>
      </c>
      <c r="D58" s="171">
        <v>0.94430000000000003</v>
      </c>
      <c r="E58" s="171">
        <v>0.95609999999999995</v>
      </c>
      <c r="F58" s="171"/>
      <c r="G58" s="171">
        <v>0.92969999999999997</v>
      </c>
      <c r="H58" s="171">
        <v>0.91300000000000003</v>
      </c>
      <c r="I58" s="171">
        <v>0.83409999999999995</v>
      </c>
      <c r="J58" s="171">
        <v>0.87180000000000002</v>
      </c>
      <c r="K58" s="19"/>
    </row>
    <row r="59" spans="1:22" x14ac:dyDescent="0.2">
      <c r="A59" s="172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72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72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72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72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72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73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72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72"/>
      <c r="B67" s="187">
        <v>0.96199999999999997</v>
      </c>
      <c r="C67" s="187">
        <v>0.96809999999999996</v>
      </c>
      <c r="D67" s="144">
        <v>0.93689999999999996</v>
      </c>
      <c r="E67" s="188">
        <v>0.95220000000000005</v>
      </c>
      <c r="F67" s="180"/>
      <c r="G67" s="180">
        <v>0.92969999999999997</v>
      </c>
      <c r="H67" s="180">
        <v>0.91220000000000001</v>
      </c>
      <c r="I67" s="180">
        <v>0.83150000000000002</v>
      </c>
      <c r="J67" s="180">
        <v>0.87</v>
      </c>
      <c r="K67" s="19"/>
    </row>
    <row r="68" spans="1:41" x14ac:dyDescent="0.2">
      <c r="A68" s="172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72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72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72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72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72" t="s">
        <v>1027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8"/>
      <c r="T73" s="66"/>
      <c r="U73" s="46"/>
      <c r="V73" s="67"/>
      <c r="X73" s="17"/>
      <c r="AK73" s="17"/>
    </row>
    <row r="74" spans="1:41" x14ac:dyDescent="0.2">
      <c r="A74" s="173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72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7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72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72"/>
      <c r="B77" s="169">
        <v>17104</v>
      </c>
      <c r="C77" s="191">
        <v>93</v>
      </c>
      <c r="D77" s="192">
        <v>50</v>
      </c>
      <c r="E77" s="191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72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72"/>
      <c r="B79" s="169">
        <v>97</v>
      </c>
      <c r="C79" s="191">
        <v>9</v>
      </c>
      <c r="D79" s="192">
        <v>5420</v>
      </c>
      <c r="E79" s="191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72"/>
      <c r="B80" s="169">
        <v>499</v>
      </c>
      <c r="C80" s="191">
        <v>16</v>
      </c>
      <c r="D80" s="192">
        <v>115</v>
      </c>
      <c r="E80" s="191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7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72" t="s">
        <v>1028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73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8"/>
      <c r="P83" s="148"/>
      <c r="Q83" s="148"/>
      <c r="V83" s="67"/>
      <c r="X83" s="17" t="s">
        <v>974</v>
      </c>
      <c r="AK83" s="17" t="s">
        <v>827</v>
      </c>
    </row>
    <row r="84" spans="1:41" x14ac:dyDescent="0.2">
      <c r="A84" s="172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72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72"/>
      <c r="B86" s="121">
        <v>17103</v>
      </c>
      <c r="C86" s="121">
        <v>111</v>
      </c>
      <c r="D86" s="121">
        <v>31</v>
      </c>
      <c r="E86" s="121">
        <v>41</v>
      </c>
      <c r="F86" s="190"/>
      <c r="G86" s="121">
        <v>3397</v>
      </c>
      <c r="H86" s="121">
        <v>38</v>
      </c>
      <c r="I86" s="121">
        <v>14</v>
      </c>
      <c r="J86" s="121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72"/>
      <c r="B87" s="121">
        <v>127</v>
      </c>
      <c r="C87" s="121">
        <v>4257</v>
      </c>
      <c r="D87" s="121">
        <v>0</v>
      </c>
      <c r="E87" s="121">
        <v>1</v>
      </c>
      <c r="F87" s="190"/>
      <c r="G87" s="121">
        <v>71</v>
      </c>
      <c r="H87" s="121">
        <v>367</v>
      </c>
      <c r="I87" s="121">
        <v>0</v>
      </c>
      <c r="J87" s="121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72"/>
      <c r="B88" s="121">
        <v>147</v>
      </c>
      <c r="C88" s="121">
        <v>14</v>
      </c>
      <c r="D88" s="121">
        <v>5339</v>
      </c>
      <c r="E88" s="121">
        <v>88</v>
      </c>
      <c r="F88" s="190"/>
      <c r="G88" s="169">
        <v>74</v>
      </c>
      <c r="H88" s="191">
        <v>5</v>
      </c>
      <c r="I88" s="192">
        <v>467</v>
      </c>
      <c r="J88" s="191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72"/>
      <c r="B89" s="121">
        <v>354</v>
      </c>
      <c r="C89" s="121">
        <v>13</v>
      </c>
      <c r="D89" s="121">
        <v>99</v>
      </c>
      <c r="E89" s="121">
        <v>5190</v>
      </c>
      <c r="F89" s="190"/>
      <c r="G89" s="169">
        <v>95</v>
      </c>
      <c r="H89" s="191">
        <v>2</v>
      </c>
      <c r="I89" s="192">
        <v>14</v>
      </c>
      <c r="J89" s="191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72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72"/>
      <c r="Y112" s="148" t="s">
        <v>578</v>
      </c>
      <c r="Z112" s="148" t="s">
        <v>580</v>
      </c>
      <c r="AA112" s="140" t="s">
        <v>582</v>
      </c>
      <c r="AB112" s="61" t="s">
        <v>132</v>
      </c>
      <c r="AC112" s="19"/>
      <c r="AD112" s="121" t="s">
        <v>578</v>
      </c>
      <c r="AE112" s="121" t="s">
        <v>580</v>
      </c>
      <c r="AF112" s="121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72"/>
      <c r="Y113" s="187">
        <v>0.93369999999999997</v>
      </c>
      <c r="Z113" s="187">
        <v>0.93479999999999996</v>
      </c>
      <c r="AA113" s="144">
        <v>0.90700000000000003</v>
      </c>
      <c r="AB113" s="188">
        <v>0.92069999999999996</v>
      </c>
      <c r="AC113" s="180"/>
      <c r="AD113" s="180">
        <v>0.89359999999999995</v>
      </c>
      <c r="AE113" s="180">
        <v>0.90510000000000002</v>
      </c>
      <c r="AF113" s="180">
        <v>0.84299999999999997</v>
      </c>
      <c r="AG113" s="189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72"/>
      <c r="Y114" s="181">
        <v>16557</v>
      </c>
      <c r="Z114" s="181">
        <v>315</v>
      </c>
      <c r="AA114" s="182">
        <v>144</v>
      </c>
      <c r="AB114" s="183">
        <v>270</v>
      </c>
      <c r="AC114" s="184"/>
      <c r="AD114" s="184">
        <v>1623</v>
      </c>
      <c r="AE114" s="184">
        <v>37</v>
      </c>
      <c r="AF114" s="184">
        <v>21</v>
      </c>
      <c r="AG114" s="185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72"/>
      <c r="Y115" s="181">
        <v>400</v>
      </c>
      <c r="Z115" s="181">
        <v>3975</v>
      </c>
      <c r="AA115" s="182">
        <v>4</v>
      </c>
      <c r="AB115" s="183">
        <v>6</v>
      </c>
      <c r="AC115" s="182"/>
      <c r="AD115" s="184">
        <v>74</v>
      </c>
      <c r="AE115" s="184">
        <v>362</v>
      </c>
      <c r="AF115" s="184">
        <v>0</v>
      </c>
      <c r="AG115" s="185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72"/>
      <c r="Y116" s="181">
        <v>237</v>
      </c>
      <c r="Z116" s="181">
        <v>1</v>
      </c>
      <c r="AA116" s="182">
        <v>5176</v>
      </c>
      <c r="AB116" s="183">
        <v>174</v>
      </c>
      <c r="AC116" s="181"/>
      <c r="AD116" s="182">
        <v>58</v>
      </c>
      <c r="AE116" s="182">
        <v>1</v>
      </c>
      <c r="AF116" s="184">
        <v>478</v>
      </c>
      <c r="AG116" s="186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81">
        <v>557</v>
      </c>
      <c r="Z117" s="181">
        <v>5</v>
      </c>
      <c r="AA117" s="182">
        <v>70</v>
      </c>
      <c r="AB117" s="183">
        <v>5024</v>
      </c>
      <c r="AC117" s="184"/>
      <c r="AD117" s="181">
        <v>80</v>
      </c>
      <c r="AE117" s="181">
        <v>1</v>
      </c>
      <c r="AF117" s="182">
        <v>8</v>
      </c>
      <c r="AG117" s="183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72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73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80">
        <v>0.94120000000000004</v>
      </c>
      <c r="C130" s="180">
        <v>0.96079999999999999</v>
      </c>
      <c r="D130" s="164">
        <v>0.89729999999999999</v>
      </c>
      <c r="E130" s="180">
        <v>0.92800000000000005</v>
      </c>
      <c r="F130" s="180"/>
      <c r="G130" s="180">
        <v>0.92269999999999996</v>
      </c>
      <c r="H130" s="180">
        <v>0.91200000000000003</v>
      </c>
      <c r="I130" s="180">
        <v>0.81040000000000001</v>
      </c>
      <c r="J130" s="180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7">
        <v>16957</v>
      </c>
      <c r="C131" s="121">
        <v>171</v>
      </c>
      <c r="D131" s="178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7">
        <v>345</v>
      </c>
      <c r="C132" s="121">
        <v>4030</v>
      </c>
      <c r="D132" s="178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7">
        <v>169</v>
      </c>
      <c r="C133" s="121">
        <v>2</v>
      </c>
      <c r="D133" s="178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9">
        <v>848</v>
      </c>
      <c r="C134" s="179">
        <v>11</v>
      </c>
      <c r="D134" s="179">
        <v>94</v>
      </c>
      <c r="E134" s="179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72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72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76"/>
      <c r="C189" s="176"/>
      <c r="D189" s="176"/>
      <c r="E189" s="176"/>
      <c r="F189" s="176"/>
      <c r="G189" s="176"/>
      <c r="H189" s="176"/>
      <c r="I189" s="176"/>
      <c r="J189" s="17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3"/>
  <sheetViews>
    <sheetView zoomScale="70" zoomScaleNormal="70" zoomScalePageLayoutView="70" workbookViewId="0">
      <selection activeCell="L57" activeCellId="1" sqref="L66 L57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1035</v>
      </c>
      <c r="L2" t="s">
        <v>1043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1032</v>
      </c>
      <c r="C4" s="18" t="s">
        <v>1033</v>
      </c>
      <c r="E4" s="18" t="s">
        <v>1032</v>
      </c>
      <c r="F4" s="18" t="s">
        <v>1033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1036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1032</v>
      </c>
      <c r="C11" s="18" t="s">
        <v>1033</v>
      </c>
      <c r="E11" s="18" t="s">
        <v>1032</v>
      </c>
      <c r="F11" s="18" t="s">
        <v>1033</v>
      </c>
      <c r="L11" t="s">
        <v>1044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1031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1032</v>
      </c>
      <c r="C18" s="18" t="s">
        <v>1033</v>
      </c>
      <c r="E18" s="18" t="s">
        <v>1032</v>
      </c>
      <c r="F18" s="18" t="s">
        <v>1033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63">
        <v>0.94586795937211399</v>
      </c>
      <c r="C19" s="163">
        <v>0.94816614601411497</v>
      </c>
      <c r="D19" s="163"/>
      <c r="E19" s="163">
        <v>0.95008756567425501</v>
      </c>
      <c r="F19" s="163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1045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1034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1032</v>
      </c>
      <c r="C25" s="18" t="s">
        <v>1033</v>
      </c>
      <c r="E25" s="18" t="s">
        <v>1032</v>
      </c>
      <c r="F25" s="18" t="s">
        <v>1033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1046</v>
      </c>
    </row>
    <row r="30" spans="1:21" x14ac:dyDescent="0.2">
      <c r="A30" t="s">
        <v>1037</v>
      </c>
      <c r="L30" s="3" t="s">
        <v>978</v>
      </c>
    </row>
    <row r="31" spans="1:21" x14ac:dyDescent="0.2">
      <c r="A31" s="3" t="s">
        <v>1038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1032</v>
      </c>
      <c r="C32" s="18" t="s">
        <v>1033</v>
      </c>
      <c r="E32" s="18" t="s">
        <v>1032</v>
      </c>
      <c r="F32" s="18" t="s">
        <v>1033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1040</v>
      </c>
    </row>
    <row r="38" spans="1:21" x14ac:dyDescent="0.2">
      <c r="A38" s="3" t="s">
        <v>1038</v>
      </c>
      <c r="L38" t="s">
        <v>1047</v>
      </c>
    </row>
    <row r="39" spans="1:21" x14ac:dyDescent="0.2">
      <c r="B39" s="18" t="s">
        <v>1039</v>
      </c>
      <c r="C39" s="18" t="s">
        <v>1033</v>
      </c>
      <c r="E39" s="18" t="s">
        <v>1032</v>
      </c>
      <c r="F39" s="18" t="s">
        <v>1033</v>
      </c>
      <c r="L39" s="3" t="s">
        <v>1038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1041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1038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1032</v>
      </c>
      <c r="C46" s="18" t="s">
        <v>1033</v>
      </c>
      <c r="E46" s="18" t="s">
        <v>1032</v>
      </c>
      <c r="F46" s="18" t="s">
        <v>1033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1048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1038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1042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1038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1032</v>
      </c>
      <c r="C53" s="18" t="s">
        <v>1033</v>
      </c>
      <c r="E53" s="18" t="s">
        <v>1032</v>
      </c>
      <c r="F53" s="18" t="s">
        <v>1033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L57" t="s">
        <v>1049</v>
      </c>
    </row>
    <row r="58" spans="1:21" x14ac:dyDescent="0.2">
      <c r="L58" s="3" t="s">
        <v>1038</v>
      </c>
    </row>
    <row r="59" spans="1:21" x14ac:dyDescent="0.2"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6" spans="12:21" x14ac:dyDescent="0.2">
      <c r="L66" t="s">
        <v>1050</v>
      </c>
    </row>
    <row r="67" spans="12:21" x14ac:dyDescent="0.2">
      <c r="L67" s="3" t="s">
        <v>1038</v>
      </c>
    </row>
    <row r="68" spans="12:21" x14ac:dyDescent="0.2"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2:21" x14ac:dyDescent="0.2"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2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2:21" x14ac:dyDescent="0.2"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2:21" x14ac:dyDescent="0.2"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2:21" x14ac:dyDescent="0.2"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6"/>
  <sheetViews>
    <sheetView tabSelected="1" topLeftCell="A25" zoomScale="90" zoomScaleNormal="90" zoomScalePageLayoutView="90" workbookViewId="0">
      <selection activeCell="S46" sqref="S46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1640625" bestFit="1" customWidth="1"/>
    <col min="5" max="7" width="8" bestFit="1" customWidth="1"/>
    <col min="8" max="8" width="6.5" bestFit="1" customWidth="1"/>
    <col min="9" max="9" width="9.1640625" bestFit="1" customWidth="1"/>
    <col min="10" max="10" width="11.1640625" bestFit="1" customWidth="1"/>
    <col min="11" max="11" width="7.33203125" style="18" bestFit="1" customWidth="1"/>
    <col min="12" max="12" width="7.16406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1030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70">
        <f>D3/D7</f>
        <v>0.96002783062517083</v>
      </c>
      <c r="E8" s="174">
        <v>0.7</v>
      </c>
      <c r="F8" s="174">
        <v>0.67849999999999999</v>
      </c>
      <c r="G8" s="175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70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1026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70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70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1029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70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70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M26" t="s">
        <v>1025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64"/>
      <c r="U27" s="165"/>
      <c r="V27" s="166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64"/>
      <c r="U28" s="165"/>
      <c r="V28" s="166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64"/>
      <c r="U29" s="165"/>
      <c r="V29" s="166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64"/>
      <c r="U30" s="165"/>
      <c r="V30" s="166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70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7"/>
      <c r="V32" s="61"/>
      <c r="W32" s="168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M34" t="s">
        <v>1025</v>
      </c>
      <c r="N34" s="18" t="s">
        <v>1051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70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70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64"/>
      <c r="U41" s="165"/>
      <c r="V41" s="166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M42" t="s">
        <v>668</v>
      </c>
      <c r="N42" s="18" t="s">
        <v>1052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70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70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2:23" x14ac:dyDescent="0.2">
      <c r="N49" s="118"/>
      <c r="O49" s="57"/>
      <c r="P49" s="57"/>
      <c r="Q49" s="57"/>
      <c r="R49" s="57"/>
      <c r="S49" s="118"/>
      <c r="T49" s="164"/>
      <c r="U49" s="165"/>
      <c r="V49" s="166"/>
      <c r="W49" s="57"/>
    </row>
    <row r="50" spans="2:23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M50" t="s">
        <v>1024</v>
      </c>
      <c r="N50" s="118"/>
      <c r="O50" s="57"/>
      <c r="P50" s="57"/>
      <c r="Q50" s="57"/>
      <c r="R50" s="57"/>
      <c r="S50" s="118"/>
      <c r="T50" s="164"/>
      <c r="U50" s="165"/>
      <c r="V50" s="166"/>
      <c r="W50" s="57"/>
    </row>
    <row r="51" spans="2:23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N51" s="118"/>
      <c r="O51" s="57"/>
      <c r="P51" s="57"/>
      <c r="Q51" s="57"/>
      <c r="R51" s="57"/>
      <c r="S51" s="118"/>
      <c r="T51" s="164"/>
      <c r="U51" s="165"/>
      <c r="V51" s="166"/>
      <c r="W51" s="57"/>
    </row>
    <row r="52" spans="2:23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N52" s="118"/>
      <c r="O52" s="57"/>
      <c r="P52" s="57"/>
      <c r="Q52" s="57"/>
      <c r="R52" s="57"/>
      <c r="S52" s="118"/>
      <c r="T52" s="164"/>
      <c r="U52" s="165"/>
      <c r="V52" s="166"/>
      <c r="W52" s="57"/>
    </row>
    <row r="53" spans="2:23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8"/>
    </row>
    <row r="54" spans="2:23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N54" s="149"/>
      <c r="O54" s="61"/>
      <c r="P54" s="61"/>
      <c r="Q54" s="61"/>
      <c r="R54" s="61"/>
      <c r="S54" s="118"/>
      <c r="T54" s="61"/>
      <c r="U54" s="167"/>
      <c r="V54" s="61"/>
      <c r="W54" s="168"/>
    </row>
    <row r="55" spans="2:23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</row>
    <row r="56" spans="2:23" x14ac:dyDescent="0.2">
      <c r="C56" s="23" t="s">
        <v>925</v>
      </c>
      <c r="D56" s="170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G19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57" t="s">
        <v>573</v>
      </c>
      <c r="E3" s="158"/>
      <c r="F3" s="158"/>
      <c r="G3" s="159"/>
      <c r="H3" s="45"/>
      <c r="I3" s="18"/>
      <c r="N3" s="18"/>
      <c r="O3" s="45"/>
      <c r="P3" s="157" t="s">
        <v>573</v>
      </c>
      <c r="Q3" s="158"/>
      <c r="R3" s="158"/>
      <c r="S3" s="159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5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54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5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55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5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55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5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56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57" t="s">
        <v>573</v>
      </c>
      <c r="E13" s="158"/>
      <c r="F13" s="158"/>
      <c r="G13" s="159"/>
      <c r="H13" s="45"/>
      <c r="N13" s="18"/>
      <c r="O13" s="45"/>
      <c r="P13" s="157" t="s">
        <v>573</v>
      </c>
      <c r="Q13" s="158"/>
      <c r="R13" s="158"/>
      <c r="S13" s="159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5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54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5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55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5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55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5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56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57" t="s">
        <v>573</v>
      </c>
      <c r="E25" s="158"/>
      <c r="F25" s="158"/>
      <c r="G25" s="159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57" t="s">
        <v>573</v>
      </c>
      <c r="Q26" s="158"/>
      <c r="R26" s="158"/>
      <c r="S26" s="159"/>
      <c r="T26" s="45"/>
      <c r="U26" s="45"/>
      <c r="V26" s="45"/>
      <c r="W26" s="18"/>
    </row>
    <row r="27" spans="2:26" x14ac:dyDescent="0.2">
      <c r="B27" s="154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55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54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55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55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56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55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56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57" t="s">
        <v>573</v>
      </c>
      <c r="E35" s="158"/>
      <c r="F35" s="158"/>
      <c r="G35" s="159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57" t="s">
        <v>573</v>
      </c>
      <c r="Q36" s="158"/>
      <c r="R36" s="158"/>
      <c r="S36" s="159"/>
      <c r="T36" s="45"/>
      <c r="U36" s="45"/>
      <c r="V36" s="45"/>
    </row>
    <row r="37" spans="2:26" x14ac:dyDescent="0.2">
      <c r="B37" s="154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55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54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55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55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56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55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56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53" t="s">
        <v>5</v>
      </c>
      <c r="E1" s="153"/>
      <c r="F1" s="153"/>
      <c r="G1" s="153"/>
      <c r="H1" s="153" t="s">
        <v>4</v>
      </c>
      <c r="I1" s="153"/>
      <c r="J1" s="153"/>
      <c r="K1" s="153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53" t="s">
        <v>5</v>
      </c>
      <c r="K1" s="153"/>
      <c r="L1" s="153"/>
      <c r="M1" s="153"/>
      <c r="N1" s="153" t="s">
        <v>546</v>
      </c>
      <c r="O1" s="153"/>
      <c r="P1" s="153"/>
      <c r="Q1" s="153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topLeftCell="U1"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53" t="s">
        <v>5</v>
      </c>
      <c r="E1" s="153"/>
      <c r="F1" s="153"/>
      <c r="G1" s="153"/>
      <c r="H1" s="153" t="s">
        <v>546</v>
      </c>
      <c r="I1" s="153"/>
      <c r="J1" s="153"/>
      <c r="K1" s="153"/>
      <c r="L1" s="153" t="s">
        <v>4</v>
      </c>
      <c r="M1" s="153"/>
      <c r="N1" s="153"/>
      <c r="O1" s="153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B98" workbookViewId="0">
      <selection activeCell="F118" sqref="F118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57" t="s">
        <v>573</v>
      </c>
      <c r="G3" s="158"/>
      <c r="H3" s="158"/>
      <c r="I3" s="159"/>
      <c r="J3" s="18"/>
      <c r="P3" t="s">
        <v>621</v>
      </c>
      <c r="S3" s="160" t="s">
        <v>610</v>
      </c>
      <c r="T3" s="161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5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5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5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5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5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5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57" t="s">
        <v>585</v>
      </c>
      <c r="G13" s="158"/>
      <c r="H13" s="158"/>
      <c r="I13" s="159"/>
      <c r="J13" s="18"/>
      <c r="M13" s="18"/>
      <c r="P13" t="s">
        <v>626</v>
      </c>
      <c r="Q13" s="49"/>
      <c r="R13" s="49"/>
      <c r="S13" s="157" t="s">
        <v>609</v>
      </c>
      <c r="T13" s="159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5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5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5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5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5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5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62"/>
      <c r="G23" s="162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57" t="s">
        <v>573</v>
      </c>
      <c r="G26" s="158"/>
      <c r="H26" s="158"/>
      <c r="I26" s="159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5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5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5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5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57" t="s">
        <v>573</v>
      </c>
      <c r="G36" s="158"/>
      <c r="H36" s="158"/>
      <c r="I36" s="159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5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5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5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5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57" t="s">
        <v>573</v>
      </c>
      <c r="G48" s="158"/>
      <c r="H48" s="158"/>
      <c r="I48" s="159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5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5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5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5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57" t="s">
        <v>573</v>
      </c>
      <c r="G58" s="158"/>
      <c r="H58" s="158"/>
      <c r="I58" s="159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5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5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5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5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57" t="s">
        <v>573</v>
      </c>
      <c r="G70" s="158"/>
      <c r="H70" s="158"/>
      <c r="I70" s="159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5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5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5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5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57" t="s">
        <v>573</v>
      </c>
      <c r="G80" s="158"/>
      <c r="H80" s="158"/>
      <c r="I80" s="159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5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5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5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5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57" t="s">
        <v>573</v>
      </c>
      <c r="G90" s="158"/>
      <c r="H90" s="158"/>
      <c r="I90" s="159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5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5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5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5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57" t="s">
        <v>573</v>
      </c>
      <c r="G100" s="158"/>
      <c r="H100" s="158"/>
      <c r="I100" s="159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5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5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5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5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157" t="s">
        <v>573</v>
      </c>
      <c r="G112" s="158"/>
      <c r="H112" s="158"/>
      <c r="I112" s="159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154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155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155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156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2019-01-23T15:27:20Z</dcterms:modified>
</cp:coreProperties>
</file>