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tuedutw-my.sharepoint.com/personal/b07501078_g_ntu_edu_tw/Documents/"/>
    </mc:Choice>
  </mc:AlternateContent>
  <xr:revisionPtr revIDLastSave="0" documentId="11_FA03DE4A0482A9E5DD9DE01D46B7090B7DB5320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r = 0.01" sheetId="1" r:id="rId1"/>
    <sheet name="lr = 0.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E13" i="2" s="1"/>
  <c r="E16" i="2" s="1"/>
  <c r="B13" i="1" a="1"/>
  <c r="C13" i="1" s="1"/>
  <c r="C13" i="2" l="1"/>
  <c r="F13" i="2" s="1"/>
  <c r="F16" i="2" s="1"/>
  <c r="B13" i="1"/>
  <c r="E13" i="1"/>
  <c r="E16" i="1" s="1"/>
  <c r="H13" i="2" l="1" a="1"/>
  <c r="F13" i="1"/>
  <c r="H13" i="1" l="1" a="1"/>
  <c r="F16" i="1"/>
  <c r="I13" i="2"/>
  <c r="L13" i="2" s="1"/>
  <c r="L16" i="2" s="1"/>
  <c r="H13" i="2"/>
  <c r="K13" i="2" s="1"/>
  <c r="K16" i="2" s="1"/>
  <c r="H13" i="1"/>
  <c r="K13" i="1" s="1"/>
  <c r="K16" i="1" s="1"/>
  <c r="I13" i="1"/>
  <c r="L13" i="1" s="1"/>
  <c r="L16" i="1" s="1"/>
  <c r="N13" i="2" l="1" a="1"/>
  <c r="N13" i="2" s="1"/>
  <c r="M19" i="2" s="1" a="1"/>
  <c r="N13" i="1" a="1"/>
  <c r="N13" i="1" s="1"/>
  <c r="M19" i="1" l="1" a="1"/>
  <c r="P19" i="1"/>
  <c r="P26" i="1" s="1"/>
  <c r="J19" i="1" a="1"/>
  <c r="G19" i="1" a="1"/>
  <c r="D19" i="1" a="1"/>
  <c r="B19" i="1" a="1"/>
  <c r="M19" i="2"/>
  <c r="N19" i="2"/>
  <c r="P19" i="2"/>
  <c r="P26" i="2" s="1"/>
  <c r="B19" i="2" a="1"/>
  <c r="G19" i="2" a="1"/>
  <c r="J19" i="2" a="1"/>
  <c r="D19" i="2" a="1"/>
  <c r="B19" i="1" l="1"/>
  <c r="B20" i="1"/>
  <c r="D19" i="1"/>
  <c r="E19" i="1"/>
  <c r="G19" i="1"/>
  <c r="G20" i="1"/>
  <c r="H19" i="1"/>
  <c r="H20" i="1"/>
  <c r="J19" i="1"/>
  <c r="K19" i="1"/>
  <c r="M19" i="1"/>
  <c r="N19" i="1"/>
  <c r="G19" i="2"/>
  <c r="G20" i="2"/>
  <c r="H19" i="2"/>
  <c r="H20" i="2"/>
  <c r="D19" i="2"/>
  <c r="D26" i="2" s="1" a="1"/>
  <c r="E19" i="2"/>
  <c r="M26" i="2" a="1"/>
  <c r="K19" i="2"/>
  <c r="J19" i="2"/>
  <c r="J26" i="2" s="1" a="1"/>
  <c r="B20" i="2"/>
  <c r="B19" i="2"/>
  <c r="B26" i="2" s="1" a="1"/>
  <c r="M26" i="2" l="1"/>
  <c r="N26" i="2"/>
  <c r="K26" i="2"/>
  <c r="J26" i="2"/>
  <c r="B27" i="2"/>
  <c r="B26" i="2"/>
  <c r="G26" i="2" a="1"/>
  <c r="E26" i="2"/>
  <c r="D26" i="2"/>
  <c r="B32" i="2" l="1" a="1"/>
  <c r="H27" i="2"/>
  <c r="G26" i="2"/>
  <c r="G27" i="2"/>
  <c r="H26" i="2"/>
  <c r="C32" i="2" l="1"/>
  <c r="F32" i="2" s="1"/>
  <c r="F35" i="2" s="1"/>
  <c r="B32" i="2"/>
  <c r="E32" i="2" s="1"/>
  <c r="E35" i="2" s="1"/>
  <c r="H32" i="2" l="1" a="1"/>
  <c r="I32" i="2" l="1"/>
  <c r="L32" i="2" s="1"/>
  <c r="L35" i="2" s="1"/>
  <c r="H32" i="2"/>
  <c r="K32" i="2" s="1"/>
  <c r="K35" i="2" s="1"/>
  <c r="N32" i="2" l="1" a="1"/>
  <c r="N32" i="2" s="1"/>
  <c r="M38" i="2" s="1" a="1"/>
  <c r="N38" i="2" l="1"/>
  <c r="M38" i="2"/>
  <c r="J38" i="2" a="1"/>
  <c r="D38" i="2" a="1"/>
  <c r="P38" i="2"/>
  <c r="P45" i="2" s="1"/>
  <c r="B38" i="2" a="1"/>
  <c r="G38" i="2" a="1"/>
  <c r="M45" i="2" l="1" a="1"/>
  <c r="H39" i="2"/>
  <c r="G39" i="2"/>
  <c r="H38" i="2"/>
  <c r="G38" i="2"/>
  <c r="G45" i="2" s="1" a="1"/>
  <c r="E38" i="2"/>
  <c r="D38" i="2"/>
  <c r="D45" i="2" s="1" a="1"/>
  <c r="B39" i="2"/>
  <c r="B38" i="2"/>
  <c r="B45" i="2" s="1" a="1"/>
  <c r="K38" i="2"/>
  <c r="J38" i="2"/>
  <c r="J45" i="2" s="1" a="1"/>
  <c r="E45" i="2" l="1"/>
  <c r="D45" i="2"/>
  <c r="G46" i="2"/>
  <c r="H45" i="2"/>
  <c r="G45" i="2"/>
  <c r="H46" i="2"/>
  <c r="B45" i="2"/>
  <c r="B46" i="2"/>
  <c r="K45" i="2"/>
  <c r="J45" i="2"/>
  <c r="N45" i="2"/>
  <c r="M45" i="2"/>
  <c r="B51" i="2" l="1" a="1"/>
  <c r="C51" i="2" l="1"/>
  <c r="F51" i="2" s="1"/>
  <c r="F54" i="2" s="1"/>
  <c r="B51" i="2"/>
  <c r="E51" i="2" s="1"/>
  <c r="E54" i="2" s="1"/>
  <c r="H51" i="2" l="1" a="1"/>
  <c r="I51" i="2" l="1"/>
  <c r="L51" i="2" s="1"/>
  <c r="L54" i="2" s="1"/>
  <c r="H51" i="2"/>
  <c r="K51" i="2" s="1"/>
  <c r="K54" i="2" s="1"/>
  <c r="N51" i="2" l="1" a="1"/>
  <c r="N51" i="2" s="1"/>
  <c r="M57" i="2" s="1" a="1"/>
  <c r="N57" i="2" l="1"/>
  <c r="M57" i="2"/>
  <c r="G57" i="2" a="1"/>
  <c r="B57" i="2" a="1"/>
  <c r="J57" i="2" a="1"/>
  <c r="D57" i="2" a="1"/>
  <c r="P57" i="2"/>
  <c r="J57" i="2" l="1"/>
  <c r="K57" i="2"/>
  <c r="E57" i="2"/>
  <c r="D57" i="2"/>
  <c r="G58" i="2"/>
  <c r="G57" i="2"/>
  <c r="H57" i="2"/>
  <c r="H58" i="2"/>
  <c r="B58" i="2"/>
  <c r="B57" i="2"/>
  <c r="G26" i="1" a="1"/>
  <c r="G26" i="1"/>
  <c r="D26" i="1" a="1"/>
  <c r="E26" i="1"/>
  <c r="M26" i="1" a="1"/>
  <c r="J26" i="1" a="1"/>
  <c r="J26" i="1"/>
  <c r="B26" i="1" a="1"/>
  <c r="B26" i="1"/>
  <c r="M26" i="1"/>
  <c r="H27" i="1"/>
  <c r="G27" i="1"/>
  <c r="H26" i="1"/>
  <c r="D26" i="1"/>
  <c r="N26" i="1"/>
  <c r="K26" i="1"/>
  <c r="B27" i="1"/>
  <c r="B32" i="1" a="1"/>
  <c r="B32" i="1"/>
  <c r="E32" i="1"/>
  <c r="E35" i="1"/>
  <c r="C32" i="1"/>
  <c r="F32" i="1"/>
  <c r="F35" i="1"/>
  <c r="H32" i="1" a="1"/>
  <c r="I32" i="1"/>
  <c r="L32" i="1"/>
  <c r="L35" i="1"/>
  <c r="H32" i="1"/>
  <c r="K32" i="1"/>
  <c r="K35" i="1"/>
  <c r="N32" i="1" a="1"/>
  <c r="N32" i="1"/>
  <c r="M38" i="1" a="1"/>
  <c r="M38" i="1"/>
  <c r="N38" i="1"/>
  <c r="P38" i="1"/>
  <c r="P45" i="1"/>
  <c r="B38" i="1" a="1"/>
  <c r="G38" i="1" a="1"/>
  <c r="J38" i="1" a="1"/>
  <c r="D38" i="1" a="1"/>
  <c r="D38" i="1"/>
  <c r="E38" i="1"/>
  <c r="G39" i="1"/>
  <c r="H38" i="1"/>
  <c r="G38" i="1"/>
  <c r="H39" i="1"/>
  <c r="J38" i="1"/>
  <c r="K38" i="1"/>
  <c r="B38" i="1"/>
  <c r="B39" i="1"/>
  <c r="B45" i="1" a="1"/>
  <c r="B45" i="1"/>
  <c r="B46" i="1"/>
  <c r="D45" i="1" a="1"/>
  <c r="D45" i="1"/>
  <c r="E45" i="1"/>
  <c r="G45" i="1" a="1"/>
  <c r="G46" i="1"/>
  <c r="H45" i="1"/>
  <c r="G45" i="1"/>
  <c r="H46" i="1"/>
  <c r="J45" i="1" a="1"/>
  <c r="J45" i="1"/>
  <c r="K45" i="1"/>
  <c r="M45" i="1" a="1"/>
  <c r="N45" i="1"/>
  <c r="M45" i="1"/>
  <c r="B51" i="1" a="1"/>
  <c r="C51" i="1"/>
  <c r="F51" i="1"/>
  <c r="F54" i="1"/>
  <c r="B51" i="1"/>
  <c r="E51" i="1"/>
  <c r="E54" i="1"/>
  <c r="H51" i="1" a="1"/>
  <c r="I51" i="1"/>
  <c r="L51" i="1"/>
  <c r="L54" i="1"/>
  <c r="H51" i="1"/>
  <c r="K51" i="1"/>
  <c r="K54" i="1"/>
  <c r="N51" i="1" a="1"/>
  <c r="N51" i="1"/>
  <c r="J57" i="1" a="1"/>
  <c r="K57" i="1"/>
  <c r="J57" i="1"/>
  <c r="M57" i="1" a="1"/>
  <c r="M57" i="1"/>
  <c r="N57" i="1"/>
  <c r="G57" i="1" a="1"/>
  <c r="G58" i="1"/>
  <c r="H57" i="1"/>
  <c r="G57" i="1"/>
  <c r="H58" i="1"/>
  <c r="P57" i="1"/>
  <c r="B57" i="1" a="1"/>
  <c r="B57" i="1"/>
  <c r="B58" i="1"/>
  <c r="D57" i="1" a="1"/>
  <c r="D57" i="1"/>
  <c r="E57" i="1"/>
</calcChain>
</file>

<file path=xl/sharedStrings.xml><?xml version="1.0" encoding="utf-8"?>
<sst xmlns="http://schemas.openxmlformats.org/spreadsheetml/2006/main" count="138" uniqueCount="21">
  <si>
    <t>x</t>
    <phoneticPr fontId="2" type="noConversion"/>
  </si>
  <si>
    <t>y</t>
    <phoneticPr fontId="2" type="noConversion"/>
  </si>
  <si>
    <t>lr</t>
    <phoneticPr fontId="2" type="noConversion"/>
  </si>
  <si>
    <t>Iteration 0</t>
  </si>
  <si>
    <t>W1</t>
  </si>
  <si>
    <t>B1</t>
  </si>
  <si>
    <t>W2</t>
  </si>
  <si>
    <t>B2</t>
  </si>
  <si>
    <t>W3</t>
  </si>
  <si>
    <t>B3</t>
  </si>
  <si>
    <t>Foward</t>
  </si>
  <si>
    <t>O1</t>
  </si>
  <si>
    <t>f(O1)</t>
  </si>
  <si>
    <t>O2</t>
  </si>
  <si>
    <t>f(O2)</t>
  </si>
  <si>
    <t>pred</t>
  </si>
  <si>
    <t>f'(O1)</t>
    <phoneticPr fontId="2" type="noConversion"/>
  </si>
  <si>
    <t>f'(O2)</t>
    <phoneticPr fontId="2" type="noConversion"/>
  </si>
  <si>
    <t>Gradient</t>
    <phoneticPr fontId="2" type="noConversion"/>
  </si>
  <si>
    <t>Iteration 1</t>
    <phoneticPr fontId="2" type="noConversion"/>
  </si>
  <si>
    <t>Iteration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</si>
</sst>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3">
    <font>
      <sz val="12"/>
      <color theme="1"/>
      <name val="新細明體"/>
      <family val="2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1" fillId="3" borderId="0" xfId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2" borderId="0" xfId="0" applyNumberFormat="1" applyFill="1"/>
    <xf numFmtId="164" fontId="1" fillId="3" borderId="0" xfId="1" applyNumberFormat="1" applyBorder="1" applyAlignment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2">
    <cellStyle name="一般" xfId="0" builtinId="0"/>
    <cellStyle name="壞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31" workbookViewId="0">
      <selection activeCell="M39" sqref="M39"/>
    </sheetView>
  </sheetViews>
  <sheetFormatPr defaultRowHeight="16.5"/>
  <sheetData>
    <row r="1" spans="1:17">
      <c r="A1" t="s">
        <v>0</v>
      </c>
      <c r="B1">
        <v>2</v>
      </c>
    </row>
    <row r="2" spans="1:17">
      <c r="A2" t="s">
        <v>1</v>
      </c>
      <c r="B2">
        <v>1</v>
      </c>
    </row>
    <row r="3" spans="1:17">
      <c r="A3" t="s">
        <v>2</v>
      </c>
      <c r="B3">
        <v>0.01</v>
      </c>
    </row>
    <row r="4" spans="1:17" ht="17.25" thickBot="1"/>
    <row r="5" spans="1:17" ht="17.25" thickTop="1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>
      <c r="A6" s="14"/>
      <c r="B6" s="15" t="s">
        <v>4</v>
      </c>
      <c r="C6" s="15"/>
      <c r="D6" s="15" t="s">
        <v>5</v>
      </c>
      <c r="E6" s="15"/>
      <c r="F6" s="15"/>
      <c r="G6" s="15" t="s">
        <v>6</v>
      </c>
      <c r="H6" s="15"/>
      <c r="I6" s="15"/>
      <c r="J6" s="15" t="s">
        <v>7</v>
      </c>
      <c r="K6" s="15"/>
      <c r="L6" s="15"/>
      <c r="M6" s="15" t="s">
        <v>8</v>
      </c>
      <c r="N6" s="15"/>
      <c r="O6" s="15"/>
      <c r="P6" s="15" t="s">
        <v>9</v>
      </c>
      <c r="Q6" s="16"/>
    </row>
    <row r="7" spans="1:17">
      <c r="A7" s="14"/>
      <c r="B7" s="17">
        <v>1</v>
      </c>
      <c r="C7" s="15"/>
      <c r="D7" s="17">
        <v>-0.5</v>
      </c>
      <c r="E7" s="17">
        <v>-0.5</v>
      </c>
      <c r="F7" s="15"/>
      <c r="G7" s="17">
        <v>1</v>
      </c>
      <c r="H7" s="17">
        <v>1</v>
      </c>
      <c r="I7" s="15"/>
      <c r="J7" s="17">
        <v>-0.5</v>
      </c>
      <c r="K7" s="17">
        <v>-0.5</v>
      </c>
      <c r="L7" s="15"/>
      <c r="M7" s="17">
        <v>1</v>
      </c>
      <c r="N7" s="17">
        <v>1</v>
      </c>
      <c r="O7" s="15"/>
      <c r="P7" s="17">
        <v>-0.5</v>
      </c>
      <c r="Q7" s="16"/>
    </row>
    <row r="8" spans="1:17">
      <c r="A8" s="14"/>
      <c r="B8" s="17">
        <v>1</v>
      </c>
      <c r="C8" s="15"/>
      <c r="D8" s="15"/>
      <c r="E8" s="15"/>
      <c r="F8" s="15"/>
      <c r="G8" s="17">
        <v>1</v>
      </c>
      <c r="H8" s="17">
        <v>1</v>
      </c>
      <c r="I8" s="15"/>
      <c r="J8" s="15"/>
      <c r="K8" s="15"/>
      <c r="L8" s="15"/>
      <c r="M8" s="15"/>
      <c r="N8" s="15"/>
      <c r="O8" s="15"/>
      <c r="P8" s="15"/>
      <c r="Q8" s="16"/>
    </row>
    <row r="9" spans="1:17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1:17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1:17">
      <c r="A11" s="14" t="s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1:17">
      <c r="A12" s="14"/>
      <c r="B12" s="15" t="s">
        <v>11</v>
      </c>
      <c r="C12" s="15"/>
      <c r="D12" s="15"/>
      <c r="E12" s="15" t="s">
        <v>12</v>
      </c>
      <c r="F12" s="15"/>
      <c r="G12" s="15"/>
      <c r="H12" s="15" t="s">
        <v>13</v>
      </c>
      <c r="I12" s="15"/>
      <c r="J12" s="15"/>
      <c r="K12" s="15" t="s">
        <v>14</v>
      </c>
      <c r="L12" s="15"/>
      <c r="M12" s="15"/>
      <c r="N12" s="15" t="s">
        <v>15</v>
      </c>
      <c r="O12" s="15"/>
      <c r="P12" s="15"/>
      <c r="Q12" s="16"/>
    </row>
    <row r="13" spans="1:17">
      <c r="A13" s="14"/>
      <c r="B13" s="17">
        <f t="array" ref="B13:C13">MMULT($B$1,TRANSPOSE(B7:B8))+D7:E7</f>
        <v>1.5</v>
      </c>
      <c r="C13" s="17">
        <v>1.5</v>
      </c>
      <c r="D13" s="15"/>
      <c r="E13" s="17">
        <f>IF(B13&gt;=0, B13, 0)</f>
        <v>1.5</v>
      </c>
      <c r="F13" s="17">
        <f>IF(C13&gt;=0, C13, 0)</f>
        <v>1.5</v>
      </c>
      <c r="G13" s="15"/>
      <c r="H13" s="17">
        <f t="array" ref="H13:I13">MMULT(E13:F13,TRANSPOSE(G7:H8))+J7:K7</f>
        <v>2.5</v>
      </c>
      <c r="I13" s="17">
        <v>2.5</v>
      </c>
      <c r="J13" s="15"/>
      <c r="K13" s="17">
        <f>IF(H13&gt;=0, H13, 0)</f>
        <v>2.5</v>
      </c>
      <c r="L13" s="17">
        <f>IF(I13&gt;=0, I13, 0)</f>
        <v>2.5</v>
      </c>
      <c r="M13" s="15"/>
      <c r="N13" s="18">
        <f t="array" ref="N13">MMULT(K13:L13,TRANSPOSE(M7:N7))+P7</f>
        <v>4.5</v>
      </c>
      <c r="O13" s="15"/>
      <c r="P13" s="15"/>
      <c r="Q13" s="16"/>
    </row>
    <row r="14" spans="1:17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1:17">
      <c r="A15" s="14"/>
      <c r="B15" s="15"/>
      <c r="C15" s="15"/>
      <c r="D15" s="15"/>
      <c r="E15" s="15" t="s">
        <v>16</v>
      </c>
      <c r="F15" s="15"/>
      <c r="G15" s="15"/>
      <c r="H15" s="15"/>
      <c r="I15" s="15"/>
      <c r="J15" s="15"/>
      <c r="K15" s="15" t="s">
        <v>17</v>
      </c>
      <c r="L15" s="15"/>
      <c r="M15" s="15"/>
      <c r="N15" s="15"/>
      <c r="O15" s="15"/>
      <c r="P15" s="15"/>
      <c r="Q15" s="16"/>
    </row>
    <row r="16" spans="1:17">
      <c r="A16" s="14"/>
      <c r="B16" s="15"/>
      <c r="C16" s="15"/>
      <c r="D16" s="15"/>
      <c r="E16" s="17">
        <f>IF(E13&gt;=0, 1, 0)</f>
        <v>1</v>
      </c>
      <c r="F16" s="17">
        <f>IF(F13&gt;=0, 1, 0)</f>
        <v>1</v>
      </c>
      <c r="G16" s="15"/>
      <c r="H16" s="15"/>
      <c r="I16" s="15"/>
      <c r="J16" s="15"/>
      <c r="K16" s="17">
        <f>IF(K13&gt;=0, 1, 0)</f>
        <v>1</v>
      </c>
      <c r="L16" s="17">
        <f>IF(L13&gt;=0, 1, 0)</f>
        <v>1</v>
      </c>
      <c r="M16" s="15"/>
      <c r="N16" s="15"/>
      <c r="O16" s="15"/>
      <c r="P16" s="15"/>
      <c r="Q16" s="16"/>
    </row>
    <row r="17" spans="1:17">
      <c r="A17" s="14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1:17">
      <c r="A18" s="14"/>
      <c r="B18" s="15" t="s">
        <v>4</v>
      </c>
      <c r="C18" s="15"/>
      <c r="D18" s="15" t="s">
        <v>5</v>
      </c>
      <c r="E18" s="15"/>
      <c r="F18" s="15"/>
      <c r="G18" s="15" t="s">
        <v>6</v>
      </c>
      <c r="H18" s="15"/>
      <c r="I18" s="15"/>
      <c r="J18" s="15" t="s">
        <v>7</v>
      </c>
      <c r="K18" s="15"/>
      <c r="L18" s="15"/>
      <c r="M18" s="15" t="s">
        <v>8</v>
      </c>
      <c r="N18" s="15"/>
      <c r="O18" s="15"/>
      <c r="P18" s="15" t="s">
        <v>9</v>
      </c>
      <c r="Q18" s="16"/>
    </row>
    <row r="19" spans="1:17">
      <c r="A19" s="14"/>
      <c r="B19" s="17">
        <f t="array" ref="B19:B20">(N13-$B$2)*$B$1*MMULT(TRANSPOSE(G7:H8),TRANSPOSE(M7:N7*K16:L16))*TRANSPOSE(E16:F16)</f>
        <v>14</v>
      </c>
      <c r="C19" s="15"/>
      <c r="D19" s="17">
        <f t="array" ref="D19:E19">(N13-$B$2)*MMULT(M7:N7*K16:L16,G7:H8)*E16:F16</f>
        <v>7</v>
      </c>
      <c r="E19" s="17">
        <v>7</v>
      </c>
      <c r="F19" s="15"/>
      <c r="G19" s="17">
        <f t="array" ref="G19:H20">(N13-$B$2)*TRANSPOSE(M7:N7*K16:L16)*B13:C13</f>
        <v>5.25</v>
      </c>
      <c r="H19" s="17">
        <v>5.25</v>
      </c>
      <c r="I19" s="15"/>
      <c r="J19" s="17">
        <f t="array" ref="J19:K19">(N13-$B$2)*M7:N7*K16:L16</f>
        <v>3.5</v>
      </c>
      <c r="K19" s="17">
        <v>3.5</v>
      </c>
      <c r="L19" s="15"/>
      <c r="M19" s="17">
        <f t="array" ref="M19:N19">(N13-$B$2)*K13:L13</f>
        <v>8.75</v>
      </c>
      <c r="N19" s="17">
        <v>8.75</v>
      </c>
      <c r="O19" s="15"/>
      <c r="P19" s="17">
        <f>N13-$B$2</f>
        <v>3.5</v>
      </c>
      <c r="Q19" s="16"/>
    </row>
    <row r="20" spans="1:17">
      <c r="A20" s="14"/>
      <c r="B20" s="17">
        <v>14</v>
      </c>
      <c r="C20" s="15"/>
      <c r="D20" s="15"/>
      <c r="E20" s="15"/>
      <c r="F20" s="15"/>
      <c r="G20" s="17">
        <v>5.25</v>
      </c>
      <c r="H20" s="17">
        <v>5.25</v>
      </c>
      <c r="I20" s="15"/>
      <c r="J20" s="15"/>
      <c r="K20" s="15"/>
      <c r="L20" s="15"/>
      <c r="M20" s="15"/>
      <c r="N20" s="15"/>
      <c r="O20" s="15"/>
      <c r="P20" s="15"/>
      <c r="Q20" s="16"/>
    </row>
    <row r="21" spans="1:17" ht="17.25" thickBo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7" ht="17.25" thickTop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7.25" thickBo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7.25" thickTop="1">
      <c r="A24" s="11" t="s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>
      <c r="A25" s="14"/>
      <c r="B25" s="15" t="s">
        <v>4</v>
      </c>
      <c r="C25" s="15"/>
      <c r="D25" s="15" t="s">
        <v>5</v>
      </c>
      <c r="E25" s="15"/>
      <c r="F25" s="15"/>
      <c r="G25" s="15" t="s">
        <v>6</v>
      </c>
      <c r="H25" s="15"/>
      <c r="I25" s="15"/>
      <c r="J25" s="15" t="s">
        <v>7</v>
      </c>
      <c r="K25" s="15"/>
      <c r="L25" s="15"/>
      <c r="M25" s="15" t="s">
        <v>8</v>
      </c>
      <c r="N25" s="15"/>
      <c r="O25" s="15"/>
      <c r="P25" s="15" t="s">
        <v>9</v>
      </c>
      <c r="Q25" s="16"/>
    </row>
    <row r="26" spans="1:17">
      <c r="A26" s="14"/>
      <c r="B26" s="17">
        <f t="array" ref="B26:B27">B7:B8-$B$3*B19:B20</f>
        <v>0.86</v>
      </c>
      <c r="C26" s="15"/>
      <c r="D26" s="17">
        <f t="array" ref="D26:E26">D7:E7-$B$3*D19:E19</f>
        <v>-0.57000000000000006</v>
      </c>
      <c r="E26" s="17">
        <v>-0.57000000000000006</v>
      </c>
      <c r="F26" s="15"/>
      <c r="G26" s="17">
        <f t="array" ref="G26:H27">G7:H8-$B$3*G19:H20</f>
        <v>0.94750000000000001</v>
      </c>
      <c r="H26" s="17">
        <v>0.94750000000000001</v>
      </c>
      <c r="I26" s="15"/>
      <c r="J26" s="17">
        <f t="array" ref="J26:K26">J7:K7-$B$3*J19:K19</f>
        <v>-0.53500000000000003</v>
      </c>
      <c r="K26" s="17">
        <v>-0.53500000000000003</v>
      </c>
      <c r="L26" s="15"/>
      <c r="M26" s="17">
        <f t="array" ref="M26:N26">M7:N7-$B$3*M19:N19</f>
        <v>0.91249999999999998</v>
      </c>
      <c r="N26" s="17">
        <v>0.91249999999999998</v>
      </c>
      <c r="O26" s="15"/>
      <c r="P26" s="17">
        <f>P7-$B$3*P19</f>
        <v>-0.53500000000000003</v>
      </c>
      <c r="Q26" s="16"/>
    </row>
    <row r="27" spans="1:17">
      <c r="A27" s="14"/>
      <c r="B27" s="17">
        <v>0.86</v>
      </c>
      <c r="C27" s="15"/>
      <c r="D27" s="15"/>
      <c r="E27" s="15"/>
      <c r="F27" s="15"/>
      <c r="G27" s="17">
        <v>0.94750000000000001</v>
      </c>
      <c r="H27" s="17">
        <v>0.94750000000000001</v>
      </c>
      <c r="I27" s="15"/>
      <c r="J27" s="15"/>
      <c r="K27" s="15"/>
      <c r="L27" s="15"/>
      <c r="M27" s="15"/>
      <c r="N27" s="15"/>
      <c r="O27" s="15"/>
      <c r="P27" s="15"/>
      <c r="Q27" s="16"/>
    </row>
    <row r="28" spans="1:17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</row>
    <row r="30" spans="1:17">
      <c r="A30" s="14" t="s">
        <v>10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r="31" spans="1:17">
      <c r="A31" s="14"/>
      <c r="B31" s="15" t="s">
        <v>11</v>
      </c>
      <c r="C31" s="15"/>
      <c r="D31" s="15"/>
      <c r="E31" s="15" t="s">
        <v>12</v>
      </c>
      <c r="F31" s="15"/>
      <c r="G31" s="15"/>
      <c r="H31" s="15" t="s">
        <v>13</v>
      </c>
      <c r="I31" s="15"/>
      <c r="J31" s="15"/>
      <c r="K31" s="15" t="s">
        <v>14</v>
      </c>
      <c r="L31" s="15"/>
      <c r="M31" s="15"/>
      <c r="N31" s="15" t="s">
        <v>15</v>
      </c>
      <c r="O31" s="15"/>
      <c r="P31" s="15"/>
      <c r="Q31" s="16"/>
    </row>
    <row r="32" spans="1:17">
      <c r="A32" s="14"/>
      <c r="B32" s="17">
        <f t="array" ref="B32:C32">MMULT($B$1,TRANSPOSE(B26:B27))+D26:E26</f>
        <v>1.1499999999999999</v>
      </c>
      <c r="C32" s="17">
        <v>1.1499999999999999</v>
      </c>
      <c r="D32" s="15"/>
      <c r="E32" s="17">
        <f>IF(B32&gt;=0, B32, 0)</f>
        <v>1.1499999999999999</v>
      </c>
      <c r="F32" s="17">
        <f>IF(C32&gt;=0, C32, 0)</f>
        <v>1.1499999999999999</v>
      </c>
      <c r="G32" s="15"/>
      <c r="H32" s="17">
        <f t="array" ref="H32:I32">MMULT(E32:F32,TRANSPOSE(G26:H27))+J26:K26</f>
        <v>1.6442499999999995</v>
      </c>
      <c r="I32" s="17">
        <v>1.6442499999999995</v>
      </c>
      <c r="J32" s="15"/>
      <c r="K32" s="17">
        <f>IF(H32&gt;=0, H32, 0)</f>
        <v>1.6442499999999995</v>
      </c>
      <c r="L32" s="17">
        <f>IF(I32&gt;=0, I32, 0)</f>
        <v>1.6442499999999995</v>
      </c>
      <c r="M32" s="15"/>
      <c r="N32" s="18">
        <f t="array" ref="N32">MMULT(K32:L32,TRANSPOSE(M26:N26))+P26</f>
        <v>2.4657562499999988</v>
      </c>
      <c r="O32" s="15"/>
      <c r="P32" s="15"/>
      <c r="Q32" s="16"/>
    </row>
    <row r="33" spans="1:17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</row>
    <row r="34" spans="1:17">
      <c r="A34" s="14"/>
      <c r="B34" s="15"/>
      <c r="C34" s="15"/>
      <c r="D34" s="15"/>
      <c r="E34" s="15" t="s">
        <v>16</v>
      </c>
      <c r="F34" s="15"/>
      <c r="G34" s="15"/>
      <c r="H34" s="15"/>
      <c r="I34" s="15"/>
      <c r="J34" s="15"/>
      <c r="K34" s="15" t="s">
        <v>17</v>
      </c>
      <c r="L34" s="15"/>
      <c r="M34" s="15"/>
      <c r="N34" s="15"/>
      <c r="O34" s="15"/>
      <c r="P34" s="15"/>
      <c r="Q34" s="16"/>
    </row>
    <row r="35" spans="1:17">
      <c r="A35" s="14"/>
      <c r="B35" s="15"/>
      <c r="C35" s="15"/>
      <c r="D35" s="15"/>
      <c r="E35" s="17">
        <f>IF(E32&gt;=0, 1, 0)</f>
        <v>1</v>
      </c>
      <c r="F35" s="17">
        <f>IF(F32&gt;=0, 1, 0)</f>
        <v>1</v>
      </c>
      <c r="G35" s="15"/>
      <c r="H35" s="15"/>
      <c r="I35" s="15"/>
      <c r="J35" s="15"/>
      <c r="K35" s="17">
        <f>IF(K32&gt;=0, 1, 0)</f>
        <v>1</v>
      </c>
      <c r="L35" s="17">
        <f>IF(L32&gt;=0, 1, 0)</f>
        <v>1</v>
      </c>
      <c r="M35" s="15"/>
      <c r="N35" s="15"/>
      <c r="O35" s="15"/>
      <c r="P35" s="15"/>
      <c r="Q35" s="16"/>
    </row>
    <row r="36" spans="1:17">
      <c r="A36" s="14" t="s">
        <v>18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</row>
    <row r="37" spans="1:17">
      <c r="A37" s="14"/>
      <c r="B37" s="15" t="s">
        <v>4</v>
      </c>
      <c r="C37" s="15"/>
      <c r="D37" s="15" t="s">
        <v>5</v>
      </c>
      <c r="E37" s="15"/>
      <c r="F37" s="15"/>
      <c r="G37" s="15" t="s">
        <v>6</v>
      </c>
      <c r="H37" s="15"/>
      <c r="I37" s="15"/>
      <c r="J37" s="15" t="s">
        <v>7</v>
      </c>
      <c r="K37" s="15"/>
      <c r="L37" s="15"/>
      <c r="M37" s="15" t="s">
        <v>8</v>
      </c>
      <c r="N37" s="15"/>
      <c r="O37" s="15"/>
      <c r="P37" s="15" t="s">
        <v>9</v>
      </c>
      <c r="Q37" s="16"/>
    </row>
    <row r="38" spans="1:17">
      <c r="A38" s="14"/>
      <c r="B38" s="17">
        <f t="array" ref="B38:B39">(N32-$B$2)*$B$1*MMULT(TRANSPOSE(G26:H27),TRANSPOSE(M26:N26*K35:L35))*TRANSPOSE(E35:F35)</f>
        <v>5.0691347710937453</v>
      </c>
      <c r="C38" s="15"/>
      <c r="D38" s="17">
        <f t="array" ref="D38:E38">(N32-$B$2)*MMULT(M26:N26*K35:L35,G26:H27)*E35:F35</f>
        <v>2.5345673855468727</v>
      </c>
      <c r="E38" s="17">
        <v>2.5345673855468727</v>
      </c>
      <c r="F38" s="15"/>
      <c r="G38" s="17">
        <f t="array" ref="G38:H39">(N32-$B$2)*TRANSPOSE(M26:N26*K35:L35)*B32:C32</f>
        <v>1.5381279648437485</v>
      </c>
      <c r="H38" s="17">
        <v>1.5381279648437485</v>
      </c>
      <c r="I38" s="15"/>
      <c r="J38" s="17">
        <f t="array" ref="J38:K38">(N32-$B$2)*M26:N26*K35:L35</f>
        <v>1.3375025781249987</v>
      </c>
      <c r="K38" s="17">
        <v>1.3375025781249987</v>
      </c>
      <c r="L38" s="15"/>
      <c r="M38" s="17">
        <f t="array" ref="M38:N38">(N32-$B$2)*K32:L32</f>
        <v>2.4100697140624971</v>
      </c>
      <c r="N38" s="17">
        <v>2.4100697140624971</v>
      </c>
      <c r="O38" s="15"/>
      <c r="P38" s="17">
        <f>N32-$B$2</f>
        <v>1.4657562499999988</v>
      </c>
      <c r="Q38" s="16"/>
    </row>
    <row r="39" spans="1:17">
      <c r="A39" s="14"/>
      <c r="B39" s="17">
        <v>5.0691347710937453</v>
      </c>
      <c r="C39" s="15"/>
      <c r="D39" s="15"/>
      <c r="E39" s="15"/>
      <c r="F39" s="15"/>
      <c r="G39" s="17">
        <v>1.5381279648437485</v>
      </c>
      <c r="H39" s="17">
        <v>1.5381279648437485</v>
      </c>
      <c r="I39" s="15"/>
      <c r="J39" s="15"/>
      <c r="K39" s="15"/>
      <c r="L39" s="15"/>
      <c r="M39" s="15"/>
      <c r="N39" s="15"/>
      <c r="O39" s="15"/>
      <c r="P39" s="15"/>
      <c r="Q39" s="16"/>
    </row>
    <row r="40" spans="1:17" ht="17.25" thickBo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</row>
    <row r="41" spans="1:17" ht="17.25" thickTop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7.25" thickBo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7.25" thickTop="1">
      <c r="A43" s="11" t="s">
        <v>20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</row>
    <row r="44" spans="1:17">
      <c r="A44" s="14"/>
      <c r="B44" s="15" t="s">
        <v>4</v>
      </c>
      <c r="C44" s="15"/>
      <c r="D44" s="15" t="s">
        <v>5</v>
      </c>
      <c r="E44" s="15"/>
      <c r="F44" s="15"/>
      <c r="G44" s="15" t="s">
        <v>6</v>
      </c>
      <c r="H44" s="15"/>
      <c r="I44" s="15"/>
      <c r="J44" s="15" t="s">
        <v>7</v>
      </c>
      <c r="K44" s="15"/>
      <c r="L44" s="15"/>
      <c r="M44" s="15" t="s">
        <v>8</v>
      </c>
      <c r="N44" s="15"/>
      <c r="O44" s="15"/>
      <c r="P44" s="15" t="s">
        <v>9</v>
      </c>
      <c r="Q44" s="16"/>
    </row>
    <row r="45" spans="1:17">
      <c r="A45" s="14"/>
      <c r="B45" s="17">
        <f t="array" ref="B45:B46">B26:B27-$B$3*B38:B39</f>
        <v>0.80930865228906257</v>
      </c>
      <c r="C45" s="15"/>
      <c r="D45" s="17">
        <f t="array" ref="D45:E45">D26:E26-$B$3*D38:E38</f>
        <v>-0.59534567385546877</v>
      </c>
      <c r="E45" s="17">
        <v>-0.59534567385546877</v>
      </c>
      <c r="F45" s="15"/>
      <c r="G45" s="17">
        <f t="array" ref="G45:H46">G26:H27-$B$3*G38:H39</f>
        <v>0.93211872035156251</v>
      </c>
      <c r="H45" s="17">
        <v>0.93211872035156251</v>
      </c>
      <c r="I45" s="15"/>
      <c r="J45" s="17">
        <f t="array" ref="J45:K45">J26:K26-$B$3*J38:K38</f>
        <v>-0.54837502578124997</v>
      </c>
      <c r="K45" s="17">
        <v>-0.54837502578124997</v>
      </c>
      <c r="L45" s="15"/>
      <c r="M45" s="17">
        <f t="array" ref="M45:N45">M26:N26-$B$3*M38:N38</f>
        <v>0.88839930285937496</v>
      </c>
      <c r="N45" s="17">
        <v>0.88839930285937496</v>
      </c>
      <c r="O45" s="15"/>
      <c r="P45" s="17">
        <f>P26-$B$3*P38</f>
        <v>-0.54965756249999997</v>
      </c>
      <c r="Q45" s="16"/>
    </row>
    <row r="46" spans="1:17">
      <c r="A46" s="14"/>
      <c r="B46" s="17">
        <v>0.80930865228906257</v>
      </c>
      <c r="C46" s="15"/>
      <c r="D46" s="15"/>
      <c r="E46" s="15"/>
      <c r="F46" s="15"/>
      <c r="G46" s="17">
        <v>0.93211872035156251</v>
      </c>
      <c r="H46" s="17">
        <v>0.93211872035156251</v>
      </c>
      <c r="I46" s="15"/>
      <c r="J46" s="15"/>
      <c r="K46" s="15"/>
      <c r="L46" s="15"/>
      <c r="M46" s="15"/>
      <c r="N46" s="15"/>
      <c r="O46" s="15"/>
      <c r="P46" s="15"/>
      <c r="Q46" s="16"/>
    </row>
    <row r="47" spans="1:17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6"/>
    </row>
    <row r="48" spans="1:17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</row>
    <row r="49" spans="1:17">
      <c r="A49" s="14" t="s">
        <v>10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</row>
    <row r="50" spans="1:17">
      <c r="A50" s="14"/>
      <c r="B50" s="15" t="s">
        <v>11</v>
      </c>
      <c r="C50" s="15"/>
      <c r="D50" s="15"/>
      <c r="E50" s="15" t="s">
        <v>12</v>
      </c>
      <c r="F50" s="15"/>
      <c r="G50" s="15"/>
      <c r="H50" s="15" t="s">
        <v>13</v>
      </c>
      <c r="I50" s="15"/>
      <c r="J50" s="15"/>
      <c r="K50" s="15" t="s">
        <v>14</v>
      </c>
      <c r="L50" s="15"/>
      <c r="M50" s="15"/>
      <c r="N50" s="15" t="s">
        <v>15</v>
      </c>
      <c r="O50" s="15"/>
      <c r="P50" s="15"/>
      <c r="Q50" s="16"/>
    </row>
    <row r="51" spans="1:17">
      <c r="A51" s="14"/>
      <c r="B51" s="17">
        <f t="array" ref="B51:C51">MMULT($B$1,TRANSPOSE(B45:B46))+D45:E45</f>
        <v>1.0232716307226564</v>
      </c>
      <c r="C51" s="17">
        <v>1.0232716307226564</v>
      </c>
      <c r="D51" s="15"/>
      <c r="E51" s="17">
        <f>IF(B51&gt;=0, B51, 0)</f>
        <v>1.0232716307226564</v>
      </c>
      <c r="F51" s="17">
        <f>IF(C51&gt;=0, C51, 0)</f>
        <v>1.0232716307226564</v>
      </c>
      <c r="G51" s="15"/>
      <c r="H51" s="17">
        <f t="array" ref="H51:I51">MMULT(E51:F51,TRANSPOSE(G45:H46))+J45:K45</f>
        <v>1.3592462602212683</v>
      </c>
      <c r="I51" s="17">
        <v>1.3592462602212683</v>
      </c>
      <c r="J51" s="15"/>
      <c r="K51" s="17">
        <f>IF(H51&gt;=0, H51, 0)</f>
        <v>1.3592462602212683</v>
      </c>
      <c r="L51" s="17">
        <f>IF(I51&gt;=0, I51, 0)</f>
        <v>1.3592462602212683</v>
      </c>
      <c r="M51" s="15"/>
      <c r="N51" s="18">
        <f t="array" ref="N51">MMULT(K51:L51,TRANSPOSE(M45:N45))+P45</f>
        <v>1.8654492974895744</v>
      </c>
      <c r="O51" s="15"/>
      <c r="P51" s="15"/>
      <c r="Q51" s="16"/>
    </row>
    <row r="52" spans="1:17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</row>
    <row r="53" spans="1:17">
      <c r="A53" s="14"/>
      <c r="B53" s="15"/>
      <c r="C53" s="15"/>
      <c r="D53" s="15"/>
      <c r="E53" s="15" t="s">
        <v>16</v>
      </c>
      <c r="F53" s="15"/>
      <c r="G53" s="15"/>
      <c r="H53" s="15"/>
      <c r="I53" s="15"/>
      <c r="J53" s="15"/>
      <c r="K53" s="15" t="s">
        <v>17</v>
      </c>
      <c r="L53" s="15"/>
      <c r="M53" s="15"/>
      <c r="N53" s="15"/>
      <c r="O53" s="15"/>
      <c r="P53" s="15"/>
      <c r="Q53" s="16"/>
    </row>
    <row r="54" spans="1:17">
      <c r="A54" s="14"/>
      <c r="B54" s="15"/>
      <c r="C54" s="15"/>
      <c r="D54" s="15"/>
      <c r="E54" s="17">
        <f>IF(E51&gt;=0, 1, 0)</f>
        <v>1</v>
      </c>
      <c r="F54" s="17">
        <f>IF(F51&gt;=0, 1, 0)</f>
        <v>1</v>
      </c>
      <c r="G54" s="15"/>
      <c r="H54" s="15"/>
      <c r="I54" s="15"/>
      <c r="J54" s="15"/>
      <c r="K54" s="17">
        <f>IF(K51&gt;=0, 1, 0)</f>
        <v>1</v>
      </c>
      <c r="L54" s="17">
        <f>IF(L51&gt;=0, 1, 0)</f>
        <v>1</v>
      </c>
      <c r="M54" s="15"/>
      <c r="N54" s="15"/>
      <c r="O54" s="15"/>
      <c r="P54" s="15"/>
      <c r="Q54" s="16"/>
    </row>
    <row r="55" spans="1:17">
      <c r="A55" s="14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6"/>
    </row>
    <row r="56" spans="1:17">
      <c r="A56" s="14"/>
      <c r="B56" s="15" t="s">
        <v>4</v>
      </c>
      <c r="C56" s="15"/>
      <c r="D56" s="15" t="s">
        <v>5</v>
      </c>
      <c r="E56" s="15"/>
      <c r="F56" s="15"/>
      <c r="G56" s="15" t="s">
        <v>6</v>
      </c>
      <c r="H56" s="15"/>
      <c r="I56" s="15"/>
      <c r="J56" s="15" t="s">
        <v>7</v>
      </c>
      <c r="K56" s="15"/>
      <c r="L56" s="15"/>
      <c r="M56" s="15" t="s">
        <v>8</v>
      </c>
      <c r="N56" s="15"/>
      <c r="O56" s="15"/>
      <c r="P56" s="15" t="s">
        <v>9</v>
      </c>
      <c r="Q56" s="16"/>
    </row>
    <row r="57" spans="1:17">
      <c r="A57" s="14"/>
      <c r="B57" s="17">
        <f t="array" ref="B57:B58">(N51-$B$2)*$B$1*MMULT(TRANSPOSE(G45:H46),TRANSPOSE(M45:N45*K54:L54))*TRANSPOSE(E54:F54)</f>
        <v>2.8666921713858602</v>
      </c>
      <c r="C57" s="15"/>
      <c r="D57" s="17">
        <f t="array" ref="D57:E57">(N51-$B$2)*MMULT(M45:N45*K54:L54,G45:H46)*E54:F54</f>
        <v>1.4333460856929301</v>
      </c>
      <c r="E57" s="17">
        <v>1.4333460856929301</v>
      </c>
      <c r="F57" s="15"/>
      <c r="G57" s="17">
        <f t="array" ref="G57:H58">(N51-$B$2)*TRANSPOSE(M45:N45*K54:L54)*B51:C51</f>
        <v>0.78675728449255478</v>
      </c>
      <c r="H57" s="17">
        <v>0.78675728449255478</v>
      </c>
      <c r="I57" s="15"/>
      <c r="J57" s="17">
        <f t="array" ref="J57:K57">(N51-$B$2)*M45:N45*K54:L54</f>
        <v>0.76886455254987374</v>
      </c>
      <c r="K57" s="17">
        <v>0.76886455254987374</v>
      </c>
      <c r="L57" s="15"/>
      <c r="M57" s="17">
        <f t="array" ref="M57:N57">(N51-$B$2)*K51:L51</f>
        <v>1.176358721023828</v>
      </c>
      <c r="N57" s="17">
        <v>1.176358721023828</v>
      </c>
      <c r="O57" s="15"/>
      <c r="P57" s="17">
        <f>N51-$B$2</f>
        <v>0.86544929748957444</v>
      </c>
      <c r="Q57" s="16"/>
    </row>
    <row r="58" spans="1:17">
      <c r="A58" s="14"/>
      <c r="B58" s="17">
        <v>2.8666921713858602</v>
      </c>
      <c r="C58" s="15"/>
      <c r="D58" s="15"/>
      <c r="E58" s="15"/>
      <c r="F58" s="15"/>
      <c r="G58" s="17">
        <v>0.78675728449255478</v>
      </c>
      <c r="H58" s="17">
        <v>0.78675728449255478</v>
      </c>
      <c r="I58" s="15"/>
      <c r="J58" s="15"/>
      <c r="K58" s="15"/>
      <c r="L58" s="15"/>
      <c r="M58" s="15"/>
      <c r="N58" s="15"/>
      <c r="O58" s="15"/>
      <c r="P58" s="15"/>
      <c r="Q58" s="16"/>
    </row>
    <row r="59" spans="1:17" ht="17.2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</row>
    <row r="60" spans="1:17" ht="17.25" thickTop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topLeftCell="A28" workbookViewId="0">
      <selection activeCell="T44" sqref="T44"/>
    </sheetView>
  </sheetViews>
  <sheetFormatPr defaultRowHeight="16.5"/>
  <sheetData>
    <row r="1" spans="1:17">
      <c r="A1" t="s">
        <v>0</v>
      </c>
      <c r="B1">
        <v>2</v>
      </c>
    </row>
    <row r="2" spans="1:17">
      <c r="A2" t="s">
        <v>1</v>
      </c>
      <c r="B2">
        <v>1</v>
      </c>
    </row>
    <row r="3" spans="1:17">
      <c r="A3" t="s">
        <v>2</v>
      </c>
      <c r="B3">
        <v>0.1</v>
      </c>
    </row>
    <row r="4" spans="1:17" ht="17.25" thickBot="1"/>
    <row r="5" spans="1:17" ht="17.25" thickTop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>
      <c r="A6" s="4"/>
      <c r="B6" t="s">
        <v>4</v>
      </c>
      <c r="D6" t="s">
        <v>5</v>
      </c>
      <c r="G6" t="s">
        <v>6</v>
      </c>
      <c r="J6" t="s">
        <v>7</v>
      </c>
      <c r="M6" t="s">
        <v>8</v>
      </c>
      <c r="P6" t="s">
        <v>9</v>
      </c>
      <c r="Q6" s="5"/>
    </row>
    <row r="7" spans="1:17">
      <c r="A7" s="4"/>
      <c r="B7" s="6">
        <v>1</v>
      </c>
      <c r="D7" s="6">
        <v>-0.5</v>
      </c>
      <c r="E7" s="6">
        <v>-0.5</v>
      </c>
      <c r="G7" s="6">
        <v>1</v>
      </c>
      <c r="H7" s="6">
        <v>1</v>
      </c>
      <c r="J7" s="6">
        <v>-0.5</v>
      </c>
      <c r="K7" s="6">
        <v>-0.5</v>
      </c>
      <c r="M7" s="6">
        <v>1</v>
      </c>
      <c r="N7" s="6">
        <v>1</v>
      </c>
      <c r="P7" s="6">
        <v>-0.5</v>
      </c>
      <c r="Q7" s="5"/>
    </row>
    <row r="8" spans="1:17">
      <c r="A8" s="4"/>
      <c r="B8" s="6">
        <v>1</v>
      </c>
      <c r="G8" s="6">
        <v>1</v>
      </c>
      <c r="H8" s="6">
        <v>1</v>
      </c>
      <c r="Q8" s="5"/>
    </row>
    <row r="9" spans="1:17">
      <c r="A9" s="4"/>
      <c r="Q9" s="5"/>
    </row>
    <row r="10" spans="1:17">
      <c r="A10" s="4"/>
      <c r="Q10" s="5"/>
    </row>
    <row r="11" spans="1:17">
      <c r="A11" s="4" t="s">
        <v>10</v>
      </c>
      <c r="Q11" s="5"/>
    </row>
    <row r="12" spans="1:17">
      <c r="A12" s="4"/>
      <c r="B12" t="s">
        <v>11</v>
      </c>
      <c r="E12" t="s">
        <v>12</v>
      </c>
      <c r="H12" t="s">
        <v>13</v>
      </c>
      <c r="K12" t="s">
        <v>14</v>
      </c>
      <c r="N12" t="s">
        <v>15</v>
      </c>
      <c r="Q12" s="5"/>
    </row>
    <row r="13" spans="1:17">
      <c r="A13" s="4"/>
      <c r="B13" s="6">
        <f t="array" ref="B13:C13">MMULT($B$1,TRANSPOSE(B7:B8))+D7:E7</f>
        <v>1.5</v>
      </c>
      <c r="C13" s="6">
        <v>1.5</v>
      </c>
      <c r="E13" s="6">
        <f>IF(B13&gt;=0, B13, 0)</f>
        <v>1.5</v>
      </c>
      <c r="F13" s="6">
        <f>IF(C13&gt;=0, C13, 0)</f>
        <v>1.5</v>
      </c>
      <c r="H13" s="6">
        <f t="array" ref="H13:I13">MMULT(E13:F13,TRANSPOSE(G7:H8))+J7:K7</f>
        <v>2.5</v>
      </c>
      <c r="I13" s="6">
        <v>2.5</v>
      </c>
      <c r="K13" s="6">
        <f>IF(H13&gt;=0, H13, 0)</f>
        <v>2.5</v>
      </c>
      <c r="L13" s="6">
        <f>IF(I13&gt;=0, I13, 0)</f>
        <v>2.5</v>
      </c>
      <c r="N13" s="7">
        <f t="array" ref="N13">MMULT(K13:L13,TRANSPOSE(M7:N7))+P7</f>
        <v>4.5</v>
      </c>
      <c r="Q13" s="5"/>
    </row>
    <row r="14" spans="1:17">
      <c r="A14" s="4"/>
      <c r="Q14" s="5"/>
    </row>
    <row r="15" spans="1:17">
      <c r="A15" s="4"/>
      <c r="E15" t="s">
        <v>16</v>
      </c>
      <c r="K15" t="s">
        <v>17</v>
      </c>
      <c r="Q15" s="5"/>
    </row>
    <row r="16" spans="1:17">
      <c r="A16" s="4"/>
      <c r="E16" s="6">
        <f>IF(E13&gt;0, 1, 0)</f>
        <v>1</v>
      </c>
      <c r="F16" s="6">
        <f>IF(F13&gt;0, 1, 0)</f>
        <v>1</v>
      </c>
      <c r="K16" s="6">
        <f>IF(K13&gt;0, 1, 0)</f>
        <v>1</v>
      </c>
      <c r="L16" s="6">
        <f>IF(L13&gt;0, 1, 0)</f>
        <v>1</v>
      </c>
      <c r="Q16" s="5"/>
    </row>
    <row r="17" spans="1:17">
      <c r="A17" s="4" t="s">
        <v>18</v>
      </c>
      <c r="Q17" s="5"/>
    </row>
    <row r="18" spans="1:17">
      <c r="A18" s="4"/>
      <c r="B18" t="s">
        <v>4</v>
      </c>
      <c r="D18" t="s">
        <v>5</v>
      </c>
      <c r="G18" t="s">
        <v>6</v>
      </c>
      <c r="J18" t="s">
        <v>7</v>
      </c>
      <c r="M18" t="s">
        <v>8</v>
      </c>
      <c r="P18" t="s">
        <v>9</v>
      </c>
      <c r="Q18" s="5"/>
    </row>
    <row r="19" spans="1:17">
      <c r="A19" s="4"/>
      <c r="B19" s="6">
        <f t="array" ref="B19:B20">(N13-$B$2)*$B$1*MMULT(TRANSPOSE(G7:H8),TRANSPOSE(M7:N7*K16:L16))*TRANSPOSE(E16:F16)</f>
        <v>14</v>
      </c>
      <c r="D19" s="6">
        <f t="array" ref="D19:E19">(N13-$B$2)*MMULT(M7:N7*K16:L16,G7:H8)*E16:F16</f>
        <v>7</v>
      </c>
      <c r="E19" s="6">
        <v>7</v>
      </c>
      <c r="G19" s="6">
        <f t="array" ref="G19:H20">(N13-$B$2)*TRANSPOSE(M7:N7*K16:L16)*B13:C13</f>
        <v>5.25</v>
      </c>
      <c r="H19" s="6">
        <v>5.25</v>
      </c>
      <c r="J19" s="6">
        <f t="array" ref="J19:K19">(N13-$B$2)*M7:N7*K16:L16</f>
        <v>3.5</v>
      </c>
      <c r="K19" s="6">
        <v>3.5</v>
      </c>
      <c r="M19" s="6">
        <f t="array" ref="M19:N19">(N13-$B$2)*K13:L13</f>
        <v>8.75</v>
      </c>
      <c r="N19" s="6">
        <v>8.75</v>
      </c>
      <c r="P19" s="6">
        <f>N13-$B$2</f>
        <v>3.5</v>
      </c>
      <c r="Q19" s="5"/>
    </row>
    <row r="20" spans="1:17">
      <c r="A20" s="4"/>
      <c r="B20" s="6">
        <v>14</v>
      </c>
      <c r="G20" s="6">
        <v>5.25</v>
      </c>
      <c r="H20" s="6">
        <v>5.25</v>
      </c>
      <c r="Q20" s="5"/>
    </row>
    <row r="21" spans="1:17" ht="17.25" thickBo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ht="17.25" thickTop="1"/>
    <row r="23" spans="1:17" ht="17.25" thickBot="1"/>
    <row r="24" spans="1:17" ht="17.25" thickTop="1">
      <c r="A24" s="1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>
      <c r="A25" s="4"/>
      <c r="B25" t="s">
        <v>4</v>
      </c>
      <c r="D25" t="s">
        <v>5</v>
      </c>
      <c r="G25" t="s">
        <v>6</v>
      </c>
      <c r="J25" t="s">
        <v>7</v>
      </c>
      <c r="M25" t="s">
        <v>8</v>
      </c>
      <c r="P25" t="s">
        <v>9</v>
      </c>
      <c r="Q25" s="5"/>
    </row>
    <row r="26" spans="1:17">
      <c r="A26" s="4"/>
      <c r="B26" s="6">
        <f t="array" ref="B26:B27">B7:B8-$B$3*B19:B20</f>
        <v>-0.40000000000000013</v>
      </c>
      <c r="D26" s="6">
        <f t="array" ref="D26:E26">D7:E7-$B$3*D19:E19</f>
        <v>-1.2000000000000002</v>
      </c>
      <c r="E26" s="6">
        <v>-1.2000000000000002</v>
      </c>
      <c r="G26" s="6">
        <f t="array" ref="G26:H27">G7:H8-$B$3*G19:H20</f>
        <v>0.47499999999999998</v>
      </c>
      <c r="H26" s="6">
        <v>0.47499999999999998</v>
      </c>
      <c r="J26" s="6">
        <f t="array" ref="J26:K26">J7:K7-$B$3*J19:K19</f>
        <v>-0.85000000000000009</v>
      </c>
      <c r="K26" s="6">
        <v>-0.85000000000000009</v>
      </c>
      <c r="M26" s="6">
        <f t="array" ref="M26:N26">M7:N7-$B$3*M19:N19</f>
        <v>0.125</v>
      </c>
      <c r="N26" s="6">
        <v>0.125</v>
      </c>
      <c r="P26" s="6">
        <f>P7-$B$3*P19</f>
        <v>-0.85000000000000009</v>
      </c>
      <c r="Q26" s="5"/>
    </row>
    <row r="27" spans="1:17">
      <c r="A27" s="4"/>
      <c r="B27" s="6">
        <v>-0.40000000000000013</v>
      </c>
      <c r="G27" s="6">
        <v>0.47499999999999998</v>
      </c>
      <c r="H27" s="6">
        <v>0.47499999999999998</v>
      </c>
      <c r="Q27" s="5"/>
    </row>
    <row r="28" spans="1:17">
      <c r="A28" s="4"/>
      <c r="Q28" s="5"/>
    </row>
    <row r="29" spans="1:17">
      <c r="A29" s="4"/>
      <c r="Q29" s="5"/>
    </row>
    <row r="30" spans="1:17">
      <c r="A30" s="4" t="s">
        <v>10</v>
      </c>
      <c r="Q30" s="5"/>
    </row>
    <row r="31" spans="1:17">
      <c r="A31" s="4"/>
      <c r="B31" t="s">
        <v>11</v>
      </c>
      <c r="E31" t="s">
        <v>12</v>
      </c>
      <c r="H31" t="s">
        <v>13</v>
      </c>
      <c r="K31" t="s">
        <v>14</v>
      </c>
      <c r="N31" t="s">
        <v>15</v>
      </c>
      <c r="Q31" s="5"/>
    </row>
    <row r="32" spans="1:17">
      <c r="A32" s="4"/>
      <c r="B32" s="6">
        <f t="array" ref="B32:C32">MMULT($B$1,TRANSPOSE(B26:B27))+D26:E26</f>
        <v>-2.0000000000000004</v>
      </c>
      <c r="C32" s="6">
        <v>-2.0000000000000004</v>
      </c>
      <c r="E32" s="6">
        <f>IF(B32&gt;=0, B32, 0)</f>
        <v>0</v>
      </c>
      <c r="F32" s="6">
        <f>IF(C32&gt;=0, C32, 0)</f>
        <v>0</v>
      </c>
      <c r="H32" s="6">
        <f t="array" ref="H32:I32">MMULT(E32:F32,TRANSPOSE(G26:H27))+J26:K26</f>
        <v>-0.85000000000000009</v>
      </c>
      <c r="I32" s="6">
        <v>-0.85000000000000009</v>
      </c>
      <c r="K32" s="6">
        <f>IF(H32&gt;=0, H32, 0)</f>
        <v>0</v>
      </c>
      <c r="L32" s="6">
        <f>IF(I32&gt;=0, I32, 0)</f>
        <v>0</v>
      </c>
      <c r="N32" s="7">
        <f t="array" ref="N32">MMULT(K32:L32,TRANSPOSE(M26:N26))+P26</f>
        <v>-0.85000000000000009</v>
      </c>
      <c r="Q32" s="5"/>
    </row>
    <row r="33" spans="1:17">
      <c r="A33" s="4"/>
      <c r="Q33" s="5"/>
    </row>
    <row r="34" spans="1:17">
      <c r="A34" s="4"/>
      <c r="E34" t="s">
        <v>16</v>
      </c>
      <c r="K34" t="s">
        <v>17</v>
      </c>
      <c r="Q34" s="5"/>
    </row>
    <row r="35" spans="1:17">
      <c r="A35" s="4"/>
      <c r="E35" s="6">
        <f>IF(E32&gt;0, 1, 0)</f>
        <v>0</v>
      </c>
      <c r="F35" s="6">
        <f>IF(F32&gt;0, 1, 0)</f>
        <v>0</v>
      </c>
      <c r="K35" s="6">
        <f>IF(K32&gt;0, 1, 0)</f>
        <v>0</v>
      </c>
      <c r="L35" s="6">
        <f>IF(L32&gt;0, 1, 0)</f>
        <v>0</v>
      </c>
      <c r="Q35" s="5"/>
    </row>
    <row r="36" spans="1:17">
      <c r="A36" s="4" t="s">
        <v>18</v>
      </c>
      <c r="Q36" s="5"/>
    </row>
    <row r="37" spans="1:17">
      <c r="A37" s="4"/>
      <c r="B37" t="s">
        <v>4</v>
      </c>
      <c r="D37" t="s">
        <v>5</v>
      </c>
      <c r="G37" t="s">
        <v>6</v>
      </c>
      <c r="J37" t="s">
        <v>7</v>
      </c>
      <c r="M37" t="s">
        <v>8</v>
      </c>
      <c r="P37" t="s">
        <v>9</v>
      </c>
      <c r="Q37" s="5"/>
    </row>
    <row r="38" spans="1:17">
      <c r="A38" s="4"/>
      <c r="B38" s="6">
        <f t="array" ref="B38:B39">(N32-$B$2)*$B$1*MMULT(TRANSPOSE(G26:H27),TRANSPOSE(M26:N26*K35:L35))*TRANSPOSE(E35:F35)</f>
        <v>0</v>
      </c>
      <c r="D38" s="6">
        <f t="array" ref="D38:E38">(N32-$B$2)*MMULT(M26:N26*K35:L35,G26:H27)*E35:F35</f>
        <v>0</v>
      </c>
      <c r="E38" s="6">
        <v>0</v>
      </c>
      <c r="G38" s="6">
        <f t="array" ref="G38:H39">(N32-$B$2)*TRANSPOSE(M26:N26*K35:L35)*B32:C32</f>
        <v>0</v>
      </c>
      <c r="H38" s="6">
        <v>0</v>
      </c>
      <c r="J38" s="6">
        <f t="array" ref="J38:K38">(N32-$B$2)*M26:N26*K35:L35</f>
        <v>0</v>
      </c>
      <c r="K38" s="6">
        <v>0</v>
      </c>
      <c r="M38" s="6">
        <f t="array" ref="M38:N38">(N32-$B$2)*K32:L32</f>
        <v>0</v>
      </c>
      <c r="N38" s="6">
        <v>0</v>
      </c>
      <c r="P38" s="6">
        <f>N32-$B$2</f>
        <v>-1.85</v>
      </c>
      <c r="Q38" s="5"/>
    </row>
    <row r="39" spans="1:17">
      <c r="A39" s="4"/>
      <c r="B39" s="6">
        <v>0</v>
      </c>
      <c r="G39" s="6">
        <v>0</v>
      </c>
      <c r="H39" s="6">
        <v>0</v>
      </c>
      <c r="Q39" s="5"/>
    </row>
    <row r="40" spans="1:17" ht="17.25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ht="17.25" thickTop="1"/>
    <row r="42" spans="1:17" ht="17.25" thickBot="1"/>
    <row r="43" spans="1:17" ht="17.25" thickTop="1">
      <c r="A43" s="1" t="s">
        <v>20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</row>
    <row r="44" spans="1:17">
      <c r="A44" s="4"/>
      <c r="B44" t="s">
        <v>4</v>
      </c>
      <c r="D44" t="s">
        <v>5</v>
      </c>
      <c r="G44" t="s">
        <v>6</v>
      </c>
      <c r="J44" t="s">
        <v>7</v>
      </c>
      <c r="M44" t="s">
        <v>8</v>
      </c>
      <c r="P44" t="s">
        <v>9</v>
      </c>
      <c r="Q44" s="5"/>
    </row>
    <row r="45" spans="1:17">
      <c r="A45" s="4"/>
      <c r="B45" s="6">
        <f t="array" ref="B45:B46">B26:B27-$B$3*B38:B39</f>
        <v>-0.40000000000000013</v>
      </c>
      <c r="D45" s="6">
        <f t="array" ref="D45:E45">D26:E26-$B$3*D38:E38</f>
        <v>-1.2000000000000002</v>
      </c>
      <c r="E45" s="6">
        <v>-1.2000000000000002</v>
      </c>
      <c r="G45" s="6">
        <f t="array" ref="G45:H46">G26:H27-$B$3*G38:H39</f>
        <v>0.47499999999999998</v>
      </c>
      <c r="H45" s="6">
        <v>0.47499999999999998</v>
      </c>
      <c r="J45" s="6">
        <f t="array" ref="J45:K45">J26:K26-$B$3*J38:K38</f>
        <v>-0.85000000000000009</v>
      </c>
      <c r="K45" s="6">
        <v>-0.85000000000000009</v>
      </c>
      <c r="M45" s="6">
        <f t="array" ref="M45:N45">M26:N26-$B$3*M38:N38</f>
        <v>0.125</v>
      </c>
      <c r="N45" s="6">
        <v>0.125</v>
      </c>
      <c r="P45" s="6">
        <f>P26-$B$3*P38</f>
        <v>-0.66500000000000004</v>
      </c>
      <c r="Q45" s="5"/>
    </row>
    <row r="46" spans="1:17">
      <c r="A46" s="4"/>
      <c r="B46" s="6">
        <v>-0.40000000000000013</v>
      </c>
      <c r="G46" s="6">
        <v>0.47499999999999998</v>
      </c>
      <c r="H46" s="6">
        <v>0.47499999999999998</v>
      </c>
      <c r="Q46" s="5"/>
    </row>
    <row r="47" spans="1:17">
      <c r="A47" s="4"/>
      <c r="Q47" s="5"/>
    </row>
    <row r="48" spans="1:17">
      <c r="A48" s="4"/>
      <c r="Q48" s="5"/>
    </row>
    <row r="49" spans="1:17">
      <c r="A49" s="4" t="s">
        <v>10</v>
      </c>
      <c r="Q49" s="5"/>
    </row>
    <row r="50" spans="1:17">
      <c r="A50" s="4"/>
      <c r="B50" t="s">
        <v>11</v>
      </c>
      <c r="E50" t="s">
        <v>12</v>
      </c>
      <c r="H50" t="s">
        <v>13</v>
      </c>
      <c r="K50" t="s">
        <v>14</v>
      </c>
      <c r="N50" t="s">
        <v>15</v>
      </c>
      <c r="Q50" s="5"/>
    </row>
    <row r="51" spans="1:17">
      <c r="A51" s="4"/>
      <c r="B51" s="6">
        <f t="array" ref="B51:C51">MMULT($B$1,TRANSPOSE(B45:B46))+D45:E45</f>
        <v>-2.0000000000000004</v>
      </c>
      <c r="C51" s="6">
        <v>-2.0000000000000004</v>
      </c>
      <c r="E51" s="6">
        <f>IF(B51&gt;=0, B51, 0)</f>
        <v>0</v>
      </c>
      <c r="F51" s="6">
        <f>IF(C51&gt;=0, C51, 0)</f>
        <v>0</v>
      </c>
      <c r="H51" s="6">
        <f t="array" ref="H51:I51">MMULT(E51:F51,TRANSPOSE(G45:H46))+J45:K45</f>
        <v>-0.85000000000000009</v>
      </c>
      <c r="I51" s="6">
        <v>-0.85000000000000009</v>
      </c>
      <c r="K51" s="6">
        <f>IF(H51&gt;=0, H51, 0)</f>
        <v>0</v>
      </c>
      <c r="L51" s="6">
        <f>IF(I51&gt;=0, I51, 0)</f>
        <v>0</v>
      </c>
      <c r="N51" s="7">
        <f t="array" ref="N51">MMULT(K51:L51,TRANSPOSE(M45:N45))+P45</f>
        <v>-0.66500000000000004</v>
      </c>
      <c r="Q51" s="5"/>
    </row>
    <row r="52" spans="1:17">
      <c r="A52" s="4"/>
      <c r="Q52" s="5"/>
    </row>
    <row r="53" spans="1:17">
      <c r="A53" s="4"/>
      <c r="E53" t="s">
        <v>16</v>
      </c>
      <c r="K53" t="s">
        <v>17</v>
      </c>
      <c r="Q53" s="5"/>
    </row>
    <row r="54" spans="1:17">
      <c r="A54" s="4"/>
      <c r="E54" s="6">
        <f>IF(E51&gt;0, 1, 0)</f>
        <v>0</v>
      </c>
      <c r="F54" s="6">
        <f>IF(F51&gt;0, 1, 0)</f>
        <v>0</v>
      </c>
      <c r="K54" s="6">
        <f>IF(K51&gt;0, 1, 0)</f>
        <v>0</v>
      </c>
      <c r="L54" s="6">
        <f>IF(L51&gt;0, 1, 0)</f>
        <v>0</v>
      </c>
      <c r="Q54" s="5"/>
    </row>
    <row r="55" spans="1:17">
      <c r="A55" s="4" t="s">
        <v>18</v>
      </c>
      <c r="Q55" s="5"/>
    </row>
    <row r="56" spans="1:17">
      <c r="A56" s="4"/>
      <c r="B56" t="s">
        <v>4</v>
      </c>
      <c r="D56" t="s">
        <v>5</v>
      </c>
      <c r="G56" t="s">
        <v>6</v>
      </c>
      <c r="J56" t="s">
        <v>7</v>
      </c>
      <c r="M56" t="s">
        <v>8</v>
      </c>
      <c r="P56" t="s">
        <v>9</v>
      </c>
      <c r="Q56" s="5"/>
    </row>
    <row r="57" spans="1:17">
      <c r="A57" s="4"/>
      <c r="B57" s="6">
        <f t="array" ref="B57:B58">(N51-$B$2)*$B$1*MMULT(TRANSPOSE(G45:H46),TRANSPOSE(M45:N45*K54:L54))*TRANSPOSE(E54:F54)</f>
        <v>0</v>
      </c>
      <c r="D57" s="6">
        <f t="array" ref="D57:E57">(N51-$B$2)*MMULT(M45:N45*K54:L54,G45:H46)*E54:F54</f>
        <v>0</v>
      </c>
      <c r="E57" s="6">
        <v>0</v>
      </c>
      <c r="G57" s="6">
        <f t="array" ref="G57:H58">(N51-$B$2)*TRANSPOSE(M45:N45*K54:L54)*B51:C51</f>
        <v>0</v>
      </c>
      <c r="H57" s="6">
        <v>0</v>
      </c>
      <c r="J57" s="6">
        <f t="array" ref="J57:K57">(N51-$B$2)*M45:N45*K54:L54</f>
        <v>0</v>
      </c>
      <c r="K57" s="6">
        <v>0</v>
      </c>
      <c r="M57" s="6">
        <f t="array" ref="M57:N57">(N51-$B$2)*K51:L51</f>
        <v>0</v>
      </c>
      <c r="N57" s="6">
        <v>0</v>
      </c>
      <c r="P57" s="6">
        <f>N51-$B$2</f>
        <v>-1.665</v>
      </c>
      <c r="Q57" s="5"/>
    </row>
    <row r="58" spans="1:17">
      <c r="A58" s="4"/>
      <c r="B58" s="6">
        <v>0</v>
      </c>
      <c r="G58" s="6">
        <v>0</v>
      </c>
      <c r="H58" s="6">
        <v>0</v>
      </c>
      <c r="Q58" s="5"/>
    </row>
    <row r="59" spans="1:17" ht="17.25" thickBo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1:17" ht="17.25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吳亭諺</cp:lastModifiedBy>
  <cp:revision/>
  <dcterms:created xsi:type="dcterms:W3CDTF">2022-04-16T14:20:36Z</dcterms:created>
  <dcterms:modified xsi:type="dcterms:W3CDTF">2022-04-16T15:48:42Z</dcterms:modified>
  <cp:category/>
  <cp:contentStatus/>
</cp:coreProperties>
</file>