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yingj\nycu\11201\運籌\作業\Assignment #4\"/>
    </mc:Choice>
  </mc:AlternateContent>
  <xr:revisionPtr revIDLastSave="0" documentId="13_ncr:1_{A587D791-83CF-4400-B640-CB2A39D0CF62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第一題" sheetId="1" r:id="rId1"/>
    <sheet name="第二題 trial and error" sheetId="2" r:id="rId2"/>
    <sheet name="TSP" sheetId="3" r:id="rId3"/>
    <sheet name="TSP(最簡)" sheetId="4" r:id="rId4"/>
    <sheet name="TSP(動態規劃法)" sheetId="7" r:id="rId5"/>
  </sheets>
  <definedNames>
    <definedName name="OpenSolver_ChosenSolver" localSheetId="4" hidden="1">CBC</definedName>
    <definedName name="OpenSolver_DualsNewSheet" localSheetId="4" hidden="1">0</definedName>
    <definedName name="OpenSolver_LinearityCheck" localSheetId="4" hidden="1">1</definedName>
    <definedName name="OpenSolver_UpdateSensitivity" localSheetId="4" hidden="1">1</definedName>
    <definedName name="solver_adj" localSheetId="2" hidden="1">TSP!$B$17:$L$27</definedName>
    <definedName name="solver_adj" localSheetId="4" hidden="1">'TSP(動態規劃法)'!$B$17:$M$27</definedName>
    <definedName name="solver_adj" localSheetId="3" hidden="1">'TSP(最簡)'!$B$17:$L$27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eng" localSheetId="2" hidden="1">2</definedName>
    <definedName name="solver_eng" localSheetId="4" hidden="1">2</definedName>
    <definedName name="solver_eng" localSheetId="3" hidden="1">2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lhs1" localSheetId="2" hidden="1">TSP!$B$17:$L$27</definedName>
    <definedName name="solver_lhs1" localSheetId="4" hidden="1">'TSP(動態規劃法)'!$B$17:$L$27</definedName>
    <definedName name="solver_lhs1" localSheetId="3" hidden="1">'TSP(最簡)'!$B$17:$L$27</definedName>
    <definedName name="solver_lhs2" localSheetId="2" hidden="1">TSP!$B$28:$L$28</definedName>
    <definedName name="solver_lhs2" localSheetId="4" hidden="1">'TSP(動態規劃法)'!$B$29:$L$29</definedName>
    <definedName name="solver_lhs2" localSheetId="3" hidden="1">'TSP(最簡)'!$B$28:$L$28</definedName>
    <definedName name="solver_lhs3" localSheetId="2" hidden="1">TSP!$M$17:$M$27</definedName>
    <definedName name="solver_lhs3" localSheetId="4" hidden="1">'TSP(動態規劃法)'!$N$17:$N$27</definedName>
    <definedName name="solver_lhs3" localSheetId="3" hidden="1">'TSP(最簡)'!$M$17:$M$27</definedName>
    <definedName name="solver_lhs4" localSheetId="2" hidden="1">TSP!$Q$3:$T$3</definedName>
    <definedName name="solver_lhs4" localSheetId="4" hidden="1">'TSP(動態規劃法)'!$Q$3:$Z$13</definedName>
    <definedName name="solver_lhs4" localSheetId="3" hidden="1">'TSP(最簡)'!$Q$2:$Q$5</definedName>
    <definedName name="solver_lhs5" localSheetId="2" hidden="1">TSP!$Q$5:$R$5</definedName>
    <definedName name="solver_lhs5" localSheetId="4" hidden="1">'TSP(動態規劃法)'!$M$17:$M$27</definedName>
    <definedName name="solver_lhs5" localSheetId="3" hidden="1">'TSP(最簡)'!$Q$6</definedName>
    <definedName name="solver_lhs6" localSheetId="2" hidden="1">TSP!$Q$7</definedName>
    <definedName name="solver_lhs6" localSheetId="4" hidden="1">'TSP(動態規劃法)'!$U$3</definedName>
    <definedName name="solver_lhs6" localSheetId="3" hidden="1">'TSP(最簡)'!$Q$7</definedName>
    <definedName name="solver_lhs7" localSheetId="2" hidden="1">TSP!$S$5</definedName>
    <definedName name="solver_lhs7" localSheetId="4" hidden="1">'TSP(動態規劃法)'!$U$3</definedName>
    <definedName name="solver_lhs7" localSheetId="3" hidden="1">'TSP(最簡)'!$U$2</definedName>
    <definedName name="solver_lhs8" localSheetId="2" hidden="1">TSP!$U$3</definedName>
    <definedName name="solver_lhs8" localSheetId="4" hidden="1">'TSP(動態規劃法)'!$U$3</definedName>
    <definedName name="solver_lhs8" localSheetId="3" hidden="1">'TSP(最簡)'!$U$2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2" hidden="1">8</definedName>
    <definedName name="solver_num" localSheetId="4" hidden="1">5</definedName>
    <definedName name="solver_num" localSheetId="3" hidden="1">6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opt" localSheetId="2" hidden="1">TSP!$B$30</definedName>
    <definedName name="solver_opt" localSheetId="4" hidden="1">'TSP(動態規劃法)'!$B$31</definedName>
    <definedName name="solver_opt" localSheetId="3" hidden="1">'TSP(最簡)'!$B$30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el1" localSheetId="2" hidden="1">5</definedName>
    <definedName name="solver_rel1" localSheetId="4" hidden="1">5</definedName>
    <definedName name="solver_rel1" localSheetId="3" hidden="1">5</definedName>
    <definedName name="solver_rel2" localSheetId="2" hidden="1">2</definedName>
    <definedName name="solver_rel2" localSheetId="4" hidden="1">2</definedName>
    <definedName name="solver_rel2" localSheetId="3" hidden="1">2</definedName>
    <definedName name="solver_rel3" localSheetId="2" hidden="1">2</definedName>
    <definedName name="solver_rel3" localSheetId="4" hidden="1">2</definedName>
    <definedName name="solver_rel3" localSheetId="3" hidden="1">2</definedName>
    <definedName name="solver_rel4" localSheetId="2" hidden="1">1</definedName>
    <definedName name="solver_rel4" localSheetId="4" hidden="1">1</definedName>
    <definedName name="solver_rel4" localSheetId="3" hidden="1">1</definedName>
    <definedName name="solver_rel5" localSheetId="2" hidden="1">1</definedName>
    <definedName name="solver_rel5" localSheetId="4" hidden="1">3</definedName>
    <definedName name="solver_rel5" localSheetId="3" hidden="1">1</definedName>
    <definedName name="solver_rel6" localSheetId="2" hidden="1">1</definedName>
    <definedName name="solver_rel6" localSheetId="4" hidden="1">1</definedName>
    <definedName name="solver_rel6" localSheetId="3" hidden="1">1</definedName>
    <definedName name="solver_rel7" localSheetId="2" hidden="1">1</definedName>
    <definedName name="solver_rel7" localSheetId="4" hidden="1">1</definedName>
    <definedName name="solver_rel7" localSheetId="3" hidden="1">2</definedName>
    <definedName name="solver_rel8" localSheetId="2" hidden="1">1</definedName>
    <definedName name="solver_rel8" localSheetId="4" hidden="1">1</definedName>
    <definedName name="solver_rel8" localSheetId="3" hidden="1">2</definedName>
    <definedName name="solver_rhs1" localSheetId="2" hidden="1">"二進制"</definedName>
    <definedName name="solver_rhs1" localSheetId="4" hidden="1">binary</definedName>
    <definedName name="solver_rhs1" localSheetId="3" hidden="1">"二進制"</definedName>
    <definedName name="solver_rhs2" localSheetId="2" hidden="1">1</definedName>
    <definedName name="solver_rhs2" localSheetId="4" hidden="1">1</definedName>
    <definedName name="solver_rhs2" localSheetId="3" hidden="1">1</definedName>
    <definedName name="solver_rhs3" localSheetId="2" hidden="1">1</definedName>
    <definedName name="solver_rhs3" localSheetId="4" hidden="1">1</definedName>
    <definedName name="solver_rhs3" localSheetId="3" hidden="1">1</definedName>
    <definedName name="solver_rhs4" localSheetId="2" hidden="1">1</definedName>
    <definedName name="solver_rhs4" localSheetId="4" hidden="1">10</definedName>
    <definedName name="solver_rhs4" localSheetId="3" hidden="1">1</definedName>
    <definedName name="solver_rhs5" localSheetId="2" hidden="1">1</definedName>
    <definedName name="solver_rhs5" localSheetId="4" hidden="1">0</definedName>
    <definedName name="solver_rhs5" localSheetId="3" hidden="1">2</definedName>
    <definedName name="solver_rhs6" localSheetId="2" hidden="1">3</definedName>
    <definedName name="solver_rhs6" localSheetId="4" hidden="1">2</definedName>
    <definedName name="solver_rhs6" localSheetId="3" hidden="1">3</definedName>
    <definedName name="solver_rhs7" localSheetId="2" hidden="1">6</definedName>
    <definedName name="solver_rhs7" localSheetId="4" hidden="1">2</definedName>
    <definedName name="solver_rhs7" localSheetId="3" hidden="1">2</definedName>
    <definedName name="solver_rhs8" localSheetId="2" hidden="1">2</definedName>
    <definedName name="solver_rhs8" localSheetId="4" hidden="1">2</definedName>
    <definedName name="solver_rhs8" localSheetId="3" hidden="1">2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2" hidden="1">3</definedName>
    <definedName name="solver_ver" localSheetId="4" hidden="1">3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7" l="1"/>
  <c r="N26" i="7"/>
  <c r="N25" i="7"/>
  <c r="N24" i="7"/>
  <c r="N23" i="7"/>
  <c r="N22" i="7"/>
  <c r="N21" i="7"/>
  <c r="N20" i="7"/>
  <c r="N19" i="7"/>
  <c r="N18" i="7"/>
  <c r="N17" i="7"/>
  <c r="B31" i="7"/>
  <c r="L29" i="7"/>
  <c r="K29" i="7"/>
  <c r="J29" i="7"/>
  <c r="I29" i="7"/>
  <c r="H29" i="7"/>
  <c r="G29" i="7"/>
  <c r="F29" i="7"/>
  <c r="E29" i="7"/>
  <c r="D29" i="7"/>
  <c r="C29" i="7"/>
  <c r="B29" i="7"/>
  <c r="L28" i="7"/>
  <c r="Z9" i="7" s="1"/>
  <c r="K28" i="7"/>
  <c r="Y11" i="7" s="1"/>
  <c r="J28" i="7"/>
  <c r="X3" i="7" s="1"/>
  <c r="I28" i="7"/>
  <c r="W4" i="7" s="1"/>
  <c r="H28" i="7"/>
  <c r="V13" i="7" s="1"/>
  <c r="G28" i="7"/>
  <c r="U6" i="7" s="1"/>
  <c r="F28" i="7"/>
  <c r="T8" i="7" s="1"/>
  <c r="E28" i="7"/>
  <c r="S8" i="7" s="1"/>
  <c r="D28" i="7"/>
  <c r="R10" i="7" s="1"/>
  <c r="C28" i="7"/>
  <c r="Q3" i="7" s="1"/>
  <c r="B28" i="7"/>
  <c r="M25" i="4"/>
  <c r="M27" i="4"/>
  <c r="M18" i="4"/>
  <c r="M17" i="4"/>
  <c r="R7" i="3"/>
  <c r="Q7" i="3"/>
  <c r="R3" i="7" l="1"/>
  <c r="Y3" i="7"/>
  <c r="Z3" i="7"/>
  <c r="W3" i="7"/>
  <c r="V3" i="7"/>
  <c r="U3" i="7"/>
  <c r="T3" i="7"/>
  <c r="S3" i="7"/>
  <c r="Z5" i="7"/>
  <c r="Y5" i="7"/>
  <c r="V7" i="7"/>
  <c r="V11" i="7"/>
  <c r="X12" i="7"/>
  <c r="W11" i="7"/>
  <c r="U11" i="7"/>
  <c r="T11" i="7"/>
  <c r="Z10" i="7"/>
  <c r="Y10" i="7"/>
  <c r="Y9" i="7"/>
  <c r="W9" i="7"/>
  <c r="Y7" i="7"/>
  <c r="X7" i="7"/>
  <c r="W7" i="7"/>
  <c r="T6" i="7"/>
  <c r="X5" i="7"/>
  <c r="X9" i="7"/>
  <c r="W5" i="7"/>
  <c r="V4" i="7"/>
  <c r="U4" i="7"/>
  <c r="U13" i="7"/>
  <c r="U9" i="7"/>
  <c r="T4" i="7"/>
  <c r="T13" i="7"/>
  <c r="Z8" i="7"/>
  <c r="R8" i="7"/>
  <c r="Q8" i="7"/>
  <c r="S13" i="7"/>
  <c r="Z12" i="7"/>
  <c r="Z7" i="7"/>
  <c r="Q7" i="7"/>
  <c r="R6" i="7"/>
  <c r="R13" i="7"/>
  <c r="S4" i="7"/>
  <c r="Q6" i="7"/>
  <c r="S11" i="7"/>
  <c r="R4" i="7"/>
  <c r="R11" i="7"/>
  <c r="T9" i="7"/>
  <c r="S9" i="7"/>
  <c r="U7" i="7"/>
  <c r="Q5" i="7"/>
  <c r="W12" i="7"/>
  <c r="R9" i="7"/>
  <c r="V5" i="7"/>
  <c r="Q13" i="7"/>
  <c r="V12" i="7"/>
  <c r="X10" i="7"/>
  <c r="S7" i="7"/>
  <c r="U5" i="7"/>
  <c r="U12" i="7"/>
  <c r="Y8" i="7"/>
  <c r="R7" i="7"/>
  <c r="T5" i="7"/>
  <c r="Q12" i="7"/>
  <c r="Q10" i="7"/>
  <c r="T12" i="7"/>
  <c r="V10" i="7"/>
  <c r="X8" i="7"/>
  <c r="Z6" i="7"/>
  <c r="S5" i="7"/>
  <c r="S12" i="7"/>
  <c r="U10" i="7"/>
  <c r="W8" i="7"/>
  <c r="Y6" i="7"/>
  <c r="Q11" i="7"/>
  <c r="Y13" i="7"/>
  <c r="R12" i="7"/>
  <c r="T10" i="7"/>
  <c r="V8" i="7"/>
  <c r="X6" i="7"/>
  <c r="Z4" i="7"/>
  <c r="X13" i="7"/>
  <c r="Z11" i="7"/>
  <c r="S10" i="7"/>
  <c r="W6" i="7"/>
  <c r="Y4" i="7"/>
  <c r="Q9" i="7"/>
  <c r="W13" i="7"/>
  <c r="V6" i="7"/>
  <c r="X4" i="7"/>
  <c r="S5" i="3"/>
  <c r="R5" i="3"/>
  <c r="Q5" i="3"/>
  <c r="U3" i="3"/>
  <c r="T3" i="3"/>
  <c r="S3" i="3"/>
  <c r="R3" i="3"/>
  <c r="Q3" i="3"/>
  <c r="Q2" i="4"/>
  <c r="Q7" i="4"/>
  <c r="Q6" i="4"/>
  <c r="Q5" i="4"/>
  <c r="Q4" i="4"/>
  <c r="Q3" i="4"/>
  <c r="B30" i="4"/>
  <c r="M19" i="4"/>
  <c r="M20" i="4"/>
  <c r="M21" i="4"/>
  <c r="M22" i="4"/>
  <c r="M23" i="4"/>
  <c r="M24" i="4"/>
  <c r="M26" i="4"/>
  <c r="B28" i="4"/>
  <c r="C28" i="4"/>
  <c r="D28" i="4"/>
  <c r="E28" i="4"/>
  <c r="F28" i="4"/>
  <c r="G28" i="4"/>
  <c r="H28" i="4"/>
  <c r="I28" i="4"/>
  <c r="J28" i="4"/>
  <c r="K28" i="4"/>
  <c r="L28" i="4"/>
  <c r="X23" i="1"/>
  <c r="X22" i="1"/>
  <c r="X21" i="1"/>
  <c r="W23" i="1"/>
  <c r="W22" i="1"/>
  <c r="W21" i="1"/>
  <c r="R23" i="1"/>
  <c r="S23" i="1" s="1"/>
  <c r="R22" i="1"/>
  <c r="S22" i="1" s="1"/>
  <c r="R21" i="1"/>
  <c r="Q23" i="1"/>
  <c r="Q22" i="1"/>
  <c r="Q21" i="1"/>
  <c r="S21" i="1" s="1"/>
  <c r="V23" i="1"/>
  <c r="V22" i="1"/>
  <c r="V21" i="1"/>
  <c r="P23" i="1"/>
  <c r="P22" i="1"/>
  <c r="P21" i="1"/>
  <c r="P24" i="1"/>
  <c r="Q24" i="1"/>
  <c r="R24" i="1"/>
  <c r="V24" i="1"/>
  <c r="W24" i="1"/>
  <c r="X24" i="1"/>
  <c r="P25" i="1"/>
  <c r="Q25" i="1"/>
  <c r="R25" i="1"/>
  <c r="V25" i="1"/>
  <c r="W25" i="1"/>
  <c r="X25" i="1"/>
  <c r="P26" i="1"/>
  <c r="Q26" i="1"/>
  <c r="R26" i="1"/>
  <c r="V26" i="1"/>
  <c r="W26" i="1"/>
  <c r="X26" i="1"/>
  <c r="P27" i="1"/>
  <c r="Q27" i="1"/>
  <c r="R27" i="1"/>
  <c r="V27" i="1"/>
  <c r="W27" i="1"/>
  <c r="X27" i="1"/>
  <c r="P28" i="1"/>
  <c r="Q28" i="1"/>
  <c r="R28" i="1"/>
  <c r="V28" i="1"/>
  <c r="W28" i="1"/>
  <c r="X28" i="1"/>
  <c r="Y28" i="1" s="1"/>
  <c r="P29" i="1"/>
  <c r="Q29" i="1"/>
  <c r="R29" i="1"/>
  <c r="V29" i="1"/>
  <c r="W29" i="1"/>
  <c r="X29" i="1"/>
  <c r="P30" i="1"/>
  <c r="Q30" i="1"/>
  <c r="R30" i="1"/>
  <c r="V30" i="1"/>
  <c r="W30" i="1"/>
  <c r="X30" i="1"/>
  <c r="C33" i="1"/>
  <c r="D33" i="1"/>
  <c r="E33" i="1"/>
  <c r="F33" i="1"/>
  <c r="G33" i="1"/>
  <c r="H33" i="1"/>
  <c r="I33" i="1"/>
  <c r="J33" i="1"/>
  <c r="K33" i="1"/>
  <c r="L33" i="1"/>
  <c r="M33" i="1"/>
  <c r="C26" i="1"/>
  <c r="D26" i="1"/>
  <c r="E26" i="1"/>
  <c r="F26" i="1"/>
  <c r="G26" i="1"/>
  <c r="H26" i="1"/>
  <c r="I26" i="1"/>
  <c r="J26" i="1"/>
  <c r="K26" i="1"/>
  <c r="L26" i="1"/>
  <c r="M26" i="1"/>
  <c r="L28" i="3"/>
  <c r="K28" i="3"/>
  <c r="J28" i="3"/>
  <c r="I28" i="3"/>
  <c r="H28" i="3"/>
  <c r="G28" i="3"/>
  <c r="F28" i="3"/>
  <c r="E28" i="3"/>
  <c r="D28" i="3"/>
  <c r="C28" i="3"/>
  <c r="B28" i="3"/>
  <c r="M27" i="3"/>
  <c r="M26" i="3"/>
  <c r="M25" i="3"/>
  <c r="M24" i="3"/>
  <c r="M23" i="3"/>
  <c r="M22" i="3"/>
  <c r="M21" i="3"/>
  <c r="M20" i="3"/>
  <c r="M19" i="3"/>
  <c r="M18" i="3"/>
  <c r="M17" i="3"/>
  <c r="B30" i="3"/>
  <c r="S26" i="1" l="1"/>
  <c r="Y27" i="1"/>
  <c r="Y23" i="1"/>
  <c r="Y22" i="1"/>
  <c r="Y21" i="1"/>
  <c r="S28" i="1"/>
  <c r="Y30" i="1"/>
  <c r="Y26" i="1"/>
  <c r="S25" i="1"/>
  <c r="Y29" i="1"/>
  <c r="G34" i="1"/>
  <c r="S27" i="1"/>
  <c r="Y24" i="1"/>
  <c r="G27" i="1"/>
  <c r="S29" i="1"/>
  <c r="Y25" i="1"/>
  <c r="S24" i="1"/>
  <c r="S30" i="1"/>
  <c r="M19" i="2"/>
  <c r="L19" i="2"/>
  <c r="K19" i="2"/>
  <c r="J19" i="2"/>
  <c r="I19" i="2"/>
  <c r="H19" i="2"/>
  <c r="G19" i="2"/>
  <c r="F19" i="2"/>
  <c r="E19" i="2"/>
  <c r="D19" i="2"/>
  <c r="C19" i="2"/>
  <c r="M19" i="1"/>
  <c r="L19" i="1"/>
  <c r="K19" i="1"/>
  <c r="J19" i="1"/>
  <c r="I19" i="1"/>
  <c r="H19" i="1"/>
  <c r="G19" i="1"/>
  <c r="F19" i="1"/>
  <c r="E19" i="1"/>
  <c r="D19" i="1"/>
  <c r="C19" i="1"/>
  <c r="G20" i="1" l="1"/>
  <c r="G20" i="2"/>
</calcChain>
</file>

<file path=xl/sharedStrings.xml><?xml version="1.0" encoding="utf-8"?>
<sst xmlns="http://schemas.openxmlformats.org/spreadsheetml/2006/main" count="166" uniqueCount="69">
  <si>
    <t>Distance Matrix (in KM)</t>
  </si>
  <si>
    <t>ID</t>
    <phoneticPr fontId="2" type="noConversion"/>
  </si>
  <si>
    <t>Areas</t>
    <phoneticPr fontId="2" type="noConversion"/>
  </si>
  <si>
    <t>Latitude</t>
    <phoneticPr fontId="2" type="noConversion"/>
  </si>
  <si>
    <t>Longitude</t>
  </si>
  <si>
    <t>dij</t>
  </si>
  <si>
    <r>
      <rPr>
        <sz val="12"/>
        <color theme="1"/>
        <rFont val="標楷體"/>
        <family val="4"/>
        <charset val="136"/>
      </rPr>
      <t>新埔鎮</t>
    </r>
    <phoneticPr fontId="2" type="noConversion"/>
  </si>
  <si>
    <r>
      <rPr>
        <sz val="12"/>
        <color theme="1"/>
        <rFont val="標楷體"/>
        <family val="4"/>
        <charset val="136"/>
      </rPr>
      <t>新豐鄉</t>
    </r>
    <phoneticPr fontId="2" type="noConversion"/>
  </si>
  <si>
    <r>
      <rPr>
        <sz val="12"/>
        <color theme="1"/>
        <rFont val="標楷體"/>
        <family val="4"/>
        <charset val="136"/>
      </rPr>
      <t>湖口鄉</t>
    </r>
    <phoneticPr fontId="2" type="noConversion"/>
  </si>
  <si>
    <r>
      <rPr>
        <sz val="12"/>
        <color theme="1"/>
        <rFont val="標楷體"/>
        <family val="4"/>
        <charset val="136"/>
      </rPr>
      <t>關西鎮</t>
    </r>
    <phoneticPr fontId="2" type="noConversion"/>
  </si>
  <si>
    <r>
      <rPr>
        <sz val="12"/>
        <color theme="1"/>
        <rFont val="標楷體"/>
        <family val="4"/>
        <charset val="136"/>
      </rPr>
      <t>竹北市</t>
    </r>
    <phoneticPr fontId="2" type="noConversion"/>
  </si>
  <si>
    <r>
      <rPr>
        <sz val="12"/>
        <color theme="1"/>
        <rFont val="標楷體"/>
        <family val="4"/>
        <charset val="136"/>
      </rPr>
      <t>芎林鄉</t>
    </r>
    <phoneticPr fontId="2" type="noConversion"/>
  </si>
  <si>
    <r>
      <rPr>
        <sz val="12"/>
        <color theme="1"/>
        <rFont val="標楷體"/>
        <family val="4"/>
        <charset val="136"/>
      </rPr>
      <t>橫山鄉</t>
    </r>
    <phoneticPr fontId="2" type="noConversion"/>
  </si>
  <si>
    <r>
      <rPr>
        <sz val="12"/>
        <color theme="1"/>
        <rFont val="標楷體"/>
        <family val="4"/>
        <charset val="136"/>
      </rPr>
      <t>竹東鎮</t>
    </r>
    <phoneticPr fontId="2" type="noConversion"/>
  </si>
  <si>
    <r>
      <rPr>
        <sz val="12"/>
        <color theme="1"/>
        <rFont val="標楷體"/>
        <family val="4"/>
        <charset val="136"/>
      </rPr>
      <t>寶山鄉</t>
    </r>
    <phoneticPr fontId="2" type="noConversion"/>
  </si>
  <si>
    <r>
      <rPr>
        <sz val="12"/>
        <color theme="1"/>
        <rFont val="標楷體"/>
        <family val="4"/>
        <charset val="136"/>
      </rPr>
      <t>北埔鄉</t>
    </r>
    <phoneticPr fontId="2" type="noConversion"/>
  </si>
  <si>
    <r>
      <rPr>
        <sz val="12"/>
        <color theme="1"/>
        <rFont val="標楷體"/>
        <family val="4"/>
        <charset val="136"/>
      </rPr>
      <t>峨眉鄉</t>
    </r>
    <phoneticPr fontId="2" type="noConversion"/>
  </si>
  <si>
    <t>nearest neighbor insertion</t>
  </si>
  <si>
    <t>location</t>
    <phoneticPr fontId="2" type="noConversion"/>
  </si>
  <si>
    <t>distance</t>
    <phoneticPr fontId="2" type="noConversion"/>
  </si>
  <si>
    <t>overall distance</t>
    <phoneticPr fontId="2" type="noConversion"/>
  </si>
  <si>
    <t>a to b</t>
    <phoneticPr fontId="2" type="noConversion"/>
  </si>
  <si>
    <t>a to 0</t>
    <phoneticPr fontId="2" type="noConversion"/>
  </si>
  <si>
    <t>0 to a</t>
    <phoneticPr fontId="2" type="noConversion"/>
  </si>
  <si>
    <t>2_1</t>
    <phoneticPr fontId="2" type="noConversion"/>
  </si>
  <si>
    <t>1_2</t>
    <phoneticPr fontId="2" type="noConversion"/>
  </si>
  <si>
    <t>1_3</t>
    <phoneticPr fontId="2" type="noConversion"/>
  </si>
  <si>
    <t>3_1</t>
    <phoneticPr fontId="2" type="noConversion"/>
  </si>
  <si>
    <t>3_6</t>
    <phoneticPr fontId="2" type="noConversion"/>
  </si>
  <si>
    <t>6_3</t>
    <phoneticPr fontId="2" type="noConversion"/>
  </si>
  <si>
    <t>6_5</t>
    <phoneticPr fontId="2" type="noConversion"/>
  </si>
  <si>
    <t>5_6</t>
    <phoneticPr fontId="2" type="noConversion"/>
  </si>
  <si>
    <t>5_9</t>
    <phoneticPr fontId="2" type="noConversion"/>
  </si>
  <si>
    <t>9_5</t>
    <phoneticPr fontId="2" type="noConversion"/>
  </si>
  <si>
    <t>9_10</t>
    <phoneticPr fontId="2" type="noConversion"/>
  </si>
  <si>
    <t>10_9</t>
    <phoneticPr fontId="2" type="noConversion"/>
  </si>
  <si>
    <t>10_7</t>
    <phoneticPr fontId="2" type="noConversion"/>
  </si>
  <si>
    <t>7_10</t>
    <phoneticPr fontId="2" type="noConversion"/>
  </si>
  <si>
    <t>7_8</t>
    <phoneticPr fontId="2" type="noConversion"/>
  </si>
  <si>
    <t>8_7</t>
    <phoneticPr fontId="2" type="noConversion"/>
  </si>
  <si>
    <t>8_4</t>
    <phoneticPr fontId="2" type="noConversion"/>
  </si>
  <si>
    <t>4_8</t>
    <phoneticPr fontId="2" type="noConversion"/>
  </si>
  <si>
    <t>4_2</t>
    <phoneticPr fontId="2" type="noConversion"/>
  </si>
  <si>
    <t>2_4</t>
    <phoneticPr fontId="2" type="noConversion"/>
  </si>
  <si>
    <r>
      <rPr>
        <sz val="12"/>
        <color theme="1"/>
        <rFont val="標楷體"/>
        <family val="4"/>
        <charset val="136"/>
      </rPr>
      <t>限制子迴圈限制式</t>
    </r>
    <phoneticPr fontId="2" type="noConversion"/>
  </si>
  <si>
    <t>0_4</t>
    <phoneticPr fontId="2" type="noConversion"/>
  </si>
  <si>
    <t>5_7</t>
    <phoneticPr fontId="2" type="noConversion"/>
  </si>
  <si>
    <t>8_9_10</t>
    <phoneticPr fontId="2" type="noConversion"/>
  </si>
  <si>
    <t>6_9</t>
    <phoneticPr fontId="2" type="noConversion"/>
  </si>
  <si>
    <t>8_10</t>
    <phoneticPr fontId="2" type="noConversion"/>
  </si>
  <si>
    <t>0_1_2_3_4_5_7</t>
    <phoneticPr fontId="2" type="noConversion"/>
  </si>
  <si>
    <t>0_1_2_4</t>
    <phoneticPr fontId="2" type="noConversion"/>
  </si>
  <si>
    <t>3_5_6_7_8_9_10</t>
    <phoneticPr fontId="2" type="noConversion"/>
  </si>
  <si>
    <t>xij</t>
    <phoneticPr fontId="2" type="noConversion"/>
  </si>
  <si>
    <r>
      <rPr>
        <sz val="12"/>
        <color theme="1"/>
        <rFont val="標楷體"/>
        <family val="4"/>
        <charset val="136"/>
      </rPr>
      <t>從</t>
    </r>
    <r>
      <rPr>
        <sz val="12"/>
        <color theme="1"/>
        <rFont val="Times New Roman"/>
        <family val="1"/>
      </rPr>
      <t>i</t>
    </r>
    <r>
      <rPr>
        <sz val="12"/>
        <color theme="1"/>
        <rFont val="標楷體"/>
        <family val="4"/>
        <charset val="136"/>
      </rPr>
      <t>開始</t>
    </r>
    <phoneticPr fontId="2" type="noConversion"/>
  </si>
  <si>
    <r>
      <rPr>
        <sz val="12"/>
        <color theme="1"/>
        <rFont val="標楷體"/>
        <family val="4"/>
        <charset val="136"/>
      </rPr>
      <t>到</t>
    </r>
    <r>
      <rPr>
        <sz val="12"/>
        <color theme="1"/>
        <rFont val="Times New Roman"/>
        <family val="1"/>
      </rPr>
      <t>j</t>
    </r>
    <phoneticPr fontId="2" type="noConversion"/>
  </si>
  <si>
    <t>1,2</t>
    <phoneticPr fontId="2" type="noConversion"/>
  </si>
  <si>
    <t>3,6</t>
    <phoneticPr fontId="2" type="noConversion"/>
  </si>
  <si>
    <t>5,7</t>
    <phoneticPr fontId="2" type="noConversion"/>
  </si>
  <si>
    <t>8,10</t>
    <phoneticPr fontId="2" type="noConversion"/>
  </si>
  <si>
    <t>8,9,10</t>
    <phoneticPr fontId="2" type="noConversion"/>
  </si>
  <si>
    <t>0,1,2,4</t>
    <phoneticPr fontId="2" type="noConversion"/>
  </si>
  <si>
    <r>
      <rPr>
        <sz val="12"/>
        <color theme="1"/>
        <rFont val="標楷體"/>
        <family val="4"/>
        <charset val="136"/>
      </rPr>
      <t>限制式最精簡版</t>
    </r>
    <phoneticPr fontId="2" type="noConversion"/>
  </si>
  <si>
    <r>
      <rPr>
        <sz val="12"/>
        <color theme="1"/>
        <rFont val="標楷體"/>
        <family val="4"/>
        <charset val="136"/>
      </rPr>
      <t>限制所有點都在路徑上(走過該路徑(</t>
    </r>
    <r>
      <rPr>
        <sz val="12"/>
        <color theme="1"/>
        <rFont val="Times New Roman"/>
        <family val="1"/>
      </rPr>
      <t>i to 0 to j</t>
    </r>
    <r>
      <rPr>
        <sz val="12"/>
        <color theme="1"/>
        <rFont val="標楷體"/>
        <family val="4"/>
        <charset val="136"/>
      </rPr>
      <t>)後再走t步會回到同一個點(</t>
    </r>
    <r>
      <rPr>
        <sz val="12"/>
        <color theme="1"/>
        <rFont val="Times New Roman"/>
        <family val="1"/>
      </rPr>
      <t>i</t>
    </r>
    <r>
      <rPr>
        <sz val="12"/>
        <color theme="1"/>
        <rFont val="標楷體"/>
        <family val="4"/>
        <charset val="136"/>
      </rPr>
      <t>)</t>
    </r>
    <r>
      <rPr>
        <sz val="12"/>
        <color theme="1"/>
        <rFont val="Times New Roman"/>
        <family val="1"/>
      </rPr>
      <t>,t &lt;= 10)</t>
    </r>
    <phoneticPr fontId="2" type="noConversion"/>
  </si>
  <si>
    <t>t</t>
    <phoneticPr fontId="2" type="noConversion"/>
  </si>
  <si>
    <r>
      <t xml:space="preserve">u = </t>
    </r>
    <r>
      <rPr>
        <sz val="12"/>
        <color theme="1"/>
        <rFont val="標楷體"/>
        <family val="4"/>
        <charset val="136"/>
      </rPr>
      <t>到達</t>
    </r>
    <r>
      <rPr>
        <sz val="12"/>
        <color theme="1"/>
        <rFont val="Times New Roman"/>
        <family val="1"/>
      </rPr>
      <t xml:space="preserve"> i </t>
    </r>
    <r>
      <rPr>
        <sz val="12"/>
        <color theme="1"/>
        <rFont val="標楷體"/>
        <family val="4"/>
        <charset val="136"/>
      </rPr>
      <t>時走了幾步(從</t>
    </r>
    <r>
      <rPr>
        <sz val="12"/>
        <color theme="1"/>
        <rFont val="Times New Roman"/>
        <family val="1"/>
      </rPr>
      <t>0</t>
    </r>
    <r>
      <rPr>
        <sz val="12"/>
        <color theme="1"/>
        <rFont val="標楷體"/>
        <family val="4"/>
        <charset val="136"/>
      </rPr>
      <t>開始)</t>
    </r>
    <r>
      <rPr>
        <sz val="12"/>
        <color theme="1"/>
        <rFont val="Times New Roman"/>
        <family val="1"/>
      </rPr>
      <t>, u &gt;= 0</t>
    </r>
    <phoneticPr fontId="2" type="noConversion"/>
  </si>
  <si>
    <t>u</t>
    <phoneticPr fontId="2" type="noConversion"/>
  </si>
  <si>
    <r>
      <t xml:space="preserve">sweep algorithm </t>
    </r>
    <r>
      <rPr>
        <sz val="12"/>
        <color theme="1"/>
        <rFont val="標楷體"/>
        <family val="4"/>
        <charset val="136"/>
      </rPr>
      <t>(順)</t>
    </r>
    <phoneticPr fontId="2" type="noConversion"/>
  </si>
  <si>
    <r>
      <t xml:space="preserve">sweep algorithm </t>
    </r>
    <r>
      <rPr>
        <sz val="12"/>
        <color theme="1"/>
        <rFont val="標楷體"/>
        <family val="4"/>
        <charset val="136"/>
      </rPr>
      <t>(逆)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</si>
</sst>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000_ "/>
    <numFmt numFmtId="178" formatCode="0.00000_ "/>
    <numFmt numFmtId="179" formatCode="0.00000"/>
    <numFmt numFmtId="180" formatCode="0.0_);[Red]\(0.0\)"/>
    <numFmt numFmtId="181" formatCode="0.000"/>
    <numFmt numFmtId="182" formatCode="0.0"/>
  </numFmts>
  <fonts count="1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b/>
      <i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新細明體"/>
      <family val="2"/>
      <scheme val="minor"/>
    </font>
    <font>
      <sz val="12"/>
      <color rgb="FFFF0000"/>
      <name val="Times New Roman"/>
      <family val="1"/>
    </font>
    <font>
      <sz val="11"/>
      <color rgb="FF9C0006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</cellStyleXfs>
  <cellXfs count="16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176" fontId="6" fillId="2" borderId="1" xfId="2" applyNumberFormat="1" applyFont="1" applyFill="1" applyBorder="1" applyAlignment="1">
      <alignment horizontal="center" vertical="center"/>
    </xf>
    <xf numFmtId="0" fontId="1" fillId="0" borderId="0" xfId="0" quotePrefix="1" applyFont="1">
      <alignment vertical="center"/>
    </xf>
    <xf numFmtId="176" fontId="7" fillId="0" borderId="0" xfId="0" applyNumberFormat="1" applyFont="1">
      <alignment vertical="center"/>
    </xf>
    <xf numFmtId="176" fontId="7" fillId="0" borderId="0" xfId="1" applyNumberFormat="1" applyFont="1">
      <alignment vertical="center"/>
    </xf>
    <xf numFmtId="177" fontId="1" fillId="0" borderId="0" xfId="0" applyNumberFormat="1" applyFont="1">
      <alignment vertical="center"/>
    </xf>
    <xf numFmtId="0" fontId="9" fillId="0" borderId="0" xfId="3" applyFont="1" applyAlignment="1">
      <alignment vertical="center"/>
    </xf>
    <xf numFmtId="176" fontId="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178" fontId="1" fillId="0" borderId="0" xfId="0" applyNumberFormat="1" applyFont="1">
      <alignment vertical="center"/>
    </xf>
    <xf numFmtId="179" fontId="1" fillId="0" borderId="2" xfId="0" applyNumberFormat="1" applyFont="1" applyBorder="1">
      <alignment vertical="center"/>
    </xf>
    <xf numFmtId="17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80" fontId="7" fillId="3" borderId="1" xfId="1" applyNumberFormat="1" applyFont="1" applyFill="1" applyBorder="1">
      <alignment vertical="center"/>
    </xf>
    <xf numFmtId="180" fontId="7" fillId="4" borderId="1" xfId="1" applyNumberFormat="1" applyFont="1" applyFill="1" applyBorder="1">
      <alignment vertical="center"/>
    </xf>
    <xf numFmtId="180" fontId="7" fillId="0" borderId="1" xfId="1" applyNumberFormat="1" applyFont="1" applyBorder="1">
      <alignment vertical="center"/>
    </xf>
    <xf numFmtId="180" fontId="7" fillId="0" borderId="1" xfId="0" applyNumberFormat="1" applyFont="1" applyBorder="1">
      <alignment vertical="center"/>
    </xf>
    <xf numFmtId="180" fontId="7" fillId="4" borderId="1" xfId="0" applyNumberFormat="1" applyFont="1" applyFill="1" applyBorder="1">
      <alignment vertical="center"/>
    </xf>
    <xf numFmtId="180" fontId="1" fillId="0" borderId="11" xfId="0" applyNumberFormat="1" applyFont="1" applyBorder="1">
      <alignment vertical="center"/>
    </xf>
    <xf numFmtId="180" fontId="1" fillId="0" borderId="12" xfId="0" applyNumberFormat="1" applyFont="1" applyBorder="1">
      <alignment vertical="center"/>
    </xf>
    <xf numFmtId="0" fontId="1" fillId="0" borderId="23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34" xfId="0" applyFont="1" applyBorder="1">
      <alignment vertical="center"/>
    </xf>
    <xf numFmtId="180" fontId="1" fillId="0" borderId="35" xfId="0" applyNumberFormat="1" applyFont="1" applyBorder="1">
      <alignment vertical="center"/>
    </xf>
    <xf numFmtId="0" fontId="1" fillId="0" borderId="28" xfId="0" applyFont="1" applyBorder="1">
      <alignment vertical="center"/>
    </xf>
    <xf numFmtId="180" fontId="1" fillId="0" borderId="29" xfId="0" applyNumberFormat="1" applyFont="1" applyBorder="1">
      <alignment vertical="center"/>
    </xf>
    <xf numFmtId="180" fontId="1" fillId="0" borderId="30" xfId="0" applyNumberFormat="1" applyFont="1" applyBorder="1">
      <alignment vertical="center"/>
    </xf>
    <xf numFmtId="0" fontId="1" fillId="0" borderId="38" xfId="0" applyFont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180" fontId="7" fillId="5" borderId="1" xfId="1" applyNumberFormat="1" applyFont="1" applyFill="1" applyBorder="1">
      <alignment vertical="center"/>
    </xf>
    <xf numFmtId="180" fontId="7" fillId="5" borderId="1" xfId="0" applyNumberFormat="1" applyFont="1" applyFill="1" applyBorder="1">
      <alignment vertical="center"/>
    </xf>
    <xf numFmtId="176" fontId="6" fillId="0" borderId="1" xfId="2" applyNumberFormat="1" applyFont="1" applyBorder="1" applyAlignment="1">
      <alignment horizontal="center" vertical="center"/>
    </xf>
    <xf numFmtId="180" fontId="7" fillId="6" borderId="1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180" fontId="1" fillId="0" borderId="0" xfId="0" applyNumberFormat="1" applyFont="1">
      <alignment vertical="center"/>
    </xf>
    <xf numFmtId="0" fontId="11" fillId="0" borderId="0" xfId="0" applyFont="1">
      <alignment vertical="center"/>
    </xf>
    <xf numFmtId="3" fontId="1" fillId="0" borderId="0" xfId="0" applyNumberFormat="1" applyFont="1">
      <alignment vertical="center"/>
    </xf>
    <xf numFmtId="176" fontId="6" fillId="0" borderId="34" xfId="2" applyNumberFormat="1" applyFont="1" applyBorder="1" applyAlignment="1">
      <alignment horizontal="center" vertical="center"/>
    </xf>
    <xf numFmtId="180" fontId="7" fillId="6" borderId="34" xfId="1" applyNumberFormat="1" applyFont="1" applyFill="1" applyBorder="1">
      <alignment vertical="center"/>
    </xf>
    <xf numFmtId="176" fontId="6" fillId="0" borderId="0" xfId="2" applyNumberFormat="1" applyFont="1" applyAlignment="1">
      <alignment horizontal="center" vertical="center"/>
    </xf>
    <xf numFmtId="180" fontId="7" fillId="0" borderId="0" xfId="1" applyNumberFormat="1" applyFont="1">
      <alignment vertical="center"/>
    </xf>
    <xf numFmtId="180" fontId="7" fillId="6" borderId="0" xfId="1" applyNumberFormat="1" applyFont="1" applyFill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6" xfId="0" applyFont="1" applyBorder="1">
      <alignment vertical="center"/>
    </xf>
    <xf numFmtId="180" fontId="1" fillId="7" borderId="41" xfId="0" applyNumberFormat="1" applyFont="1" applyFill="1" applyBorder="1">
      <alignment vertical="center"/>
    </xf>
    <xf numFmtId="180" fontId="1" fillId="7" borderId="25" xfId="0" applyNumberFormat="1" applyFont="1" applyFill="1" applyBorder="1">
      <alignment vertical="center"/>
    </xf>
    <xf numFmtId="180" fontId="1" fillId="7" borderId="26" xfId="0" applyNumberFormat="1" applyFont="1" applyFill="1" applyBorder="1">
      <alignment vertical="center"/>
    </xf>
    <xf numFmtId="180" fontId="1" fillId="0" borderId="42" xfId="0" applyNumberFormat="1" applyFont="1" applyBorder="1">
      <alignment vertical="center"/>
    </xf>
    <xf numFmtId="0" fontId="1" fillId="7" borderId="41" xfId="0" applyFont="1" applyFill="1" applyBorder="1">
      <alignment vertical="center"/>
    </xf>
    <xf numFmtId="0" fontId="1" fillId="7" borderId="25" xfId="0" applyFont="1" applyFill="1" applyBorder="1">
      <alignment vertical="center"/>
    </xf>
    <xf numFmtId="0" fontId="1" fillId="7" borderId="26" xfId="0" applyFont="1" applyFill="1" applyBorder="1">
      <alignment vertical="center"/>
    </xf>
    <xf numFmtId="0" fontId="1" fillId="0" borderId="29" xfId="0" applyFont="1" applyBorder="1">
      <alignment vertical="center"/>
    </xf>
    <xf numFmtId="0" fontId="1" fillId="0" borderId="30" xfId="0" applyFont="1" applyBorder="1">
      <alignment vertical="center"/>
    </xf>
    <xf numFmtId="0" fontId="1" fillId="7" borderId="13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1" fillId="7" borderId="6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80" fontId="1" fillId="0" borderId="9" xfId="0" applyNumberFormat="1" applyFont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181" fontId="1" fillId="0" borderId="1" xfId="0" applyNumberFormat="1" applyFont="1" applyBorder="1">
      <alignment vertical="center"/>
    </xf>
    <xf numFmtId="181" fontId="1" fillId="0" borderId="4" xfId="0" applyNumberFormat="1" applyFont="1" applyBorder="1">
      <alignment vertical="center"/>
    </xf>
    <xf numFmtId="181" fontId="1" fillId="0" borderId="29" xfId="0" applyNumberFormat="1" applyFont="1" applyBorder="1">
      <alignment vertical="center"/>
    </xf>
    <xf numFmtId="181" fontId="1" fillId="0" borderId="30" xfId="0" applyNumberFormat="1" applyFont="1" applyBorder="1">
      <alignment vertical="center"/>
    </xf>
    <xf numFmtId="181" fontId="1" fillId="0" borderId="3" xfId="0" applyNumberFormat="1" applyFont="1" applyBorder="1">
      <alignment vertical="center"/>
    </xf>
    <xf numFmtId="181" fontId="1" fillId="0" borderId="42" xfId="0" applyNumberFormat="1" applyFont="1" applyBorder="1">
      <alignment vertical="center"/>
    </xf>
    <xf numFmtId="0" fontId="1" fillId="0" borderId="14" xfId="0" applyFont="1" applyBorder="1" applyAlignment="1">
      <alignment horizontal="right" vertical="center"/>
    </xf>
    <xf numFmtId="1" fontId="1" fillId="0" borderId="15" xfId="0" applyNumberFormat="1" applyFont="1" applyBorder="1">
      <alignment vertical="center"/>
    </xf>
    <xf numFmtId="1" fontId="1" fillId="0" borderId="16" xfId="0" applyNumberFormat="1" applyFont="1" applyBorder="1">
      <alignment vertical="center"/>
    </xf>
    <xf numFmtId="1" fontId="1" fillId="0" borderId="23" xfId="0" applyNumberFormat="1" applyFont="1" applyBorder="1">
      <alignment vertical="center"/>
    </xf>
    <xf numFmtId="181" fontId="1" fillId="0" borderId="13" xfId="0" applyNumberFormat="1" applyFont="1" applyBorder="1">
      <alignment vertical="center"/>
    </xf>
    <xf numFmtId="181" fontId="1" fillId="0" borderId="5" xfId="0" applyNumberFormat="1" applyFont="1" applyBorder="1">
      <alignment vertical="center"/>
    </xf>
    <xf numFmtId="181" fontId="1" fillId="0" borderId="6" xfId="0" applyNumberFormat="1" applyFont="1" applyBorder="1">
      <alignment vertical="center"/>
    </xf>
    <xf numFmtId="0" fontId="1" fillId="0" borderId="43" xfId="0" applyFont="1" applyBorder="1" applyAlignment="1">
      <alignment horizontal="right" vertical="center"/>
    </xf>
    <xf numFmtId="0" fontId="1" fillId="0" borderId="3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176" fontId="5" fillId="0" borderId="24" xfId="1" applyNumberFormat="1" applyFont="1" applyBorder="1" applyAlignment="1">
      <alignment horizontal="center" vertical="center"/>
    </xf>
    <xf numFmtId="176" fontId="6" fillId="0" borderId="25" xfId="2" applyNumberFormat="1" applyFont="1" applyBorder="1" applyAlignment="1">
      <alignment horizontal="center" vertical="center"/>
    </xf>
    <xf numFmtId="176" fontId="6" fillId="0" borderId="26" xfId="2" applyNumberFormat="1" applyFont="1" applyBorder="1" applyAlignment="1">
      <alignment horizontal="center" vertical="center"/>
    </xf>
    <xf numFmtId="176" fontId="6" fillId="0" borderId="27" xfId="2" applyNumberFormat="1" applyFont="1" applyBorder="1" applyAlignment="1">
      <alignment horizontal="center" vertical="center"/>
    </xf>
    <xf numFmtId="180" fontId="7" fillId="0" borderId="4" xfId="1" applyNumberFormat="1" applyFont="1" applyBorder="1">
      <alignment vertical="center"/>
    </xf>
    <xf numFmtId="176" fontId="6" fillId="0" borderId="28" xfId="2" applyNumberFormat="1" applyFont="1" applyBorder="1" applyAlignment="1">
      <alignment horizontal="center" vertical="center"/>
    </xf>
    <xf numFmtId="180" fontId="7" fillId="0" borderId="29" xfId="0" applyNumberFormat="1" applyFont="1" applyBorder="1">
      <alignment vertical="center"/>
    </xf>
    <xf numFmtId="180" fontId="7" fillId="0" borderId="30" xfId="1" applyNumberFormat="1" applyFont="1" applyBorder="1">
      <alignment vertical="center"/>
    </xf>
    <xf numFmtId="180" fontId="7" fillId="0" borderId="5" xfId="0" applyNumberFormat="1" applyFont="1" applyBorder="1">
      <alignment vertical="center"/>
    </xf>
    <xf numFmtId="180" fontId="7" fillId="0" borderId="3" xfId="1" applyNumberFormat="1" applyFont="1" applyBorder="1">
      <alignment vertical="center"/>
    </xf>
    <xf numFmtId="176" fontId="6" fillId="0" borderId="46" xfId="2" applyNumberFormat="1" applyFont="1" applyBorder="1" applyAlignment="1">
      <alignment horizontal="center" vertical="center"/>
    </xf>
    <xf numFmtId="180" fontId="7" fillId="0" borderId="6" xfId="1" applyNumberFormat="1" applyFont="1" applyBorder="1">
      <alignment vertical="center"/>
    </xf>
    <xf numFmtId="176" fontId="6" fillId="0" borderId="41" xfId="2" applyNumberFormat="1" applyFont="1" applyBorder="1" applyAlignment="1">
      <alignment horizontal="center" vertical="center"/>
    </xf>
    <xf numFmtId="180" fontId="1" fillId="0" borderId="4" xfId="0" applyNumberFormat="1" applyFont="1" applyBorder="1">
      <alignment vertical="center"/>
    </xf>
    <xf numFmtId="180" fontId="7" fillId="0" borderId="42" xfId="1" applyNumberFormat="1" applyFont="1" applyBorder="1">
      <alignment vertical="center"/>
    </xf>
    <xf numFmtId="180" fontId="1" fillId="0" borderId="15" xfId="0" applyNumberFormat="1" applyFont="1" applyBorder="1">
      <alignment vertical="center"/>
    </xf>
    <xf numFmtId="180" fontId="1" fillId="0" borderId="16" xfId="0" applyNumberFormat="1" applyFont="1" applyBorder="1">
      <alignment vertical="center"/>
    </xf>
    <xf numFmtId="180" fontId="1" fillId="0" borderId="8" xfId="0" applyNumberFormat="1" applyFont="1" applyBorder="1">
      <alignment vertical="center"/>
    </xf>
    <xf numFmtId="180" fontId="1" fillId="0" borderId="9" xfId="0" applyNumberFormat="1" applyFont="1" applyBorder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/>
    </xf>
    <xf numFmtId="180" fontId="1" fillId="0" borderId="1" xfId="0" applyNumberFormat="1" applyFont="1" applyBorder="1" applyAlignment="1">
      <alignment horizontal="right" vertical="center"/>
    </xf>
    <xf numFmtId="180" fontId="1" fillId="0" borderId="29" xfId="0" applyNumberFormat="1" applyFont="1" applyBorder="1" applyAlignment="1">
      <alignment horizontal="right" vertical="center"/>
    </xf>
    <xf numFmtId="180" fontId="1" fillId="0" borderId="5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36" xfId="0" applyFont="1" applyBorder="1" applyAlignment="1">
      <alignment horizontal="right" vertical="center"/>
    </xf>
    <xf numFmtId="180" fontId="1" fillId="0" borderId="13" xfId="0" applyNumberFormat="1" applyFont="1" applyBorder="1" applyAlignment="1">
      <alignment horizontal="right" vertical="center"/>
    </xf>
    <xf numFmtId="180" fontId="1" fillId="0" borderId="3" xfId="0" applyNumberFormat="1" applyFont="1" applyBorder="1" applyAlignment="1">
      <alignment horizontal="right" vertical="center"/>
    </xf>
    <xf numFmtId="180" fontId="1" fillId="0" borderId="42" xfId="0" applyNumberFormat="1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47" xfId="0" applyFont="1" applyBorder="1" applyAlignment="1">
      <alignment horizontal="right" vertical="center"/>
    </xf>
    <xf numFmtId="180" fontId="1" fillId="0" borderId="33" xfId="0" applyNumberFormat="1" applyFont="1" applyBorder="1" applyAlignment="1">
      <alignment horizontal="right" vertical="center"/>
    </xf>
    <xf numFmtId="180" fontId="1" fillId="0" borderId="34" xfId="0" applyNumberFormat="1" applyFont="1" applyBorder="1" applyAlignment="1">
      <alignment horizontal="right" vertical="center"/>
    </xf>
    <xf numFmtId="180" fontId="1" fillId="0" borderId="48" xfId="0" applyNumberFormat="1" applyFont="1" applyBorder="1" applyAlignment="1">
      <alignment horizontal="right" vertical="center"/>
    </xf>
    <xf numFmtId="180" fontId="1" fillId="0" borderId="23" xfId="0" applyNumberFormat="1" applyFont="1" applyBorder="1" applyAlignment="1">
      <alignment horizontal="right" vertical="center"/>
    </xf>
    <xf numFmtId="180" fontId="1" fillId="0" borderId="15" xfId="0" applyNumberFormat="1" applyFont="1" applyBorder="1" applyAlignment="1">
      <alignment horizontal="right" vertical="center"/>
    </xf>
    <xf numFmtId="180" fontId="1" fillId="0" borderId="16" xfId="0" applyNumberFormat="1" applyFont="1" applyBorder="1" applyAlignment="1">
      <alignment horizontal="right" vertical="center"/>
    </xf>
    <xf numFmtId="182" fontId="1" fillId="0" borderId="2" xfId="0" applyNumberFormat="1" applyFont="1" applyBorder="1">
      <alignment vertical="center"/>
    </xf>
    <xf numFmtId="182" fontId="1" fillId="0" borderId="0" xfId="0" applyNumberFormat="1" applyFo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80" fontId="1" fillId="0" borderId="32" xfId="0" applyNumberFormat="1" applyFont="1" applyBorder="1" applyAlignment="1">
      <alignment horizontal="center" vertical="center"/>
    </xf>
    <xf numFmtId="180" fontId="1" fillId="0" borderId="21" xfId="0" applyNumberFormat="1" applyFont="1" applyBorder="1" applyAlignment="1">
      <alignment horizontal="center" vertical="center"/>
    </xf>
    <xf numFmtId="180" fontId="1" fillId="0" borderId="22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80" fontId="1" fillId="0" borderId="36" xfId="0" applyNumberFormat="1" applyFont="1" applyBorder="1" applyAlignment="1">
      <alignment horizontal="center" vertical="center"/>
    </xf>
    <xf numFmtId="180" fontId="1" fillId="0" borderId="9" xfId="0" applyNumberFormat="1" applyFont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</cellXfs>
  <cellStyles count="4">
    <cellStyle name="一般" xfId="0" builtinId="0"/>
    <cellStyle name="一般 2" xfId="2" xr:uid="{00000000-0005-0000-0000-000001000000}"/>
    <cellStyle name="一般 3" xfId="1" xr:uid="{00000000-0005-0000-0000-000002000000}"/>
    <cellStyle name="一般 4" xfId="3" xr:uid="{00000000-0005-0000-0000-000003000000}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800"/>
                      <a:t>新埔鎮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20E5-4005-AA0B-75A938D743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zh-TW" altLang="en-US" sz="800"/>
                      <a:t>新豐鄉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E5-4005-AA0B-75A938D743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zh-TW" altLang="en-US" sz="800"/>
                      <a:t>湖口鄉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E5-4005-AA0B-75A938D743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zh-TW" altLang="en-US" sz="800"/>
                      <a:t>關西鎮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E5-4005-AA0B-75A938D743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zh-TW" altLang="en-US" sz="800"/>
                      <a:t>竹北市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E5-4005-AA0B-75A938D743D6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800"/>
                      <a:t>芎林鄉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6-20E5-4005-AA0B-75A938D743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zh-TW" altLang="en-US" sz="800"/>
                      <a:t>橫山鄉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0E5-4005-AA0B-75A938D743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zh-TW" altLang="en-US" sz="800"/>
                      <a:t>竹東鎮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0E5-4005-AA0B-75A938D743D6}"/>
                </c:ext>
              </c:extLst>
            </c:dLbl>
            <c:dLbl>
              <c:idx val="8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baseline="0"/>
                      <a:t> </a:t>
                    </a:r>
                    <a:r>
                      <a:rPr lang="zh-TW" altLang="en-US" sz="800"/>
                      <a:t>寶山鄉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9-20E5-4005-AA0B-75A938D743D6}"/>
                </c:ext>
              </c:extLst>
            </c:dLbl>
            <c:dLbl>
              <c:idx val="9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800"/>
                      <a:t>北埔鄉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A-20E5-4005-AA0B-75A938D743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zh-TW" altLang="en-US" sz="800"/>
                      <a:t>峨眉鄉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0E5-4005-AA0B-75A938D743D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第一題!$P$2:$P$12</c:f>
              <c:numCache>
                <c:formatCode>0.0</c:formatCode>
                <c:ptCount val="11"/>
                <c:pt idx="0">
                  <c:v>24.859819999999999</c:v>
                </c:pt>
                <c:pt idx="1">
                  <c:v>24.920819999999999</c:v>
                </c:pt>
                <c:pt idx="2">
                  <c:v>24.886569999999999</c:v>
                </c:pt>
                <c:pt idx="3">
                  <c:v>24.812460000000002</c:v>
                </c:pt>
                <c:pt idx="4">
                  <c:v>24.849499999999999</c:v>
                </c:pt>
                <c:pt idx="5">
                  <c:v>24.772880000000001</c:v>
                </c:pt>
                <c:pt idx="6">
                  <c:v>24.724710000000002</c:v>
                </c:pt>
                <c:pt idx="7">
                  <c:v>24.780090000000001</c:v>
                </c:pt>
                <c:pt idx="8">
                  <c:v>24.725079999999998</c:v>
                </c:pt>
                <c:pt idx="9">
                  <c:v>24.67418</c:v>
                </c:pt>
                <c:pt idx="10">
                  <c:v>24.686029999999999</c:v>
                </c:pt>
              </c:numCache>
            </c:numRef>
          </c:xVal>
          <c:yVal>
            <c:numRef>
              <c:f>第一題!$Q$2:$Q$12</c:f>
              <c:numCache>
                <c:formatCode>0.0</c:formatCode>
                <c:ptCount val="11"/>
                <c:pt idx="0">
                  <c:v>121.08767</c:v>
                </c:pt>
                <c:pt idx="1">
                  <c:v>121.00184</c:v>
                </c:pt>
                <c:pt idx="2">
                  <c:v>121.03391999999999</c:v>
                </c:pt>
                <c:pt idx="3">
                  <c:v>121.14603</c:v>
                </c:pt>
                <c:pt idx="4">
                  <c:v>120.98811000000001</c:v>
                </c:pt>
                <c:pt idx="5">
                  <c:v>121.11273</c:v>
                </c:pt>
                <c:pt idx="6">
                  <c:v>121.15016</c:v>
                </c:pt>
                <c:pt idx="7">
                  <c:v>121.04671</c:v>
                </c:pt>
                <c:pt idx="8">
                  <c:v>120.96995</c:v>
                </c:pt>
                <c:pt idx="9">
                  <c:v>121.07532</c:v>
                </c:pt>
                <c:pt idx="10">
                  <c:v>121.00047000000001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5-4005-AA0B-75A938D7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45152"/>
        <c:axId val="1558248704"/>
      </c:scatterChart>
      <c:valAx>
        <c:axId val="15473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8248704"/>
        <c:crosses val="autoZero"/>
        <c:crossBetween val="midCat"/>
        <c:majorUnit val="0.1"/>
      </c:valAx>
      <c:valAx>
        <c:axId val="15582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73451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800"/>
                      <a:t>新埔鎮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0-34FB-4553-B488-7B9CBDB76F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zh-TW" altLang="en-US" sz="800"/>
                      <a:t>新豐鄉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4FB-4553-B488-7B9CBDB76F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zh-TW" altLang="en-US" sz="800"/>
                      <a:t>湖口鄉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4FB-4553-B488-7B9CBDB76F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zh-TW" altLang="en-US" sz="800"/>
                      <a:t>關西鎮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4FB-4553-B488-7B9CBDB76F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zh-TW" altLang="en-US" sz="800"/>
                      <a:t>竹北市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4FB-4553-B488-7B9CBDB76F98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800"/>
                      <a:t>芎林鄉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5-34FB-4553-B488-7B9CBDB76F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zh-TW" altLang="en-US" sz="800"/>
                      <a:t>橫山鄉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4FB-4553-B488-7B9CBDB76F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zh-TW" altLang="en-US" sz="800"/>
                      <a:t>竹東鎮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4FB-4553-B488-7B9CBDB76F98}"/>
                </c:ext>
              </c:extLst>
            </c:dLbl>
            <c:dLbl>
              <c:idx val="8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baseline="0"/>
                      <a:t> </a:t>
                    </a:r>
                    <a:r>
                      <a:rPr lang="zh-TW" altLang="en-US" sz="800"/>
                      <a:t>寶山鄉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8-34FB-4553-B488-7B9CBDB76F98}"/>
                </c:ext>
              </c:extLst>
            </c:dLbl>
            <c:dLbl>
              <c:idx val="9"/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800"/>
                      <a:t>北埔鄉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9-34FB-4553-B488-7B9CBDB76F9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zh-TW" altLang="en-US" sz="800"/>
                      <a:t>峨眉鄉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4FB-4553-B488-7B9CBDB76F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第一題!$P$2:$P$12</c:f>
              <c:numCache>
                <c:formatCode>0.0</c:formatCode>
                <c:ptCount val="11"/>
                <c:pt idx="0">
                  <c:v>24.859819999999999</c:v>
                </c:pt>
                <c:pt idx="1">
                  <c:v>24.920819999999999</c:v>
                </c:pt>
                <c:pt idx="2">
                  <c:v>24.886569999999999</c:v>
                </c:pt>
                <c:pt idx="3">
                  <c:v>24.812460000000002</c:v>
                </c:pt>
                <c:pt idx="4">
                  <c:v>24.849499999999999</c:v>
                </c:pt>
                <c:pt idx="5">
                  <c:v>24.772880000000001</c:v>
                </c:pt>
                <c:pt idx="6">
                  <c:v>24.724710000000002</c:v>
                </c:pt>
                <c:pt idx="7">
                  <c:v>24.780090000000001</c:v>
                </c:pt>
                <c:pt idx="8">
                  <c:v>24.725079999999998</c:v>
                </c:pt>
                <c:pt idx="9">
                  <c:v>24.67418</c:v>
                </c:pt>
                <c:pt idx="10">
                  <c:v>24.686029999999999</c:v>
                </c:pt>
              </c:numCache>
            </c:numRef>
          </c:xVal>
          <c:yVal>
            <c:numRef>
              <c:f>第一題!$Q$2:$Q$12</c:f>
              <c:numCache>
                <c:formatCode>0.0</c:formatCode>
                <c:ptCount val="11"/>
                <c:pt idx="0">
                  <c:v>121.08767</c:v>
                </c:pt>
                <c:pt idx="1">
                  <c:v>121.00184</c:v>
                </c:pt>
                <c:pt idx="2">
                  <c:v>121.03391999999999</c:v>
                </c:pt>
                <c:pt idx="3">
                  <c:v>121.14603</c:v>
                </c:pt>
                <c:pt idx="4">
                  <c:v>120.98811000000001</c:v>
                </c:pt>
                <c:pt idx="5">
                  <c:v>121.11273</c:v>
                </c:pt>
                <c:pt idx="6">
                  <c:v>121.15016</c:v>
                </c:pt>
                <c:pt idx="7">
                  <c:v>121.04671</c:v>
                </c:pt>
                <c:pt idx="8">
                  <c:v>120.96995</c:v>
                </c:pt>
                <c:pt idx="9">
                  <c:v>121.07532</c:v>
                </c:pt>
                <c:pt idx="10">
                  <c:v>121.00047000000001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FB-4553-B488-7B9CBDB7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45152"/>
        <c:axId val="1558248704"/>
      </c:scatterChart>
      <c:valAx>
        <c:axId val="15473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8248704"/>
        <c:crosses val="autoZero"/>
        <c:crossBetween val="midCat"/>
        <c:majorUnit val="0.1"/>
      </c:valAx>
      <c:valAx>
        <c:axId val="15582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73451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290146</xdr:colOff>
      <xdr:row>1</xdr:row>
      <xdr:rowOff>13082</xdr:rowOff>
    </xdr:from>
    <xdr:to>
      <xdr:col>27</xdr:col>
      <xdr:colOff>366376</xdr:colOff>
      <xdr:row>17</xdr:row>
      <xdr:rowOff>129540</xdr:rowOff>
    </xdr:to>
    <xdr:graphicFrame macro="">
      <xdr:nvGraphicFramePr>
        <xdr:cNvPr id="6" name="圖表 2">
          <a:extLst>
            <a:ext uri="{FF2B5EF4-FFF2-40B4-BE49-F238E27FC236}">
              <a16:creationId xmlns:a16="http://schemas.microsoft.com/office/drawing/2014/main" id="{AFC96B6B-7ED4-4EEF-D40E-D69521C8C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0.3952</cdr:x>
      <cdr:y>0.31398</cdr:y>
    </cdr:from>
    <cdr:to>
      <cdr:x>0.6048</cdr:x>
      <cdr:y>0.68602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8C4BA8FA-57EC-9505-0783-E6126D5F7BF8}"/>
            </a:ext>
          </a:extLst>
        </cdr:cNvPr>
        <cdr:cNvSpPr txBox="1"/>
      </cdr:nvSpPr>
      <cdr:spPr>
        <a:xfrm xmlns:a="http://schemas.openxmlformats.org/drawingml/2006/main">
          <a:off x="1724025" y="77169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10472</xdr:colOff>
      <xdr:row>12</xdr:row>
      <xdr:rowOff>202506</xdr:rowOff>
    </xdr:from>
    <xdr:to>
      <xdr:col>21</xdr:col>
      <xdr:colOff>334438</xdr:colOff>
      <xdr:row>27</xdr:row>
      <xdr:rowOff>88238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387357-54F3-4786-B2C1-96875E989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0.3952</cdr:x>
      <cdr:y>0.31398</cdr:y>
    </cdr:from>
    <cdr:to>
      <cdr:x>0.6048</cdr:x>
      <cdr:y>0.68602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8C4BA8FA-57EC-9505-0783-E6126D5F7BF8}"/>
            </a:ext>
          </a:extLst>
        </cdr:cNvPr>
        <cdr:cNvSpPr txBox="1"/>
      </cdr:nvSpPr>
      <cdr:spPr>
        <a:xfrm xmlns:a="http://schemas.openxmlformats.org/drawingml/2006/main">
          <a:off x="1724025" y="77169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963" name="OpenSolver1">
          <a:extLst>
            <a:ext uri="{FF2B5EF4-FFF2-40B4-BE49-F238E27FC236}">
              <a16:creationId xmlns:a16="http://schemas.microsoft.com/office/drawing/2014/main" id="{D27E3F30-FD69-6315-30E4-1537F4A20B08}"/>
            </a:ext>
          </a:extLst>
        </xdr:cNvPr>
        <xdr:cNvSpPr/>
      </xdr:nvSpPr>
      <xdr:spPr>
        <a:xfrm>
          <a:off x="652463" y="3171825"/>
          <a:ext cx="8391525" cy="21526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TW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964" name="OpenSolver2">
          <a:extLst>
            <a:ext uri="{FF2B5EF4-FFF2-40B4-BE49-F238E27FC236}">
              <a16:creationId xmlns:a16="http://schemas.microsoft.com/office/drawing/2014/main" id="{A0F0070C-28A7-E8C1-1CD9-343FCFBEA019}"/>
            </a:ext>
          </a:extLst>
        </xdr:cNvPr>
        <xdr:cNvSpPr/>
      </xdr:nvSpPr>
      <xdr:spPr>
        <a:xfrm>
          <a:off x="652463" y="5924550"/>
          <a:ext cx="700087" cy="195263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TW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635000</xdr:colOff>
      <xdr:row>29</xdr:row>
      <xdr:rowOff>112712</xdr:rowOff>
    </xdr:from>
    <xdr:to>
      <xdr:col>1</xdr:col>
      <xdr:colOff>213626</xdr:colOff>
      <xdr:row>30</xdr:row>
      <xdr:rowOff>44450</xdr:rowOff>
    </xdr:to>
    <xdr:sp macro="" textlink="">
      <xdr:nvSpPr>
        <xdr:cNvPr id="965" name="OpenSolver3">
          <a:extLst>
            <a:ext uri="{FF2B5EF4-FFF2-40B4-BE49-F238E27FC236}">
              <a16:creationId xmlns:a16="http://schemas.microsoft.com/office/drawing/2014/main" id="{845FB502-0DC7-01F3-ED4E-53259D8BB39E}"/>
            </a:ext>
          </a:extLst>
        </xdr:cNvPr>
        <xdr:cNvSpPr/>
      </xdr:nvSpPr>
      <xdr:spPr>
        <a:xfrm>
          <a:off x="635000" y="58420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min 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12</xdr:col>
      <xdr:colOff>0</xdr:colOff>
      <xdr:row>29</xdr:row>
      <xdr:rowOff>0</xdr:rowOff>
    </xdr:to>
    <xdr:sp macro="" textlink="">
      <xdr:nvSpPr>
        <xdr:cNvPr id="966" name="OpenSolverB29:L29">
          <a:extLst>
            <a:ext uri="{FF2B5EF4-FFF2-40B4-BE49-F238E27FC236}">
              <a16:creationId xmlns:a16="http://schemas.microsoft.com/office/drawing/2014/main" id="{90CE12A8-4CF4-1761-2F63-23C56AC7959C}"/>
            </a:ext>
          </a:extLst>
        </xdr:cNvPr>
        <xdr:cNvSpPr/>
      </xdr:nvSpPr>
      <xdr:spPr>
        <a:xfrm>
          <a:off x="652463" y="5519738"/>
          <a:ext cx="7691437" cy="2095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TW" sz="1100" b="1">
              <a:solidFill>
                <a:srgbClr val="0000FF"/>
              </a:solidFill>
            </a:rPr>
            <a:t>1=</a:t>
          </a:r>
          <a:endParaRPr lang="zh-TW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967" name="OpenSolverN17:N27">
          <a:extLst>
            <a:ext uri="{FF2B5EF4-FFF2-40B4-BE49-F238E27FC236}">
              <a16:creationId xmlns:a16="http://schemas.microsoft.com/office/drawing/2014/main" id="{0C4E3045-3410-3FAE-1C7C-312C1A59A2A6}"/>
            </a:ext>
          </a:extLst>
        </xdr:cNvPr>
        <xdr:cNvSpPr/>
      </xdr:nvSpPr>
      <xdr:spPr>
        <a:xfrm>
          <a:off x="9043988" y="3171825"/>
          <a:ext cx="962025" cy="215265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TW" sz="1100" b="1">
              <a:solidFill>
                <a:srgbClr val="008000"/>
              </a:solidFill>
            </a:rPr>
            <a:t>1=</a:t>
          </a:r>
          <a:endParaRPr lang="zh-TW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26</xdr:col>
      <xdr:colOff>0</xdr:colOff>
      <xdr:row>13</xdr:row>
      <xdr:rowOff>0</xdr:rowOff>
    </xdr:to>
    <xdr:sp macro="" textlink="">
      <xdr:nvSpPr>
        <xdr:cNvPr id="968" name="OpenSolverQ3:Z13">
          <a:extLst>
            <a:ext uri="{FF2B5EF4-FFF2-40B4-BE49-F238E27FC236}">
              <a16:creationId xmlns:a16="http://schemas.microsoft.com/office/drawing/2014/main" id="{6DC7643E-42F1-2623-46B9-E10DF3A23DB3}"/>
            </a:ext>
          </a:extLst>
        </xdr:cNvPr>
        <xdr:cNvSpPr/>
      </xdr:nvSpPr>
      <xdr:spPr>
        <a:xfrm>
          <a:off x="11310938" y="409575"/>
          <a:ext cx="6524625" cy="215265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TW" sz="1100" b="1">
              <a:solidFill>
                <a:srgbClr val="9900CC"/>
              </a:solidFill>
            </a:rPr>
            <a:t>10≥</a:t>
          </a:r>
          <a:endParaRPr lang="zh-TW" alt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12</xdr:col>
      <xdr:colOff>0</xdr:colOff>
      <xdr:row>16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969" name="OpenSolverM17:M27">
          <a:extLst>
            <a:ext uri="{FF2B5EF4-FFF2-40B4-BE49-F238E27FC236}">
              <a16:creationId xmlns:a16="http://schemas.microsoft.com/office/drawing/2014/main" id="{EC358C49-B48A-9D95-F6E2-819D222E8B49}"/>
            </a:ext>
          </a:extLst>
        </xdr:cNvPr>
        <xdr:cNvSpPr/>
      </xdr:nvSpPr>
      <xdr:spPr>
        <a:xfrm>
          <a:off x="8343900" y="3171825"/>
          <a:ext cx="700088" cy="215265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TW" sz="1100" b="1">
              <a:solidFill>
                <a:srgbClr val="800000"/>
              </a:solidFill>
            </a:rPr>
            <a:t>0≤</a:t>
          </a:r>
          <a:endParaRPr lang="zh-TW" alt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1</xdr:col>
      <xdr:colOff>7937</xdr:colOff>
      <xdr:row>16</xdr:row>
      <xdr:rowOff>15875</xdr:rowOff>
    </xdr:from>
    <xdr:to>
      <xdr:col>1</xdr:col>
      <xdr:colOff>94243</xdr:colOff>
      <xdr:row>16</xdr:row>
      <xdr:rowOff>130175</xdr:rowOff>
    </xdr:to>
    <xdr:sp macro="" textlink="">
      <xdr:nvSpPr>
        <xdr:cNvPr id="970" name="OpenSolver8">
          <a:extLst>
            <a:ext uri="{FF2B5EF4-FFF2-40B4-BE49-F238E27FC236}">
              <a16:creationId xmlns:a16="http://schemas.microsoft.com/office/drawing/2014/main" id="{DCD10AD8-383D-EAC2-B3AC-659DF0A24C4C}"/>
            </a:ext>
          </a:extLst>
        </xdr:cNvPr>
        <xdr:cNvSpPr/>
      </xdr:nvSpPr>
      <xdr:spPr>
        <a:xfrm>
          <a:off x="6604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16</xdr:row>
      <xdr:rowOff>15875</xdr:rowOff>
    </xdr:from>
    <xdr:to>
      <xdr:col>2</xdr:col>
      <xdr:colOff>105356</xdr:colOff>
      <xdr:row>16</xdr:row>
      <xdr:rowOff>130175</xdr:rowOff>
    </xdr:to>
    <xdr:sp macro="" textlink="">
      <xdr:nvSpPr>
        <xdr:cNvPr id="971" name="OpenSolver9">
          <a:extLst>
            <a:ext uri="{FF2B5EF4-FFF2-40B4-BE49-F238E27FC236}">
              <a16:creationId xmlns:a16="http://schemas.microsoft.com/office/drawing/2014/main" id="{2AF485B0-71DD-5043-27B9-0FEC9F0128B1}"/>
            </a:ext>
          </a:extLst>
        </xdr:cNvPr>
        <xdr:cNvSpPr/>
      </xdr:nvSpPr>
      <xdr:spPr>
        <a:xfrm>
          <a:off x="13716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16</xdr:row>
      <xdr:rowOff>15875</xdr:rowOff>
    </xdr:from>
    <xdr:to>
      <xdr:col>3</xdr:col>
      <xdr:colOff>103768</xdr:colOff>
      <xdr:row>16</xdr:row>
      <xdr:rowOff>130175</xdr:rowOff>
    </xdr:to>
    <xdr:sp macro="" textlink="">
      <xdr:nvSpPr>
        <xdr:cNvPr id="972" name="OpenSolver10">
          <a:extLst>
            <a:ext uri="{FF2B5EF4-FFF2-40B4-BE49-F238E27FC236}">
              <a16:creationId xmlns:a16="http://schemas.microsoft.com/office/drawing/2014/main" id="{690375E5-7D97-D63F-2C84-31F40F7171ED}"/>
            </a:ext>
          </a:extLst>
        </xdr:cNvPr>
        <xdr:cNvSpPr/>
      </xdr:nvSpPr>
      <xdr:spPr>
        <a:xfrm>
          <a:off x="20701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16</xdr:row>
      <xdr:rowOff>15875</xdr:rowOff>
    </xdr:from>
    <xdr:to>
      <xdr:col>4</xdr:col>
      <xdr:colOff>102181</xdr:colOff>
      <xdr:row>16</xdr:row>
      <xdr:rowOff>130175</xdr:rowOff>
    </xdr:to>
    <xdr:sp macro="" textlink="">
      <xdr:nvSpPr>
        <xdr:cNvPr id="973" name="OpenSolver11">
          <a:extLst>
            <a:ext uri="{FF2B5EF4-FFF2-40B4-BE49-F238E27FC236}">
              <a16:creationId xmlns:a16="http://schemas.microsoft.com/office/drawing/2014/main" id="{414E4245-CF28-9B96-AE84-8AEAE675628D}"/>
            </a:ext>
          </a:extLst>
        </xdr:cNvPr>
        <xdr:cNvSpPr/>
      </xdr:nvSpPr>
      <xdr:spPr>
        <a:xfrm>
          <a:off x="27686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16</xdr:row>
      <xdr:rowOff>15875</xdr:rowOff>
    </xdr:from>
    <xdr:to>
      <xdr:col>5</xdr:col>
      <xdr:colOff>100593</xdr:colOff>
      <xdr:row>16</xdr:row>
      <xdr:rowOff>130175</xdr:rowOff>
    </xdr:to>
    <xdr:sp macro="" textlink="">
      <xdr:nvSpPr>
        <xdr:cNvPr id="974" name="OpenSolver12">
          <a:extLst>
            <a:ext uri="{FF2B5EF4-FFF2-40B4-BE49-F238E27FC236}">
              <a16:creationId xmlns:a16="http://schemas.microsoft.com/office/drawing/2014/main" id="{F4A11087-A79E-9673-C626-BBD8651F3BF2}"/>
            </a:ext>
          </a:extLst>
        </xdr:cNvPr>
        <xdr:cNvSpPr/>
      </xdr:nvSpPr>
      <xdr:spPr>
        <a:xfrm>
          <a:off x="34671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16</xdr:row>
      <xdr:rowOff>15875</xdr:rowOff>
    </xdr:from>
    <xdr:to>
      <xdr:col>6</xdr:col>
      <xdr:colOff>99006</xdr:colOff>
      <xdr:row>16</xdr:row>
      <xdr:rowOff>130175</xdr:rowOff>
    </xdr:to>
    <xdr:sp macro="" textlink="">
      <xdr:nvSpPr>
        <xdr:cNvPr id="975" name="OpenSolver13">
          <a:extLst>
            <a:ext uri="{FF2B5EF4-FFF2-40B4-BE49-F238E27FC236}">
              <a16:creationId xmlns:a16="http://schemas.microsoft.com/office/drawing/2014/main" id="{B1F3A70A-71B6-A73A-6BBD-0F767DFCE835}"/>
            </a:ext>
          </a:extLst>
        </xdr:cNvPr>
        <xdr:cNvSpPr/>
      </xdr:nvSpPr>
      <xdr:spPr>
        <a:xfrm>
          <a:off x="41656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16</xdr:row>
      <xdr:rowOff>15875</xdr:rowOff>
    </xdr:from>
    <xdr:to>
      <xdr:col>7</xdr:col>
      <xdr:colOff>97418</xdr:colOff>
      <xdr:row>16</xdr:row>
      <xdr:rowOff>130175</xdr:rowOff>
    </xdr:to>
    <xdr:sp macro="" textlink="">
      <xdr:nvSpPr>
        <xdr:cNvPr id="976" name="OpenSolver14">
          <a:extLst>
            <a:ext uri="{FF2B5EF4-FFF2-40B4-BE49-F238E27FC236}">
              <a16:creationId xmlns:a16="http://schemas.microsoft.com/office/drawing/2014/main" id="{A73992CE-CD9A-F8F1-947B-814654BEE9A5}"/>
            </a:ext>
          </a:extLst>
        </xdr:cNvPr>
        <xdr:cNvSpPr/>
      </xdr:nvSpPr>
      <xdr:spPr>
        <a:xfrm>
          <a:off x="48641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16</xdr:row>
      <xdr:rowOff>15875</xdr:rowOff>
    </xdr:from>
    <xdr:to>
      <xdr:col>8</xdr:col>
      <xdr:colOff>95831</xdr:colOff>
      <xdr:row>16</xdr:row>
      <xdr:rowOff>130175</xdr:rowOff>
    </xdr:to>
    <xdr:sp macro="" textlink="">
      <xdr:nvSpPr>
        <xdr:cNvPr id="977" name="OpenSolver15">
          <a:extLst>
            <a:ext uri="{FF2B5EF4-FFF2-40B4-BE49-F238E27FC236}">
              <a16:creationId xmlns:a16="http://schemas.microsoft.com/office/drawing/2014/main" id="{C1382B35-C567-5F02-156A-8AA107556838}"/>
            </a:ext>
          </a:extLst>
        </xdr:cNvPr>
        <xdr:cNvSpPr/>
      </xdr:nvSpPr>
      <xdr:spPr>
        <a:xfrm>
          <a:off x="55626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16</xdr:row>
      <xdr:rowOff>15875</xdr:rowOff>
    </xdr:from>
    <xdr:to>
      <xdr:col>9</xdr:col>
      <xdr:colOff>94243</xdr:colOff>
      <xdr:row>16</xdr:row>
      <xdr:rowOff>130175</xdr:rowOff>
    </xdr:to>
    <xdr:sp macro="" textlink="">
      <xdr:nvSpPr>
        <xdr:cNvPr id="978" name="OpenSolver16">
          <a:extLst>
            <a:ext uri="{FF2B5EF4-FFF2-40B4-BE49-F238E27FC236}">
              <a16:creationId xmlns:a16="http://schemas.microsoft.com/office/drawing/2014/main" id="{8F295959-6DA8-2AFF-BAE6-E0FBDA4D5804}"/>
            </a:ext>
          </a:extLst>
        </xdr:cNvPr>
        <xdr:cNvSpPr/>
      </xdr:nvSpPr>
      <xdr:spPr>
        <a:xfrm>
          <a:off x="62611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16</xdr:row>
      <xdr:rowOff>15875</xdr:rowOff>
    </xdr:from>
    <xdr:to>
      <xdr:col>10</xdr:col>
      <xdr:colOff>92656</xdr:colOff>
      <xdr:row>16</xdr:row>
      <xdr:rowOff>130175</xdr:rowOff>
    </xdr:to>
    <xdr:sp macro="" textlink="">
      <xdr:nvSpPr>
        <xdr:cNvPr id="979" name="OpenSolver17">
          <a:extLst>
            <a:ext uri="{FF2B5EF4-FFF2-40B4-BE49-F238E27FC236}">
              <a16:creationId xmlns:a16="http://schemas.microsoft.com/office/drawing/2014/main" id="{C18DCD48-756E-909E-6CC4-45753D094153}"/>
            </a:ext>
          </a:extLst>
        </xdr:cNvPr>
        <xdr:cNvSpPr/>
      </xdr:nvSpPr>
      <xdr:spPr>
        <a:xfrm>
          <a:off x="69596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16</xdr:row>
      <xdr:rowOff>15875</xdr:rowOff>
    </xdr:from>
    <xdr:to>
      <xdr:col>11</xdr:col>
      <xdr:colOff>100593</xdr:colOff>
      <xdr:row>16</xdr:row>
      <xdr:rowOff>130175</xdr:rowOff>
    </xdr:to>
    <xdr:sp macro="" textlink="">
      <xdr:nvSpPr>
        <xdr:cNvPr id="980" name="OpenSolver18">
          <a:extLst>
            <a:ext uri="{FF2B5EF4-FFF2-40B4-BE49-F238E27FC236}">
              <a16:creationId xmlns:a16="http://schemas.microsoft.com/office/drawing/2014/main" id="{F1F6F338-5040-FF55-206E-DE50C67ADA00}"/>
            </a:ext>
          </a:extLst>
        </xdr:cNvPr>
        <xdr:cNvSpPr/>
      </xdr:nvSpPr>
      <xdr:spPr>
        <a:xfrm>
          <a:off x="7658100" y="3187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17</xdr:row>
      <xdr:rowOff>11112</xdr:rowOff>
    </xdr:from>
    <xdr:to>
      <xdr:col>1</xdr:col>
      <xdr:colOff>94243</xdr:colOff>
      <xdr:row>17</xdr:row>
      <xdr:rowOff>125412</xdr:rowOff>
    </xdr:to>
    <xdr:sp macro="" textlink="">
      <xdr:nvSpPr>
        <xdr:cNvPr id="981" name="OpenSolver19">
          <a:extLst>
            <a:ext uri="{FF2B5EF4-FFF2-40B4-BE49-F238E27FC236}">
              <a16:creationId xmlns:a16="http://schemas.microsoft.com/office/drawing/2014/main" id="{2213DB60-DA8F-82D5-FF17-B222FF0E87AF}"/>
            </a:ext>
          </a:extLst>
        </xdr:cNvPr>
        <xdr:cNvSpPr/>
      </xdr:nvSpPr>
      <xdr:spPr>
        <a:xfrm>
          <a:off x="6604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17</xdr:row>
      <xdr:rowOff>11112</xdr:rowOff>
    </xdr:from>
    <xdr:to>
      <xdr:col>2</xdr:col>
      <xdr:colOff>105356</xdr:colOff>
      <xdr:row>17</xdr:row>
      <xdr:rowOff>125412</xdr:rowOff>
    </xdr:to>
    <xdr:sp macro="" textlink="">
      <xdr:nvSpPr>
        <xdr:cNvPr id="982" name="OpenSolver20">
          <a:extLst>
            <a:ext uri="{FF2B5EF4-FFF2-40B4-BE49-F238E27FC236}">
              <a16:creationId xmlns:a16="http://schemas.microsoft.com/office/drawing/2014/main" id="{EC5DF051-641C-12E8-6B36-985DBC5DEBAA}"/>
            </a:ext>
          </a:extLst>
        </xdr:cNvPr>
        <xdr:cNvSpPr/>
      </xdr:nvSpPr>
      <xdr:spPr>
        <a:xfrm>
          <a:off x="13716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17</xdr:row>
      <xdr:rowOff>11112</xdr:rowOff>
    </xdr:from>
    <xdr:to>
      <xdr:col>3</xdr:col>
      <xdr:colOff>103768</xdr:colOff>
      <xdr:row>17</xdr:row>
      <xdr:rowOff>125412</xdr:rowOff>
    </xdr:to>
    <xdr:sp macro="" textlink="">
      <xdr:nvSpPr>
        <xdr:cNvPr id="983" name="OpenSolver21">
          <a:extLst>
            <a:ext uri="{FF2B5EF4-FFF2-40B4-BE49-F238E27FC236}">
              <a16:creationId xmlns:a16="http://schemas.microsoft.com/office/drawing/2014/main" id="{016BF91A-E5EA-4F8A-AAA1-F741243746DD}"/>
            </a:ext>
          </a:extLst>
        </xdr:cNvPr>
        <xdr:cNvSpPr/>
      </xdr:nvSpPr>
      <xdr:spPr>
        <a:xfrm>
          <a:off x="20701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17</xdr:row>
      <xdr:rowOff>11112</xdr:rowOff>
    </xdr:from>
    <xdr:to>
      <xdr:col>4</xdr:col>
      <xdr:colOff>102181</xdr:colOff>
      <xdr:row>17</xdr:row>
      <xdr:rowOff>125412</xdr:rowOff>
    </xdr:to>
    <xdr:sp macro="" textlink="">
      <xdr:nvSpPr>
        <xdr:cNvPr id="984" name="OpenSolver22">
          <a:extLst>
            <a:ext uri="{FF2B5EF4-FFF2-40B4-BE49-F238E27FC236}">
              <a16:creationId xmlns:a16="http://schemas.microsoft.com/office/drawing/2014/main" id="{D805A370-2C9F-8503-6E71-5E81B80EF325}"/>
            </a:ext>
          </a:extLst>
        </xdr:cNvPr>
        <xdr:cNvSpPr/>
      </xdr:nvSpPr>
      <xdr:spPr>
        <a:xfrm>
          <a:off x="27686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17</xdr:row>
      <xdr:rowOff>11112</xdr:rowOff>
    </xdr:from>
    <xdr:to>
      <xdr:col>5</xdr:col>
      <xdr:colOff>100593</xdr:colOff>
      <xdr:row>17</xdr:row>
      <xdr:rowOff>125412</xdr:rowOff>
    </xdr:to>
    <xdr:sp macro="" textlink="">
      <xdr:nvSpPr>
        <xdr:cNvPr id="985" name="OpenSolver23">
          <a:extLst>
            <a:ext uri="{FF2B5EF4-FFF2-40B4-BE49-F238E27FC236}">
              <a16:creationId xmlns:a16="http://schemas.microsoft.com/office/drawing/2014/main" id="{BC2E82DA-932E-19F4-C768-05057B1EBFAC}"/>
            </a:ext>
          </a:extLst>
        </xdr:cNvPr>
        <xdr:cNvSpPr/>
      </xdr:nvSpPr>
      <xdr:spPr>
        <a:xfrm>
          <a:off x="34671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17</xdr:row>
      <xdr:rowOff>11112</xdr:rowOff>
    </xdr:from>
    <xdr:to>
      <xdr:col>6</xdr:col>
      <xdr:colOff>99006</xdr:colOff>
      <xdr:row>17</xdr:row>
      <xdr:rowOff>125412</xdr:rowOff>
    </xdr:to>
    <xdr:sp macro="" textlink="">
      <xdr:nvSpPr>
        <xdr:cNvPr id="986" name="OpenSolver24">
          <a:extLst>
            <a:ext uri="{FF2B5EF4-FFF2-40B4-BE49-F238E27FC236}">
              <a16:creationId xmlns:a16="http://schemas.microsoft.com/office/drawing/2014/main" id="{161F47D0-7EF6-9682-F803-AC6D0FBF9C3A}"/>
            </a:ext>
          </a:extLst>
        </xdr:cNvPr>
        <xdr:cNvSpPr/>
      </xdr:nvSpPr>
      <xdr:spPr>
        <a:xfrm>
          <a:off x="41656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17</xdr:row>
      <xdr:rowOff>11112</xdr:rowOff>
    </xdr:from>
    <xdr:to>
      <xdr:col>7</xdr:col>
      <xdr:colOff>97418</xdr:colOff>
      <xdr:row>17</xdr:row>
      <xdr:rowOff>125412</xdr:rowOff>
    </xdr:to>
    <xdr:sp macro="" textlink="">
      <xdr:nvSpPr>
        <xdr:cNvPr id="987" name="OpenSolver25">
          <a:extLst>
            <a:ext uri="{FF2B5EF4-FFF2-40B4-BE49-F238E27FC236}">
              <a16:creationId xmlns:a16="http://schemas.microsoft.com/office/drawing/2014/main" id="{530C8521-030A-A2E3-F7F8-DD5288F0EA18}"/>
            </a:ext>
          </a:extLst>
        </xdr:cNvPr>
        <xdr:cNvSpPr/>
      </xdr:nvSpPr>
      <xdr:spPr>
        <a:xfrm>
          <a:off x="48641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17</xdr:row>
      <xdr:rowOff>11112</xdr:rowOff>
    </xdr:from>
    <xdr:to>
      <xdr:col>8</xdr:col>
      <xdr:colOff>95831</xdr:colOff>
      <xdr:row>17</xdr:row>
      <xdr:rowOff>125412</xdr:rowOff>
    </xdr:to>
    <xdr:sp macro="" textlink="">
      <xdr:nvSpPr>
        <xdr:cNvPr id="988" name="OpenSolver26">
          <a:extLst>
            <a:ext uri="{FF2B5EF4-FFF2-40B4-BE49-F238E27FC236}">
              <a16:creationId xmlns:a16="http://schemas.microsoft.com/office/drawing/2014/main" id="{F16EACB8-7D23-36E0-CFA0-A6889F991FA0}"/>
            </a:ext>
          </a:extLst>
        </xdr:cNvPr>
        <xdr:cNvSpPr/>
      </xdr:nvSpPr>
      <xdr:spPr>
        <a:xfrm>
          <a:off x="55626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17</xdr:row>
      <xdr:rowOff>11112</xdr:rowOff>
    </xdr:from>
    <xdr:to>
      <xdr:col>9</xdr:col>
      <xdr:colOff>94243</xdr:colOff>
      <xdr:row>17</xdr:row>
      <xdr:rowOff>125412</xdr:rowOff>
    </xdr:to>
    <xdr:sp macro="" textlink="">
      <xdr:nvSpPr>
        <xdr:cNvPr id="989" name="OpenSolver27">
          <a:extLst>
            <a:ext uri="{FF2B5EF4-FFF2-40B4-BE49-F238E27FC236}">
              <a16:creationId xmlns:a16="http://schemas.microsoft.com/office/drawing/2014/main" id="{2B053046-5739-4FFE-1B05-5D5E816B8351}"/>
            </a:ext>
          </a:extLst>
        </xdr:cNvPr>
        <xdr:cNvSpPr/>
      </xdr:nvSpPr>
      <xdr:spPr>
        <a:xfrm>
          <a:off x="62611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17</xdr:row>
      <xdr:rowOff>11112</xdr:rowOff>
    </xdr:from>
    <xdr:to>
      <xdr:col>10</xdr:col>
      <xdr:colOff>92656</xdr:colOff>
      <xdr:row>17</xdr:row>
      <xdr:rowOff>125412</xdr:rowOff>
    </xdr:to>
    <xdr:sp macro="" textlink="">
      <xdr:nvSpPr>
        <xdr:cNvPr id="990" name="OpenSolver28">
          <a:extLst>
            <a:ext uri="{FF2B5EF4-FFF2-40B4-BE49-F238E27FC236}">
              <a16:creationId xmlns:a16="http://schemas.microsoft.com/office/drawing/2014/main" id="{99BA4AC5-1A17-C920-A7CA-57149849D0AD}"/>
            </a:ext>
          </a:extLst>
        </xdr:cNvPr>
        <xdr:cNvSpPr/>
      </xdr:nvSpPr>
      <xdr:spPr>
        <a:xfrm>
          <a:off x="69596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17</xdr:row>
      <xdr:rowOff>11112</xdr:rowOff>
    </xdr:from>
    <xdr:to>
      <xdr:col>11</xdr:col>
      <xdr:colOff>100593</xdr:colOff>
      <xdr:row>17</xdr:row>
      <xdr:rowOff>125412</xdr:rowOff>
    </xdr:to>
    <xdr:sp macro="" textlink="">
      <xdr:nvSpPr>
        <xdr:cNvPr id="991" name="OpenSolver29">
          <a:extLst>
            <a:ext uri="{FF2B5EF4-FFF2-40B4-BE49-F238E27FC236}">
              <a16:creationId xmlns:a16="http://schemas.microsoft.com/office/drawing/2014/main" id="{526E69DF-7A32-0250-DED3-EF2BED85B2AE}"/>
            </a:ext>
          </a:extLst>
        </xdr:cNvPr>
        <xdr:cNvSpPr/>
      </xdr:nvSpPr>
      <xdr:spPr>
        <a:xfrm>
          <a:off x="7658100" y="3378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18</xdr:row>
      <xdr:rowOff>19050</xdr:rowOff>
    </xdr:from>
    <xdr:to>
      <xdr:col>1</xdr:col>
      <xdr:colOff>94243</xdr:colOff>
      <xdr:row>18</xdr:row>
      <xdr:rowOff>133350</xdr:rowOff>
    </xdr:to>
    <xdr:sp macro="" textlink="">
      <xdr:nvSpPr>
        <xdr:cNvPr id="992" name="OpenSolver30">
          <a:extLst>
            <a:ext uri="{FF2B5EF4-FFF2-40B4-BE49-F238E27FC236}">
              <a16:creationId xmlns:a16="http://schemas.microsoft.com/office/drawing/2014/main" id="{1CC8BBFB-40D6-E5DA-C02B-1DC3D6029C55}"/>
            </a:ext>
          </a:extLst>
        </xdr:cNvPr>
        <xdr:cNvSpPr/>
      </xdr:nvSpPr>
      <xdr:spPr>
        <a:xfrm>
          <a:off x="6604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18</xdr:row>
      <xdr:rowOff>19050</xdr:rowOff>
    </xdr:from>
    <xdr:to>
      <xdr:col>2</xdr:col>
      <xdr:colOff>105356</xdr:colOff>
      <xdr:row>18</xdr:row>
      <xdr:rowOff>133350</xdr:rowOff>
    </xdr:to>
    <xdr:sp macro="" textlink="">
      <xdr:nvSpPr>
        <xdr:cNvPr id="993" name="OpenSolver31">
          <a:extLst>
            <a:ext uri="{FF2B5EF4-FFF2-40B4-BE49-F238E27FC236}">
              <a16:creationId xmlns:a16="http://schemas.microsoft.com/office/drawing/2014/main" id="{C050F07B-7D06-92A2-ED83-AF8397000CB1}"/>
            </a:ext>
          </a:extLst>
        </xdr:cNvPr>
        <xdr:cNvSpPr/>
      </xdr:nvSpPr>
      <xdr:spPr>
        <a:xfrm>
          <a:off x="13716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18</xdr:row>
      <xdr:rowOff>19050</xdr:rowOff>
    </xdr:from>
    <xdr:to>
      <xdr:col>3</xdr:col>
      <xdr:colOff>103768</xdr:colOff>
      <xdr:row>18</xdr:row>
      <xdr:rowOff>133350</xdr:rowOff>
    </xdr:to>
    <xdr:sp macro="" textlink="">
      <xdr:nvSpPr>
        <xdr:cNvPr id="994" name="OpenSolver32">
          <a:extLst>
            <a:ext uri="{FF2B5EF4-FFF2-40B4-BE49-F238E27FC236}">
              <a16:creationId xmlns:a16="http://schemas.microsoft.com/office/drawing/2014/main" id="{749C1E8E-951E-83A7-9966-761FA9AD1F2B}"/>
            </a:ext>
          </a:extLst>
        </xdr:cNvPr>
        <xdr:cNvSpPr/>
      </xdr:nvSpPr>
      <xdr:spPr>
        <a:xfrm>
          <a:off x="20701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18</xdr:row>
      <xdr:rowOff>19050</xdr:rowOff>
    </xdr:from>
    <xdr:to>
      <xdr:col>4</xdr:col>
      <xdr:colOff>102181</xdr:colOff>
      <xdr:row>18</xdr:row>
      <xdr:rowOff>133350</xdr:rowOff>
    </xdr:to>
    <xdr:sp macro="" textlink="">
      <xdr:nvSpPr>
        <xdr:cNvPr id="995" name="OpenSolver33">
          <a:extLst>
            <a:ext uri="{FF2B5EF4-FFF2-40B4-BE49-F238E27FC236}">
              <a16:creationId xmlns:a16="http://schemas.microsoft.com/office/drawing/2014/main" id="{146A84EA-8771-5761-3CDE-A56718B0386B}"/>
            </a:ext>
          </a:extLst>
        </xdr:cNvPr>
        <xdr:cNvSpPr/>
      </xdr:nvSpPr>
      <xdr:spPr>
        <a:xfrm>
          <a:off x="27686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18</xdr:row>
      <xdr:rowOff>19050</xdr:rowOff>
    </xdr:from>
    <xdr:to>
      <xdr:col>5</xdr:col>
      <xdr:colOff>100593</xdr:colOff>
      <xdr:row>18</xdr:row>
      <xdr:rowOff>133350</xdr:rowOff>
    </xdr:to>
    <xdr:sp macro="" textlink="">
      <xdr:nvSpPr>
        <xdr:cNvPr id="996" name="OpenSolver34">
          <a:extLst>
            <a:ext uri="{FF2B5EF4-FFF2-40B4-BE49-F238E27FC236}">
              <a16:creationId xmlns:a16="http://schemas.microsoft.com/office/drawing/2014/main" id="{7039DF3C-A030-8A45-C195-12553370B85C}"/>
            </a:ext>
          </a:extLst>
        </xdr:cNvPr>
        <xdr:cNvSpPr/>
      </xdr:nvSpPr>
      <xdr:spPr>
        <a:xfrm>
          <a:off x="34671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18</xdr:row>
      <xdr:rowOff>19050</xdr:rowOff>
    </xdr:from>
    <xdr:to>
      <xdr:col>6</xdr:col>
      <xdr:colOff>99006</xdr:colOff>
      <xdr:row>18</xdr:row>
      <xdr:rowOff>133350</xdr:rowOff>
    </xdr:to>
    <xdr:sp macro="" textlink="">
      <xdr:nvSpPr>
        <xdr:cNvPr id="997" name="OpenSolver35">
          <a:extLst>
            <a:ext uri="{FF2B5EF4-FFF2-40B4-BE49-F238E27FC236}">
              <a16:creationId xmlns:a16="http://schemas.microsoft.com/office/drawing/2014/main" id="{8C985D10-FCAC-23BD-D3DE-140794716C17}"/>
            </a:ext>
          </a:extLst>
        </xdr:cNvPr>
        <xdr:cNvSpPr/>
      </xdr:nvSpPr>
      <xdr:spPr>
        <a:xfrm>
          <a:off x="41656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18</xdr:row>
      <xdr:rowOff>19050</xdr:rowOff>
    </xdr:from>
    <xdr:to>
      <xdr:col>7</xdr:col>
      <xdr:colOff>97418</xdr:colOff>
      <xdr:row>18</xdr:row>
      <xdr:rowOff>133350</xdr:rowOff>
    </xdr:to>
    <xdr:sp macro="" textlink="">
      <xdr:nvSpPr>
        <xdr:cNvPr id="998" name="OpenSolver36">
          <a:extLst>
            <a:ext uri="{FF2B5EF4-FFF2-40B4-BE49-F238E27FC236}">
              <a16:creationId xmlns:a16="http://schemas.microsoft.com/office/drawing/2014/main" id="{88CAFCCB-7063-E6C8-7AE6-0077DFB9D92C}"/>
            </a:ext>
          </a:extLst>
        </xdr:cNvPr>
        <xdr:cNvSpPr/>
      </xdr:nvSpPr>
      <xdr:spPr>
        <a:xfrm>
          <a:off x="48641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18</xdr:row>
      <xdr:rowOff>19050</xdr:rowOff>
    </xdr:from>
    <xdr:to>
      <xdr:col>8</xdr:col>
      <xdr:colOff>95831</xdr:colOff>
      <xdr:row>18</xdr:row>
      <xdr:rowOff>133350</xdr:rowOff>
    </xdr:to>
    <xdr:sp macro="" textlink="">
      <xdr:nvSpPr>
        <xdr:cNvPr id="999" name="OpenSolver37">
          <a:extLst>
            <a:ext uri="{FF2B5EF4-FFF2-40B4-BE49-F238E27FC236}">
              <a16:creationId xmlns:a16="http://schemas.microsoft.com/office/drawing/2014/main" id="{263B9F69-D4F5-A68E-099D-16518F377BA3}"/>
            </a:ext>
          </a:extLst>
        </xdr:cNvPr>
        <xdr:cNvSpPr/>
      </xdr:nvSpPr>
      <xdr:spPr>
        <a:xfrm>
          <a:off x="55626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18</xdr:row>
      <xdr:rowOff>19050</xdr:rowOff>
    </xdr:from>
    <xdr:to>
      <xdr:col>9</xdr:col>
      <xdr:colOff>94243</xdr:colOff>
      <xdr:row>18</xdr:row>
      <xdr:rowOff>133350</xdr:rowOff>
    </xdr:to>
    <xdr:sp macro="" textlink="">
      <xdr:nvSpPr>
        <xdr:cNvPr id="1000" name="OpenSolver38">
          <a:extLst>
            <a:ext uri="{FF2B5EF4-FFF2-40B4-BE49-F238E27FC236}">
              <a16:creationId xmlns:a16="http://schemas.microsoft.com/office/drawing/2014/main" id="{2EF5B47E-7881-3675-8694-EEEE2FE1DCE8}"/>
            </a:ext>
          </a:extLst>
        </xdr:cNvPr>
        <xdr:cNvSpPr/>
      </xdr:nvSpPr>
      <xdr:spPr>
        <a:xfrm>
          <a:off x="62611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18</xdr:row>
      <xdr:rowOff>19050</xdr:rowOff>
    </xdr:from>
    <xdr:to>
      <xdr:col>10</xdr:col>
      <xdr:colOff>92656</xdr:colOff>
      <xdr:row>18</xdr:row>
      <xdr:rowOff>133350</xdr:rowOff>
    </xdr:to>
    <xdr:sp macro="" textlink="">
      <xdr:nvSpPr>
        <xdr:cNvPr id="1001" name="OpenSolver39">
          <a:extLst>
            <a:ext uri="{FF2B5EF4-FFF2-40B4-BE49-F238E27FC236}">
              <a16:creationId xmlns:a16="http://schemas.microsoft.com/office/drawing/2014/main" id="{B130228F-0959-BBD2-F0C1-C817180F3049}"/>
            </a:ext>
          </a:extLst>
        </xdr:cNvPr>
        <xdr:cNvSpPr/>
      </xdr:nvSpPr>
      <xdr:spPr>
        <a:xfrm>
          <a:off x="69596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18</xdr:row>
      <xdr:rowOff>19050</xdr:rowOff>
    </xdr:from>
    <xdr:to>
      <xdr:col>11</xdr:col>
      <xdr:colOff>100593</xdr:colOff>
      <xdr:row>18</xdr:row>
      <xdr:rowOff>133350</xdr:rowOff>
    </xdr:to>
    <xdr:sp macro="" textlink="">
      <xdr:nvSpPr>
        <xdr:cNvPr id="1002" name="OpenSolver40">
          <a:extLst>
            <a:ext uri="{FF2B5EF4-FFF2-40B4-BE49-F238E27FC236}">
              <a16:creationId xmlns:a16="http://schemas.microsoft.com/office/drawing/2014/main" id="{FCBE449A-EB80-63A8-6076-C93C24E45D3F}"/>
            </a:ext>
          </a:extLst>
        </xdr:cNvPr>
        <xdr:cNvSpPr/>
      </xdr:nvSpPr>
      <xdr:spPr>
        <a:xfrm>
          <a:off x="7658100" y="3581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19</xdr:row>
      <xdr:rowOff>14287</xdr:rowOff>
    </xdr:from>
    <xdr:to>
      <xdr:col>1</xdr:col>
      <xdr:colOff>94243</xdr:colOff>
      <xdr:row>19</xdr:row>
      <xdr:rowOff>128587</xdr:rowOff>
    </xdr:to>
    <xdr:sp macro="" textlink="">
      <xdr:nvSpPr>
        <xdr:cNvPr id="1003" name="OpenSolver41">
          <a:extLst>
            <a:ext uri="{FF2B5EF4-FFF2-40B4-BE49-F238E27FC236}">
              <a16:creationId xmlns:a16="http://schemas.microsoft.com/office/drawing/2014/main" id="{A87F49EF-9A99-85D8-4B27-D2305767FB11}"/>
            </a:ext>
          </a:extLst>
        </xdr:cNvPr>
        <xdr:cNvSpPr/>
      </xdr:nvSpPr>
      <xdr:spPr>
        <a:xfrm>
          <a:off x="6604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19</xdr:row>
      <xdr:rowOff>14287</xdr:rowOff>
    </xdr:from>
    <xdr:to>
      <xdr:col>2</xdr:col>
      <xdr:colOff>105356</xdr:colOff>
      <xdr:row>19</xdr:row>
      <xdr:rowOff>128587</xdr:rowOff>
    </xdr:to>
    <xdr:sp macro="" textlink="">
      <xdr:nvSpPr>
        <xdr:cNvPr id="1004" name="OpenSolver42">
          <a:extLst>
            <a:ext uri="{FF2B5EF4-FFF2-40B4-BE49-F238E27FC236}">
              <a16:creationId xmlns:a16="http://schemas.microsoft.com/office/drawing/2014/main" id="{75874D48-2BB4-B6FB-2D2D-313DF273C858}"/>
            </a:ext>
          </a:extLst>
        </xdr:cNvPr>
        <xdr:cNvSpPr/>
      </xdr:nvSpPr>
      <xdr:spPr>
        <a:xfrm>
          <a:off x="13716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19</xdr:row>
      <xdr:rowOff>14287</xdr:rowOff>
    </xdr:from>
    <xdr:to>
      <xdr:col>3</xdr:col>
      <xdr:colOff>103768</xdr:colOff>
      <xdr:row>19</xdr:row>
      <xdr:rowOff>128587</xdr:rowOff>
    </xdr:to>
    <xdr:sp macro="" textlink="">
      <xdr:nvSpPr>
        <xdr:cNvPr id="1005" name="OpenSolver43">
          <a:extLst>
            <a:ext uri="{FF2B5EF4-FFF2-40B4-BE49-F238E27FC236}">
              <a16:creationId xmlns:a16="http://schemas.microsoft.com/office/drawing/2014/main" id="{BD7DB9F3-BF78-2470-D773-E770CBFE3FB7}"/>
            </a:ext>
          </a:extLst>
        </xdr:cNvPr>
        <xdr:cNvSpPr/>
      </xdr:nvSpPr>
      <xdr:spPr>
        <a:xfrm>
          <a:off x="20701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19</xdr:row>
      <xdr:rowOff>14287</xdr:rowOff>
    </xdr:from>
    <xdr:to>
      <xdr:col>4</xdr:col>
      <xdr:colOff>102181</xdr:colOff>
      <xdr:row>19</xdr:row>
      <xdr:rowOff>128587</xdr:rowOff>
    </xdr:to>
    <xdr:sp macro="" textlink="">
      <xdr:nvSpPr>
        <xdr:cNvPr id="1006" name="OpenSolver44">
          <a:extLst>
            <a:ext uri="{FF2B5EF4-FFF2-40B4-BE49-F238E27FC236}">
              <a16:creationId xmlns:a16="http://schemas.microsoft.com/office/drawing/2014/main" id="{EECC0822-81AB-B432-EDA8-F51A7F3C8CB6}"/>
            </a:ext>
          </a:extLst>
        </xdr:cNvPr>
        <xdr:cNvSpPr/>
      </xdr:nvSpPr>
      <xdr:spPr>
        <a:xfrm>
          <a:off x="27686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19</xdr:row>
      <xdr:rowOff>14287</xdr:rowOff>
    </xdr:from>
    <xdr:to>
      <xdr:col>5</xdr:col>
      <xdr:colOff>100593</xdr:colOff>
      <xdr:row>19</xdr:row>
      <xdr:rowOff>128587</xdr:rowOff>
    </xdr:to>
    <xdr:sp macro="" textlink="">
      <xdr:nvSpPr>
        <xdr:cNvPr id="1007" name="OpenSolver45">
          <a:extLst>
            <a:ext uri="{FF2B5EF4-FFF2-40B4-BE49-F238E27FC236}">
              <a16:creationId xmlns:a16="http://schemas.microsoft.com/office/drawing/2014/main" id="{E9837B4A-3A73-E10B-C137-2151CFC56466}"/>
            </a:ext>
          </a:extLst>
        </xdr:cNvPr>
        <xdr:cNvSpPr/>
      </xdr:nvSpPr>
      <xdr:spPr>
        <a:xfrm>
          <a:off x="34671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19</xdr:row>
      <xdr:rowOff>14287</xdr:rowOff>
    </xdr:from>
    <xdr:to>
      <xdr:col>6</xdr:col>
      <xdr:colOff>99006</xdr:colOff>
      <xdr:row>19</xdr:row>
      <xdr:rowOff>128587</xdr:rowOff>
    </xdr:to>
    <xdr:sp macro="" textlink="">
      <xdr:nvSpPr>
        <xdr:cNvPr id="1008" name="OpenSolver46">
          <a:extLst>
            <a:ext uri="{FF2B5EF4-FFF2-40B4-BE49-F238E27FC236}">
              <a16:creationId xmlns:a16="http://schemas.microsoft.com/office/drawing/2014/main" id="{69E8C2C0-B584-28AC-0FC8-BC6860D7CCBD}"/>
            </a:ext>
          </a:extLst>
        </xdr:cNvPr>
        <xdr:cNvSpPr/>
      </xdr:nvSpPr>
      <xdr:spPr>
        <a:xfrm>
          <a:off x="41656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19</xdr:row>
      <xdr:rowOff>14287</xdr:rowOff>
    </xdr:from>
    <xdr:to>
      <xdr:col>7</xdr:col>
      <xdr:colOff>97418</xdr:colOff>
      <xdr:row>19</xdr:row>
      <xdr:rowOff>128587</xdr:rowOff>
    </xdr:to>
    <xdr:sp macro="" textlink="">
      <xdr:nvSpPr>
        <xdr:cNvPr id="1009" name="OpenSolver47">
          <a:extLst>
            <a:ext uri="{FF2B5EF4-FFF2-40B4-BE49-F238E27FC236}">
              <a16:creationId xmlns:a16="http://schemas.microsoft.com/office/drawing/2014/main" id="{EE00BA88-1364-A1EE-6C74-0BC12ED9D931}"/>
            </a:ext>
          </a:extLst>
        </xdr:cNvPr>
        <xdr:cNvSpPr/>
      </xdr:nvSpPr>
      <xdr:spPr>
        <a:xfrm>
          <a:off x="48641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19</xdr:row>
      <xdr:rowOff>14287</xdr:rowOff>
    </xdr:from>
    <xdr:to>
      <xdr:col>8</xdr:col>
      <xdr:colOff>95831</xdr:colOff>
      <xdr:row>19</xdr:row>
      <xdr:rowOff>128587</xdr:rowOff>
    </xdr:to>
    <xdr:sp macro="" textlink="">
      <xdr:nvSpPr>
        <xdr:cNvPr id="1010" name="OpenSolver48">
          <a:extLst>
            <a:ext uri="{FF2B5EF4-FFF2-40B4-BE49-F238E27FC236}">
              <a16:creationId xmlns:a16="http://schemas.microsoft.com/office/drawing/2014/main" id="{6909EC72-BE44-E87E-FB62-1D48FA79C7F0}"/>
            </a:ext>
          </a:extLst>
        </xdr:cNvPr>
        <xdr:cNvSpPr/>
      </xdr:nvSpPr>
      <xdr:spPr>
        <a:xfrm>
          <a:off x="55626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19</xdr:row>
      <xdr:rowOff>14287</xdr:rowOff>
    </xdr:from>
    <xdr:to>
      <xdr:col>9</xdr:col>
      <xdr:colOff>94243</xdr:colOff>
      <xdr:row>19</xdr:row>
      <xdr:rowOff>128587</xdr:rowOff>
    </xdr:to>
    <xdr:sp macro="" textlink="">
      <xdr:nvSpPr>
        <xdr:cNvPr id="1011" name="OpenSolver49">
          <a:extLst>
            <a:ext uri="{FF2B5EF4-FFF2-40B4-BE49-F238E27FC236}">
              <a16:creationId xmlns:a16="http://schemas.microsoft.com/office/drawing/2014/main" id="{6201F4A9-C3D1-7AE8-53CB-86303009E2DD}"/>
            </a:ext>
          </a:extLst>
        </xdr:cNvPr>
        <xdr:cNvSpPr/>
      </xdr:nvSpPr>
      <xdr:spPr>
        <a:xfrm>
          <a:off x="62611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19</xdr:row>
      <xdr:rowOff>14287</xdr:rowOff>
    </xdr:from>
    <xdr:to>
      <xdr:col>10</xdr:col>
      <xdr:colOff>92656</xdr:colOff>
      <xdr:row>19</xdr:row>
      <xdr:rowOff>128587</xdr:rowOff>
    </xdr:to>
    <xdr:sp macro="" textlink="">
      <xdr:nvSpPr>
        <xdr:cNvPr id="1012" name="OpenSolver50">
          <a:extLst>
            <a:ext uri="{FF2B5EF4-FFF2-40B4-BE49-F238E27FC236}">
              <a16:creationId xmlns:a16="http://schemas.microsoft.com/office/drawing/2014/main" id="{576CD7C4-C9F3-C0FD-2DF3-EC397A529C88}"/>
            </a:ext>
          </a:extLst>
        </xdr:cNvPr>
        <xdr:cNvSpPr/>
      </xdr:nvSpPr>
      <xdr:spPr>
        <a:xfrm>
          <a:off x="69596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19</xdr:row>
      <xdr:rowOff>14287</xdr:rowOff>
    </xdr:from>
    <xdr:to>
      <xdr:col>11</xdr:col>
      <xdr:colOff>100593</xdr:colOff>
      <xdr:row>19</xdr:row>
      <xdr:rowOff>128587</xdr:rowOff>
    </xdr:to>
    <xdr:sp macro="" textlink="">
      <xdr:nvSpPr>
        <xdr:cNvPr id="1013" name="OpenSolver51">
          <a:extLst>
            <a:ext uri="{FF2B5EF4-FFF2-40B4-BE49-F238E27FC236}">
              <a16:creationId xmlns:a16="http://schemas.microsoft.com/office/drawing/2014/main" id="{54F384D7-292C-1DC8-84C8-B13F00A6FDBE}"/>
            </a:ext>
          </a:extLst>
        </xdr:cNvPr>
        <xdr:cNvSpPr/>
      </xdr:nvSpPr>
      <xdr:spPr>
        <a:xfrm>
          <a:off x="7658100" y="37719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20</xdr:row>
      <xdr:rowOff>9525</xdr:rowOff>
    </xdr:from>
    <xdr:to>
      <xdr:col>1</xdr:col>
      <xdr:colOff>94243</xdr:colOff>
      <xdr:row>20</xdr:row>
      <xdr:rowOff>123825</xdr:rowOff>
    </xdr:to>
    <xdr:sp macro="" textlink="">
      <xdr:nvSpPr>
        <xdr:cNvPr id="1014" name="OpenSolver52">
          <a:extLst>
            <a:ext uri="{FF2B5EF4-FFF2-40B4-BE49-F238E27FC236}">
              <a16:creationId xmlns:a16="http://schemas.microsoft.com/office/drawing/2014/main" id="{7678B25D-4715-FEAC-02F2-33561BE14072}"/>
            </a:ext>
          </a:extLst>
        </xdr:cNvPr>
        <xdr:cNvSpPr/>
      </xdr:nvSpPr>
      <xdr:spPr>
        <a:xfrm>
          <a:off x="6604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20</xdr:row>
      <xdr:rowOff>9525</xdr:rowOff>
    </xdr:from>
    <xdr:to>
      <xdr:col>2</xdr:col>
      <xdr:colOff>105356</xdr:colOff>
      <xdr:row>20</xdr:row>
      <xdr:rowOff>123825</xdr:rowOff>
    </xdr:to>
    <xdr:sp macro="" textlink="">
      <xdr:nvSpPr>
        <xdr:cNvPr id="1015" name="OpenSolver53">
          <a:extLst>
            <a:ext uri="{FF2B5EF4-FFF2-40B4-BE49-F238E27FC236}">
              <a16:creationId xmlns:a16="http://schemas.microsoft.com/office/drawing/2014/main" id="{1E38E229-334F-5821-7A05-063DECC5F22B}"/>
            </a:ext>
          </a:extLst>
        </xdr:cNvPr>
        <xdr:cNvSpPr/>
      </xdr:nvSpPr>
      <xdr:spPr>
        <a:xfrm>
          <a:off x="13716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20</xdr:row>
      <xdr:rowOff>9525</xdr:rowOff>
    </xdr:from>
    <xdr:to>
      <xdr:col>3</xdr:col>
      <xdr:colOff>103768</xdr:colOff>
      <xdr:row>20</xdr:row>
      <xdr:rowOff>123825</xdr:rowOff>
    </xdr:to>
    <xdr:sp macro="" textlink="">
      <xdr:nvSpPr>
        <xdr:cNvPr id="1016" name="OpenSolver54">
          <a:extLst>
            <a:ext uri="{FF2B5EF4-FFF2-40B4-BE49-F238E27FC236}">
              <a16:creationId xmlns:a16="http://schemas.microsoft.com/office/drawing/2014/main" id="{169C22CA-CEC5-ABDC-26FD-7FEF7ED2E9FE}"/>
            </a:ext>
          </a:extLst>
        </xdr:cNvPr>
        <xdr:cNvSpPr/>
      </xdr:nvSpPr>
      <xdr:spPr>
        <a:xfrm>
          <a:off x="20701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20</xdr:row>
      <xdr:rowOff>9525</xdr:rowOff>
    </xdr:from>
    <xdr:to>
      <xdr:col>4</xdr:col>
      <xdr:colOff>102181</xdr:colOff>
      <xdr:row>20</xdr:row>
      <xdr:rowOff>123825</xdr:rowOff>
    </xdr:to>
    <xdr:sp macro="" textlink="">
      <xdr:nvSpPr>
        <xdr:cNvPr id="1017" name="OpenSolver55">
          <a:extLst>
            <a:ext uri="{FF2B5EF4-FFF2-40B4-BE49-F238E27FC236}">
              <a16:creationId xmlns:a16="http://schemas.microsoft.com/office/drawing/2014/main" id="{B7D5292E-EB89-40CC-0544-75059F5EEEB7}"/>
            </a:ext>
          </a:extLst>
        </xdr:cNvPr>
        <xdr:cNvSpPr/>
      </xdr:nvSpPr>
      <xdr:spPr>
        <a:xfrm>
          <a:off x="27686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20</xdr:row>
      <xdr:rowOff>9525</xdr:rowOff>
    </xdr:from>
    <xdr:to>
      <xdr:col>5</xdr:col>
      <xdr:colOff>100593</xdr:colOff>
      <xdr:row>20</xdr:row>
      <xdr:rowOff>123825</xdr:rowOff>
    </xdr:to>
    <xdr:sp macro="" textlink="">
      <xdr:nvSpPr>
        <xdr:cNvPr id="1018" name="OpenSolver56">
          <a:extLst>
            <a:ext uri="{FF2B5EF4-FFF2-40B4-BE49-F238E27FC236}">
              <a16:creationId xmlns:a16="http://schemas.microsoft.com/office/drawing/2014/main" id="{BD765BA2-58AD-316F-5EB5-AC59855C7F28}"/>
            </a:ext>
          </a:extLst>
        </xdr:cNvPr>
        <xdr:cNvSpPr/>
      </xdr:nvSpPr>
      <xdr:spPr>
        <a:xfrm>
          <a:off x="34671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20</xdr:row>
      <xdr:rowOff>9525</xdr:rowOff>
    </xdr:from>
    <xdr:to>
      <xdr:col>6</xdr:col>
      <xdr:colOff>99006</xdr:colOff>
      <xdr:row>20</xdr:row>
      <xdr:rowOff>123825</xdr:rowOff>
    </xdr:to>
    <xdr:sp macro="" textlink="">
      <xdr:nvSpPr>
        <xdr:cNvPr id="1019" name="OpenSolver57">
          <a:extLst>
            <a:ext uri="{FF2B5EF4-FFF2-40B4-BE49-F238E27FC236}">
              <a16:creationId xmlns:a16="http://schemas.microsoft.com/office/drawing/2014/main" id="{FA819D69-A309-ABC8-C362-55A175F2F1EC}"/>
            </a:ext>
          </a:extLst>
        </xdr:cNvPr>
        <xdr:cNvSpPr/>
      </xdr:nvSpPr>
      <xdr:spPr>
        <a:xfrm>
          <a:off x="41656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20</xdr:row>
      <xdr:rowOff>9525</xdr:rowOff>
    </xdr:from>
    <xdr:to>
      <xdr:col>7</xdr:col>
      <xdr:colOff>97418</xdr:colOff>
      <xdr:row>20</xdr:row>
      <xdr:rowOff>123825</xdr:rowOff>
    </xdr:to>
    <xdr:sp macro="" textlink="">
      <xdr:nvSpPr>
        <xdr:cNvPr id="1020" name="OpenSolver58">
          <a:extLst>
            <a:ext uri="{FF2B5EF4-FFF2-40B4-BE49-F238E27FC236}">
              <a16:creationId xmlns:a16="http://schemas.microsoft.com/office/drawing/2014/main" id="{FFB16D07-C68B-AC5F-3BC9-704669C2A7B8}"/>
            </a:ext>
          </a:extLst>
        </xdr:cNvPr>
        <xdr:cNvSpPr/>
      </xdr:nvSpPr>
      <xdr:spPr>
        <a:xfrm>
          <a:off x="48641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20</xdr:row>
      <xdr:rowOff>9525</xdr:rowOff>
    </xdr:from>
    <xdr:to>
      <xdr:col>8</xdr:col>
      <xdr:colOff>95831</xdr:colOff>
      <xdr:row>20</xdr:row>
      <xdr:rowOff>123825</xdr:rowOff>
    </xdr:to>
    <xdr:sp macro="" textlink="">
      <xdr:nvSpPr>
        <xdr:cNvPr id="1021" name="OpenSolver59">
          <a:extLst>
            <a:ext uri="{FF2B5EF4-FFF2-40B4-BE49-F238E27FC236}">
              <a16:creationId xmlns:a16="http://schemas.microsoft.com/office/drawing/2014/main" id="{35D58E59-83D7-68CE-F6E9-EEA90114D157}"/>
            </a:ext>
          </a:extLst>
        </xdr:cNvPr>
        <xdr:cNvSpPr/>
      </xdr:nvSpPr>
      <xdr:spPr>
        <a:xfrm>
          <a:off x="55626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20</xdr:row>
      <xdr:rowOff>9525</xdr:rowOff>
    </xdr:from>
    <xdr:to>
      <xdr:col>9</xdr:col>
      <xdr:colOff>94243</xdr:colOff>
      <xdr:row>20</xdr:row>
      <xdr:rowOff>123825</xdr:rowOff>
    </xdr:to>
    <xdr:sp macro="" textlink="">
      <xdr:nvSpPr>
        <xdr:cNvPr id="1022" name="OpenSolver60">
          <a:extLst>
            <a:ext uri="{FF2B5EF4-FFF2-40B4-BE49-F238E27FC236}">
              <a16:creationId xmlns:a16="http://schemas.microsoft.com/office/drawing/2014/main" id="{79E03160-4784-21FB-5C07-C90EC14E0ED2}"/>
            </a:ext>
          </a:extLst>
        </xdr:cNvPr>
        <xdr:cNvSpPr/>
      </xdr:nvSpPr>
      <xdr:spPr>
        <a:xfrm>
          <a:off x="62611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20</xdr:row>
      <xdr:rowOff>9525</xdr:rowOff>
    </xdr:from>
    <xdr:to>
      <xdr:col>10</xdr:col>
      <xdr:colOff>92656</xdr:colOff>
      <xdr:row>20</xdr:row>
      <xdr:rowOff>123825</xdr:rowOff>
    </xdr:to>
    <xdr:sp macro="" textlink="">
      <xdr:nvSpPr>
        <xdr:cNvPr id="1023" name="OpenSolver61">
          <a:extLst>
            <a:ext uri="{FF2B5EF4-FFF2-40B4-BE49-F238E27FC236}">
              <a16:creationId xmlns:a16="http://schemas.microsoft.com/office/drawing/2014/main" id="{25638F1E-3BCC-0B1E-8487-D0EBBFCABBF1}"/>
            </a:ext>
          </a:extLst>
        </xdr:cNvPr>
        <xdr:cNvSpPr/>
      </xdr:nvSpPr>
      <xdr:spPr>
        <a:xfrm>
          <a:off x="69596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20</xdr:row>
      <xdr:rowOff>9525</xdr:rowOff>
    </xdr:from>
    <xdr:to>
      <xdr:col>11</xdr:col>
      <xdr:colOff>100593</xdr:colOff>
      <xdr:row>20</xdr:row>
      <xdr:rowOff>123825</xdr:rowOff>
    </xdr:to>
    <xdr:sp macro="" textlink="">
      <xdr:nvSpPr>
        <xdr:cNvPr id="1024" name="OpenSolver62">
          <a:extLst>
            <a:ext uri="{FF2B5EF4-FFF2-40B4-BE49-F238E27FC236}">
              <a16:creationId xmlns:a16="http://schemas.microsoft.com/office/drawing/2014/main" id="{FA757CDE-6BE5-C65A-CD56-98772ACD1173}"/>
            </a:ext>
          </a:extLst>
        </xdr:cNvPr>
        <xdr:cNvSpPr/>
      </xdr:nvSpPr>
      <xdr:spPr>
        <a:xfrm>
          <a:off x="7658100" y="39624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21</xdr:row>
      <xdr:rowOff>17462</xdr:rowOff>
    </xdr:from>
    <xdr:to>
      <xdr:col>1</xdr:col>
      <xdr:colOff>94243</xdr:colOff>
      <xdr:row>21</xdr:row>
      <xdr:rowOff>131762</xdr:rowOff>
    </xdr:to>
    <xdr:sp macro="" textlink="">
      <xdr:nvSpPr>
        <xdr:cNvPr id="1025" name="OpenSolver63">
          <a:extLst>
            <a:ext uri="{FF2B5EF4-FFF2-40B4-BE49-F238E27FC236}">
              <a16:creationId xmlns:a16="http://schemas.microsoft.com/office/drawing/2014/main" id="{4903046F-691E-5661-7B0B-416544D39ADB}"/>
            </a:ext>
          </a:extLst>
        </xdr:cNvPr>
        <xdr:cNvSpPr/>
      </xdr:nvSpPr>
      <xdr:spPr>
        <a:xfrm>
          <a:off x="6604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21</xdr:row>
      <xdr:rowOff>17462</xdr:rowOff>
    </xdr:from>
    <xdr:to>
      <xdr:col>2</xdr:col>
      <xdr:colOff>105356</xdr:colOff>
      <xdr:row>21</xdr:row>
      <xdr:rowOff>131762</xdr:rowOff>
    </xdr:to>
    <xdr:sp macro="" textlink="">
      <xdr:nvSpPr>
        <xdr:cNvPr id="1026" name="OpenSolver64">
          <a:extLst>
            <a:ext uri="{FF2B5EF4-FFF2-40B4-BE49-F238E27FC236}">
              <a16:creationId xmlns:a16="http://schemas.microsoft.com/office/drawing/2014/main" id="{CD2A8063-3690-5B72-3CC5-D1682D2CDCA9}"/>
            </a:ext>
          </a:extLst>
        </xdr:cNvPr>
        <xdr:cNvSpPr/>
      </xdr:nvSpPr>
      <xdr:spPr>
        <a:xfrm>
          <a:off x="13716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21</xdr:row>
      <xdr:rowOff>17462</xdr:rowOff>
    </xdr:from>
    <xdr:to>
      <xdr:col>3</xdr:col>
      <xdr:colOff>103768</xdr:colOff>
      <xdr:row>21</xdr:row>
      <xdr:rowOff>131762</xdr:rowOff>
    </xdr:to>
    <xdr:sp macro="" textlink="">
      <xdr:nvSpPr>
        <xdr:cNvPr id="1027" name="OpenSolver65">
          <a:extLst>
            <a:ext uri="{FF2B5EF4-FFF2-40B4-BE49-F238E27FC236}">
              <a16:creationId xmlns:a16="http://schemas.microsoft.com/office/drawing/2014/main" id="{B3F3AB3E-1987-9DC2-CDC3-E36966A99EAF}"/>
            </a:ext>
          </a:extLst>
        </xdr:cNvPr>
        <xdr:cNvSpPr/>
      </xdr:nvSpPr>
      <xdr:spPr>
        <a:xfrm>
          <a:off x="20701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21</xdr:row>
      <xdr:rowOff>17462</xdr:rowOff>
    </xdr:from>
    <xdr:to>
      <xdr:col>4</xdr:col>
      <xdr:colOff>102181</xdr:colOff>
      <xdr:row>21</xdr:row>
      <xdr:rowOff>131762</xdr:rowOff>
    </xdr:to>
    <xdr:sp macro="" textlink="">
      <xdr:nvSpPr>
        <xdr:cNvPr id="1028" name="OpenSolver66">
          <a:extLst>
            <a:ext uri="{FF2B5EF4-FFF2-40B4-BE49-F238E27FC236}">
              <a16:creationId xmlns:a16="http://schemas.microsoft.com/office/drawing/2014/main" id="{CF22C5B1-72DF-FDAE-5AAC-4CFA7BCCC33F}"/>
            </a:ext>
          </a:extLst>
        </xdr:cNvPr>
        <xdr:cNvSpPr/>
      </xdr:nvSpPr>
      <xdr:spPr>
        <a:xfrm>
          <a:off x="27686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21</xdr:row>
      <xdr:rowOff>17462</xdr:rowOff>
    </xdr:from>
    <xdr:to>
      <xdr:col>5</xdr:col>
      <xdr:colOff>100593</xdr:colOff>
      <xdr:row>21</xdr:row>
      <xdr:rowOff>131762</xdr:rowOff>
    </xdr:to>
    <xdr:sp macro="" textlink="">
      <xdr:nvSpPr>
        <xdr:cNvPr id="1029" name="OpenSolver67">
          <a:extLst>
            <a:ext uri="{FF2B5EF4-FFF2-40B4-BE49-F238E27FC236}">
              <a16:creationId xmlns:a16="http://schemas.microsoft.com/office/drawing/2014/main" id="{FF0E2CFE-3095-7785-6D3E-A36F4A31254A}"/>
            </a:ext>
          </a:extLst>
        </xdr:cNvPr>
        <xdr:cNvSpPr/>
      </xdr:nvSpPr>
      <xdr:spPr>
        <a:xfrm>
          <a:off x="34671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21</xdr:row>
      <xdr:rowOff>17462</xdr:rowOff>
    </xdr:from>
    <xdr:to>
      <xdr:col>6</xdr:col>
      <xdr:colOff>99006</xdr:colOff>
      <xdr:row>21</xdr:row>
      <xdr:rowOff>131762</xdr:rowOff>
    </xdr:to>
    <xdr:sp macro="" textlink="">
      <xdr:nvSpPr>
        <xdr:cNvPr id="1030" name="OpenSolver68">
          <a:extLst>
            <a:ext uri="{FF2B5EF4-FFF2-40B4-BE49-F238E27FC236}">
              <a16:creationId xmlns:a16="http://schemas.microsoft.com/office/drawing/2014/main" id="{72BB53AD-3F63-9F92-57CE-76FBE6701167}"/>
            </a:ext>
          </a:extLst>
        </xdr:cNvPr>
        <xdr:cNvSpPr/>
      </xdr:nvSpPr>
      <xdr:spPr>
        <a:xfrm>
          <a:off x="41656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21</xdr:row>
      <xdr:rowOff>17462</xdr:rowOff>
    </xdr:from>
    <xdr:to>
      <xdr:col>7</xdr:col>
      <xdr:colOff>97418</xdr:colOff>
      <xdr:row>21</xdr:row>
      <xdr:rowOff>131762</xdr:rowOff>
    </xdr:to>
    <xdr:sp macro="" textlink="">
      <xdr:nvSpPr>
        <xdr:cNvPr id="1031" name="OpenSolver69">
          <a:extLst>
            <a:ext uri="{FF2B5EF4-FFF2-40B4-BE49-F238E27FC236}">
              <a16:creationId xmlns:a16="http://schemas.microsoft.com/office/drawing/2014/main" id="{15826038-AAB9-5C36-A7D3-3EB377E31B80}"/>
            </a:ext>
          </a:extLst>
        </xdr:cNvPr>
        <xdr:cNvSpPr/>
      </xdr:nvSpPr>
      <xdr:spPr>
        <a:xfrm>
          <a:off x="48641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21</xdr:row>
      <xdr:rowOff>17462</xdr:rowOff>
    </xdr:from>
    <xdr:to>
      <xdr:col>8</xdr:col>
      <xdr:colOff>95831</xdr:colOff>
      <xdr:row>21</xdr:row>
      <xdr:rowOff>131762</xdr:rowOff>
    </xdr:to>
    <xdr:sp macro="" textlink="">
      <xdr:nvSpPr>
        <xdr:cNvPr id="1032" name="OpenSolver70">
          <a:extLst>
            <a:ext uri="{FF2B5EF4-FFF2-40B4-BE49-F238E27FC236}">
              <a16:creationId xmlns:a16="http://schemas.microsoft.com/office/drawing/2014/main" id="{32E0CA17-08E8-9CF4-94E6-FBB23C27C62C}"/>
            </a:ext>
          </a:extLst>
        </xdr:cNvPr>
        <xdr:cNvSpPr/>
      </xdr:nvSpPr>
      <xdr:spPr>
        <a:xfrm>
          <a:off x="55626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21</xdr:row>
      <xdr:rowOff>17462</xdr:rowOff>
    </xdr:from>
    <xdr:to>
      <xdr:col>9</xdr:col>
      <xdr:colOff>94243</xdr:colOff>
      <xdr:row>21</xdr:row>
      <xdr:rowOff>131762</xdr:rowOff>
    </xdr:to>
    <xdr:sp macro="" textlink="">
      <xdr:nvSpPr>
        <xdr:cNvPr id="1033" name="OpenSolver71">
          <a:extLst>
            <a:ext uri="{FF2B5EF4-FFF2-40B4-BE49-F238E27FC236}">
              <a16:creationId xmlns:a16="http://schemas.microsoft.com/office/drawing/2014/main" id="{5E7DC6EC-B010-FB14-91F2-4487DFA37C91}"/>
            </a:ext>
          </a:extLst>
        </xdr:cNvPr>
        <xdr:cNvSpPr/>
      </xdr:nvSpPr>
      <xdr:spPr>
        <a:xfrm>
          <a:off x="62611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21</xdr:row>
      <xdr:rowOff>17462</xdr:rowOff>
    </xdr:from>
    <xdr:to>
      <xdr:col>10</xdr:col>
      <xdr:colOff>92656</xdr:colOff>
      <xdr:row>21</xdr:row>
      <xdr:rowOff>131762</xdr:rowOff>
    </xdr:to>
    <xdr:sp macro="" textlink="">
      <xdr:nvSpPr>
        <xdr:cNvPr id="1034" name="OpenSolver72">
          <a:extLst>
            <a:ext uri="{FF2B5EF4-FFF2-40B4-BE49-F238E27FC236}">
              <a16:creationId xmlns:a16="http://schemas.microsoft.com/office/drawing/2014/main" id="{5ABE18F7-438F-1A0F-6D6E-790D0748DD5A}"/>
            </a:ext>
          </a:extLst>
        </xdr:cNvPr>
        <xdr:cNvSpPr/>
      </xdr:nvSpPr>
      <xdr:spPr>
        <a:xfrm>
          <a:off x="69596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21</xdr:row>
      <xdr:rowOff>17462</xdr:rowOff>
    </xdr:from>
    <xdr:to>
      <xdr:col>11</xdr:col>
      <xdr:colOff>100593</xdr:colOff>
      <xdr:row>21</xdr:row>
      <xdr:rowOff>131762</xdr:rowOff>
    </xdr:to>
    <xdr:sp macro="" textlink="">
      <xdr:nvSpPr>
        <xdr:cNvPr id="1035" name="OpenSolver73">
          <a:extLst>
            <a:ext uri="{FF2B5EF4-FFF2-40B4-BE49-F238E27FC236}">
              <a16:creationId xmlns:a16="http://schemas.microsoft.com/office/drawing/2014/main" id="{301F8D63-FE6E-1D59-C4C7-06AB3BEE029D}"/>
            </a:ext>
          </a:extLst>
        </xdr:cNvPr>
        <xdr:cNvSpPr/>
      </xdr:nvSpPr>
      <xdr:spPr>
        <a:xfrm>
          <a:off x="7658100" y="4165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22</xdr:row>
      <xdr:rowOff>12700</xdr:rowOff>
    </xdr:from>
    <xdr:to>
      <xdr:col>1</xdr:col>
      <xdr:colOff>94243</xdr:colOff>
      <xdr:row>22</xdr:row>
      <xdr:rowOff>127000</xdr:rowOff>
    </xdr:to>
    <xdr:sp macro="" textlink="">
      <xdr:nvSpPr>
        <xdr:cNvPr id="1036" name="OpenSolver74">
          <a:extLst>
            <a:ext uri="{FF2B5EF4-FFF2-40B4-BE49-F238E27FC236}">
              <a16:creationId xmlns:a16="http://schemas.microsoft.com/office/drawing/2014/main" id="{3C9B635D-DBCA-F554-0A9A-2B298A12921F}"/>
            </a:ext>
          </a:extLst>
        </xdr:cNvPr>
        <xdr:cNvSpPr/>
      </xdr:nvSpPr>
      <xdr:spPr>
        <a:xfrm>
          <a:off x="6604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22</xdr:row>
      <xdr:rowOff>12700</xdr:rowOff>
    </xdr:from>
    <xdr:to>
      <xdr:col>2</xdr:col>
      <xdr:colOff>105356</xdr:colOff>
      <xdr:row>22</xdr:row>
      <xdr:rowOff>127000</xdr:rowOff>
    </xdr:to>
    <xdr:sp macro="" textlink="">
      <xdr:nvSpPr>
        <xdr:cNvPr id="1037" name="OpenSolver75">
          <a:extLst>
            <a:ext uri="{FF2B5EF4-FFF2-40B4-BE49-F238E27FC236}">
              <a16:creationId xmlns:a16="http://schemas.microsoft.com/office/drawing/2014/main" id="{BDC2D1AE-FF1E-AD4B-F104-478E35B6ACA1}"/>
            </a:ext>
          </a:extLst>
        </xdr:cNvPr>
        <xdr:cNvSpPr/>
      </xdr:nvSpPr>
      <xdr:spPr>
        <a:xfrm>
          <a:off x="13716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22</xdr:row>
      <xdr:rowOff>12700</xdr:rowOff>
    </xdr:from>
    <xdr:to>
      <xdr:col>3</xdr:col>
      <xdr:colOff>103768</xdr:colOff>
      <xdr:row>22</xdr:row>
      <xdr:rowOff>127000</xdr:rowOff>
    </xdr:to>
    <xdr:sp macro="" textlink="">
      <xdr:nvSpPr>
        <xdr:cNvPr id="1038" name="OpenSolver76">
          <a:extLst>
            <a:ext uri="{FF2B5EF4-FFF2-40B4-BE49-F238E27FC236}">
              <a16:creationId xmlns:a16="http://schemas.microsoft.com/office/drawing/2014/main" id="{724E5445-2674-5985-5F2D-C5FD75655A1A}"/>
            </a:ext>
          </a:extLst>
        </xdr:cNvPr>
        <xdr:cNvSpPr/>
      </xdr:nvSpPr>
      <xdr:spPr>
        <a:xfrm>
          <a:off x="20701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22</xdr:row>
      <xdr:rowOff>12700</xdr:rowOff>
    </xdr:from>
    <xdr:to>
      <xdr:col>4</xdr:col>
      <xdr:colOff>102181</xdr:colOff>
      <xdr:row>22</xdr:row>
      <xdr:rowOff>127000</xdr:rowOff>
    </xdr:to>
    <xdr:sp macro="" textlink="">
      <xdr:nvSpPr>
        <xdr:cNvPr id="1039" name="OpenSolver77">
          <a:extLst>
            <a:ext uri="{FF2B5EF4-FFF2-40B4-BE49-F238E27FC236}">
              <a16:creationId xmlns:a16="http://schemas.microsoft.com/office/drawing/2014/main" id="{A3D5D3BF-46C0-4A36-AAE6-9CBB240B2EC6}"/>
            </a:ext>
          </a:extLst>
        </xdr:cNvPr>
        <xdr:cNvSpPr/>
      </xdr:nvSpPr>
      <xdr:spPr>
        <a:xfrm>
          <a:off x="27686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22</xdr:row>
      <xdr:rowOff>12700</xdr:rowOff>
    </xdr:from>
    <xdr:to>
      <xdr:col>5</xdr:col>
      <xdr:colOff>100593</xdr:colOff>
      <xdr:row>22</xdr:row>
      <xdr:rowOff>127000</xdr:rowOff>
    </xdr:to>
    <xdr:sp macro="" textlink="">
      <xdr:nvSpPr>
        <xdr:cNvPr id="1040" name="OpenSolver78">
          <a:extLst>
            <a:ext uri="{FF2B5EF4-FFF2-40B4-BE49-F238E27FC236}">
              <a16:creationId xmlns:a16="http://schemas.microsoft.com/office/drawing/2014/main" id="{1227D13C-44C2-348F-89CE-11DBBE4F7A3B}"/>
            </a:ext>
          </a:extLst>
        </xdr:cNvPr>
        <xdr:cNvSpPr/>
      </xdr:nvSpPr>
      <xdr:spPr>
        <a:xfrm>
          <a:off x="34671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99006</xdr:colOff>
      <xdr:row>22</xdr:row>
      <xdr:rowOff>127000</xdr:rowOff>
    </xdr:to>
    <xdr:sp macro="" textlink="">
      <xdr:nvSpPr>
        <xdr:cNvPr id="1041" name="OpenSolver79">
          <a:extLst>
            <a:ext uri="{FF2B5EF4-FFF2-40B4-BE49-F238E27FC236}">
              <a16:creationId xmlns:a16="http://schemas.microsoft.com/office/drawing/2014/main" id="{60859079-A3F4-1E0C-16AD-B563706186EC}"/>
            </a:ext>
          </a:extLst>
        </xdr:cNvPr>
        <xdr:cNvSpPr/>
      </xdr:nvSpPr>
      <xdr:spPr>
        <a:xfrm>
          <a:off x="41656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22</xdr:row>
      <xdr:rowOff>12700</xdr:rowOff>
    </xdr:from>
    <xdr:to>
      <xdr:col>7</xdr:col>
      <xdr:colOff>97418</xdr:colOff>
      <xdr:row>22</xdr:row>
      <xdr:rowOff>127000</xdr:rowOff>
    </xdr:to>
    <xdr:sp macro="" textlink="">
      <xdr:nvSpPr>
        <xdr:cNvPr id="1042" name="OpenSolver80">
          <a:extLst>
            <a:ext uri="{FF2B5EF4-FFF2-40B4-BE49-F238E27FC236}">
              <a16:creationId xmlns:a16="http://schemas.microsoft.com/office/drawing/2014/main" id="{A6CA2DE7-3C6F-D4ED-FD68-FFDD20F90777}"/>
            </a:ext>
          </a:extLst>
        </xdr:cNvPr>
        <xdr:cNvSpPr/>
      </xdr:nvSpPr>
      <xdr:spPr>
        <a:xfrm>
          <a:off x="48641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22</xdr:row>
      <xdr:rowOff>12700</xdr:rowOff>
    </xdr:from>
    <xdr:to>
      <xdr:col>8</xdr:col>
      <xdr:colOff>95831</xdr:colOff>
      <xdr:row>22</xdr:row>
      <xdr:rowOff>127000</xdr:rowOff>
    </xdr:to>
    <xdr:sp macro="" textlink="">
      <xdr:nvSpPr>
        <xdr:cNvPr id="1043" name="OpenSolver81">
          <a:extLst>
            <a:ext uri="{FF2B5EF4-FFF2-40B4-BE49-F238E27FC236}">
              <a16:creationId xmlns:a16="http://schemas.microsoft.com/office/drawing/2014/main" id="{E82EBCF4-40ED-7A48-4132-0563ABCD0E8B}"/>
            </a:ext>
          </a:extLst>
        </xdr:cNvPr>
        <xdr:cNvSpPr/>
      </xdr:nvSpPr>
      <xdr:spPr>
        <a:xfrm>
          <a:off x="55626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22</xdr:row>
      <xdr:rowOff>12700</xdr:rowOff>
    </xdr:from>
    <xdr:to>
      <xdr:col>9</xdr:col>
      <xdr:colOff>94243</xdr:colOff>
      <xdr:row>22</xdr:row>
      <xdr:rowOff>127000</xdr:rowOff>
    </xdr:to>
    <xdr:sp macro="" textlink="">
      <xdr:nvSpPr>
        <xdr:cNvPr id="1044" name="OpenSolver82">
          <a:extLst>
            <a:ext uri="{FF2B5EF4-FFF2-40B4-BE49-F238E27FC236}">
              <a16:creationId xmlns:a16="http://schemas.microsoft.com/office/drawing/2014/main" id="{A6676139-AE54-E1D1-1080-1598574352A5}"/>
            </a:ext>
          </a:extLst>
        </xdr:cNvPr>
        <xdr:cNvSpPr/>
      </xdr:nvSpPr>
      <xdr:spPr>
        <a:xfrm>
          <a:off x="62611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22</xdr:row>
      <xdr:rowOff>12700</xdr:rowOff>
    </xdr:from>
    <xdr:to>
      <xdr:col>10</xdr:col>
      <xdr:colOff>92656</xdr:colOff>
      <xdr:row>22</xdr:row>
      <xdr:rowOff>127000</xdr:rowOff>
    </xdr:to>
    <xdr:sp macro="" textlink="">
      <xdr:nvSpPr>
        <xdr:cNvPr id="1045" name="OpenSolver83">
          <a:extLst>
            <a:ext uri="{FF2B5EF4-FFF2-40B4-BE49-F238E27FC236}">
              <a16:creationId xmlns:a16="http://schemas.microsoft.com/office/drawing/2014/main" id="{3C31042B-9274-15AE-C73F-95AE51DE253A}"/>
            </a:ext>
          </a:extLst>
        </xdr:cNvPr>
        <xdr:cNvSpPr/>
      </xdr:nvSpPr>
      <xdr:spPr>
        <a:xfrm>
          <a:off x="69596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22</xdr:row>
      <xdr:rowOff>12700</xdr:rowOff>
    </xdr:from>
    <xdr:to>
      <xdr:col>11</xdr:col>
      <xdr:colOff>100593</xdr:colOff>
      <xdr:row>22</xdr:row>
      <xdr:rowOff>127000</xdr:rowOff>
    </xdr:to>
    <xdr:sp macro="" textlink="">
      <xdr:nvSpPr>
        <xdr:cNvPr id="1046" name="OpenSolver84">
          <a:extLst>
            <a:ext uri="{FF2B5EF4-FFF2-40B4-BE49-F238E27FC236}">
              <a16:creationId xmlns:a16="http://schemas.microsoft.com/office/drawing/2014/main" id="{22598953-1437-FB0A-5373-128878379011}"/>
            </a:ext>
          </a:extLst>
        </xdr:cNvPr>
        <xdr:cNvSpPr/>
      </xdr:nvSpPr>
      <xdr:spPr>
        <a:xfrm>
          <a:off x="7658100" y="43561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23</xdr:row>
      <xdr:rowOff>7937</xdr:rowOff>
    </xdr:from>
    <xdr:to>
      <xdr:col>1</xdr:col>
      <xdr:colOff>94243</xdr:colOff>
      <xdr:row>23</xdr:row>
      <xdr:rowOff>122237</xdr:rowOff>
    </xdr:to>
    <xdr:sp macro="" textlink="">
      <xdr:nvSpPr>
        <xdr:cNvPr id="1047" name="OpenSolver85">
          <a:extLst>
            <a:ext uri="{FF2B5EF4-FFF2-40B4-BE49-F238E27FC236}">
              <a16:creationId xmlns:a16="http://schemas.microsoft.com/office/drawing/2014/main" id="{5F66E7E4-7D8F-C8B5-3AE4-B1F26561566E}"/>
            </a:ext>
          </a:extLst>
        </xdr:cNvPr>
        <xdr:cNvSpPr/>
      </xdr:nvSpPr>
      <xdr:spPr>
        <a:xfrm>
          <a:off x="6604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23</xdr:row>
      <xdr:rowOff>7937</xdr:rowOff>
    </xdr:from>
    <xdr:to>
      <xdr:col>2</xdr:col>
      <xdr:colOff>105356</xdr:colOff>
      <xdr:row>23</xdr:row>
      <xdr:rowOff>122237</xdr:rowOff>
    </xdr:to>
    <xdr:sp macro="" textlink="">
      <xdr:nvSpPr>
        <xdr:cNvPr id="1048" name="OpenSolver86">
          <a:extLst>
            <a:ext uri="{FF2B5EF4-FFF2-40B4-BE49-F238E27FC236}">
              <a16:creationId xmlns:a16="http://schemas.microsoft.com/office/drawing/2014/main" id="{B26715B2-3AB6-9BB0-AB45-6174886A4BE4}"/>
            </a:ext>
          </a:extLst>
        </xdr:cNvPr>
        <xdr:cNvSpPr/>
      </xdr:nvSpPr>
      <xdr:spPr>
        <a:xfrm>
          <a:off x="13716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23</xdr:row>
      <xdr:rowOff>7937</xdr:rowOff>
    </xdr:from>
    <xdr:to>
      <xdr:col>3</xdr:col>
      <xdr:colOff>103768</xdr:colOff>
      <xdr:row>23</xdr:row>
      <xdr:rowOff>122237</xdr:rowOff>
    </xdr:to>
    <xdr:sp macro="" textlink="">
      <xdr:nvSpPr>
        <xdr:cNvPr id="1049" name="OpenSolver87">
          <a:extLst>
            <a:ext uri="{FF2B5EF4-FFF2-40B4-BE49-F238E27FC236}">
              <a16:creationId xmlns:a16="http://schemas.microsoft.com/office/drawing/2014/main" id="{033E704B-6095-723B-19F8-9DC1090F4DEC}"/>
            </a:ext>
          </a:extLst>
        </xdr:cNvPr>
        <xdr:cNvSpPr/>
      </xdr:nvSpPr>
      <xdr:spPr>
        <a:xfrm>
          <a:off x="20701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23</xdr:row>
      <xdr:rowOff>7937</xdr:rowOff>
    </xdr:from>
    <xdr:to>
      <xdr:col>4</xdr:col>
      <xdr:colOff>102181</xdr:colOff>
      <xdr:row>23</xdr:row>
      <xdr:rowOff>122237</xdr:rowOff>
    </xdr:to>
    <xdr:sp macro="" textlink="">
      <xdr:nvSpPr>
        <xdr:cNvPr id="1050" name="OpenSolver88">
          <a:extLst>
            <a:ext uri="{FF2B5EF4-FFF2-40B4-BE49-F238E27FC236}">
              <a16:creationId xmlns:a16="http://schemas.microsoft.com/office/drawing/2014/main" id="{253CB1EF-1325-7906-0A6E-2F5F827B690F}"/>
            </a:ext>
          </a:extLst>
        </xdr:cNvPr>
        <xdr:cNvSpPr/>
      </xdr:nvSpPr>
      <xdr:spPr>
        <a:xfrm>
          <a:off x="27686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23</xdr:row>
      <xdr:rowOff>7937</xdr:rowOff>
    </xdr:from>
    <xdr:to>
      <xdr:col>5</xdr:col>
      <xdr:colOff>100593</xdr:colOff>
      <xdr:row>23</xdr:row>
      <xdr:rowOff>122237</xdr:rowOff>
    </xdr:to>
    <xdr:sp macro="" textlink="">
      <xdr:nvSpPr>
        <xdr:cNvPr id="1051" name="OpenSolver89">
          <a:extLst>
            <a:ext uri="{FF2B5EF4-FFF2-40B4-BE49-F238E27FC236}">
              <a16:creationId xmlns:a16="http://schemas.microsoft.com/office/drawing/2014/main" id="{EE4E1A5C-4795-4A48-B51F-B7B307DA3A76}"/>
            </a:ext>
          </a:extLst>
        </xdr:cNvPr>
        <xdr:cNvSpPr/>
      </xdr:nvSpPr>
      <xdr:spPr>
        <a:xfrm>
          <a:off x="34671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23</xdr:row>
      <xdr:rowOff>7937</xdr:rowOff>
    </xdr:from>
    <xdr:to>
      <xdr:col>6</xdr:col>
      <xdr:colOff>99006</xdr:colOff>
      <xdr:row>23</xdr:row>
      <xdr:rowOff>122237</xdr:rowOff>
    </xdr:to>
    <xdr:sp macro="" textlink="">
      <xdr:nvSpPr>
        <xdr:cNvPr id="1052" name="OpenSolver90">
          <a:extLst>
            <a:ext uri="{FF2B5EF4-FFF2-40B4-BE49-F238E27FC236}">
              <a16:creationId xmlns:a16="http://schemas.microsoft.com/office/drawing/2014/main" id="{FB1D4524-1BA2-0FAD-6773-D1C16B44F15A}"/>
            </a:ext>
          </a:extLst>
        </xdr:cNvPr>
        <xdr:cNvSpPr/>
      </xdr:nvSpPr>
      <xdr:spPr>
        <a:xfrm>
          <a:off x="41656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23</xdr:row>
      <xdr:rowOff>7937</xdr:rowOff>
    </xdr:from>
    <xdr:to>
      <xdr:col>7</xdr:col>
      <xdr:colOff>97418</xdr:colOff>
      <xdr:row>23</xdr:row>
      <xdr:rowOff>122237</xdr:rowOff>
    </xdr:to>
    <xdr:sp macro="" textlink="">
      <xdr:nvSpPr>
        <xdr:cNvPr id="1053" name="OpenSolver91">
          <a:extLst>
            <a:ext uri="{FF2B5EF4-FFF2-40B4-BE49-F238E27FC236}">
              <a16:creationId xmlns:a16="http://schemas.microsoft.com/office/drawing/2014/main" id="{0AC5D4EC-C4E7-DCDE-B521-DDCBF66F1A42}"/>
            </a:ext>
          </a:extLst>
        </xdr:cNvPr>
        <xdr:cNvSpPr/>
      </xdr:nvSpPr>
      <xdr:spPr>
        <a:xfrm>
          <a:off x="48641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23</xdr:row>
      <xdr:rowOff>7937</xdr:rowOff>
    </xdr:from>
    <xdr:to>
      <xdr:col>8</xdr:col>
      <xdr:colOff>95831</xdr:colOff>
      <xdr:row>23</xdr:row>
      <xdr:rowOff>122237</xdr:rowOff>
    </xdr:to>
    <xdr:sp macro="" textlink="">
      <xdr:nvSpPr>
        <xdr:cNvPr id="1054" name="OpenSolver92">
          <a:extLst>
            <a:ext uri="{FF2B5EF4-FFF2-40B4-BE49-F238E27FC236}">
              <a16:creationId xmlns:a16="http://schemas.microsoft.com/office/drawing/2014/main" id="{B6A27098-B433-D763-6142-C11CBDE3E7B2}"/>
            </a:ext>
          </a:extLst>
        </xdr:cNvPr>
        <xdr:cNvSpPr/>
      </xdr:nvSpPr>
      <xdr:spPr>
        <a:xfrm>
          <a:off x="55626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23</xdr:row>
      <xdr:rowOff>7937</xdr:rowOff>
    </xdr:from>
    <xdr:to>
      <xdr:col>9</xdr:col>
      <xdr:colOff>94243</xdr:colOff>
      <xdr:row>23</xdr:row>
      <xdr:rowOff>122237</xdr:rowOff>
    </xdr:to>
    <xdr:sp macro="" textlink="">
      <xdr:nvSpPr>
        <xdr:cNvPr id="1055" name="OpenSolver93">
          <a:extLst>
            <a:ext uri="{FF2B5EF4-FFF2-40B4-BE49-F238E27FC236}">
              <a16:creationId xmlns:a16="http://schemas.microsoft.com/office/drawing/2014/main" id="{38259DA5-8F9C-BC8C-907B-32A4A780F976}"/>
            </a:ext>
          </a:extLst>
        </xdr:cNvPr>
        <xdr:cNvSpPr/>
      </xdr:nvSpPr>
      <xdr:spPr>
        <a:xfrm>
          <a:off x="62611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23</xdr:row>
      <xdr:rowOff>7937</xdr:rowOff>
    </xdr:from>
    <xdr:to>
      <xdr:col>10</xdr:col>
      <xdr:colOff>92656</xdr:colOff>
      <xdr:row>23</xdr:row>
      <xdr:rowOff>122237</xdr:rowOff>
    </xdr:to>
    <xdr:sp macro="" textlink="">
      <xdr:nvSpPr>
        <xdr:cNvPr id="1056" name="OpenSolver94">
          <a:extLst>
            <a:ext uri="{FF2B5EF4-FFF2-40B4-BE49-F238E27FC236}">
              <a16:creationId xmlns:a16="http://schemas.microsoft.com/office/drawing/2014/main" id="{BA9B38DF-8EB6-1C23-28D1-0186DA6B159F}"/>
            </a:ext>
          </a:extLst>
        </xdr:cNvPr>
        <xdr:cNvSpPr/>
      </xdr:nvSpPr>
      <xdr:spPr>
        <a:xfrm>
          <a:off x="69596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23</xdr:row>
      <xdr:rowOff>7937</xdr:rowOff>
    </xdr:from>
    <xdr:to>
      <xdr:col>11</xdr:col>
      <xdr:colOff>100593</xdr:colOff>
      <xdr:row>23</xdr:row>
      <xdr:rowOff>122237</xdr:rowOff>
    </xdr:to>
    <xdr:sp macro="" textlink="">
      <xdr:nvSpPr>
        <xdr:cNvPr id="1057" name="OpenSolver95">
          <a:extLst>
            <a:ext uri="{FF2B5EF4-FFF2-40B4-BE49-F238E27FC236}">
              <a16:creationId xmlns:a16="http://schemas.microsoft.com/office/drawing/2014/main" id="{B9D4EF8D-EC8E-B751-3C7E-B741AC8BBB2A}"/>
            </a:ext>
          </a:extLst>
        </xdr:cNvPr>
        <xdr:cNvSpPr/>
      </xdr:nvSpPr>
      <xdr:spPr>
        <a:xfrm>
          <a:off x="7658100" y="45466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24</xdr:row>
      <xdr:rowOff>15875</xdr:rowOff>
    </xdr:from>
    <xdr:to>
      <xdr:col>1</xdr:col>
      <xdr:colOff>94243</xdr:colOff>
      <xdr:row>24</xdr:row>
      <xdr:rowOff>130175</xdr:rowOff>
    </xdr:to>
    <xdr:sp macro="" textlink="">
      <xdr:nvSpPr>
        <xdr:cNvPr id="1058" name="OpenSolver96">
          <a:extLst>
            <a:ext uri="{FF2B5EF4-FFF2-40B4-BE49-F238E27FC236}">
              <a16:creationId xmlns:a16="http://schemas.microsoft.com/office/drawing/2014/main" id="{295FE945-B2F9-4C2E-F325-1FB5C9A16C12}"/>
            </a:ext>
          </a:extLst>
        </xdr:cNvPr>
        <xdr:cNvSpPr/>
      </xdr:nvSpPr>
      <xdr:spPr>
        <a:xfrm>
          <a:off x="6604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24</xdr:row>
      <xdr:rowOff>15875</xdr:rowOff>
    </xdr:from>
    <xdr:to>
      <xdr:col>2</xdr:col>
      <xdr:colOff>105356</xdr:colOff>
      <xdr:row>24</xdr:row>
      <xdr:rowOff>130175</xdr:rowOff>
    </xdr:to>
    <xdr:sp macro="" textlink="">
      <xdr:nvSpPr>
        <xdr:cNvPr id="1059" name="OpenSolver97">
          <a:extLst>
            <a:ext uri="{FF2B5EF4-FFF2-40B4-BE49-F238E27FC236}">
              <a16:creationId xmlns:a16="http://schemas.microsoft.com/office/drawing/2014/main" id="{1C41AF50-78C2-511C-DC51-1C75166B6754}"/>
            </a:ext>
          </a:extLst>
        </xdr:cNvPr>
        <xdr:cNvSpPr/>
      </xdr:nvSpPr>
      <xdr:spPr>
        <a:xfrm>
          <a:off x="13716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24</xdr:row>
      <xdr:rowOff>15875</xdr:rowOff>
    </xdr:from>
    <xdr:to>
      <xdr:col>3</xdr:col>
      <xdr:colOff>103768</xdr:colOff>
      <xdr:row>24</xdr:row>
      <xdr:rowOff>130175</xdr:rowOff>
    </xdr:to>
    <xdr:sp macro="" textlink="">
      <xdr:nvSpPr>
        <xdr:cNvPr id="1060" name="OpenSolver98">
          <a:extLst>
            <a:ext uri="{FF2B5EF4-FFF2-40B4-BE49-F238E27FC236}">
              <a16:creationId xmlns:a16="http://schemas.microsoft.com/office/drawing/2014/main" id="{CB79FDAE-E9BB-9267-87EE-7C8D6BB2EF0D}"/>
            </a:ext>
          </a:extLst>
        </xdr:cNvPr>
        <xdr:cNvSpPr/>
      </xdr:nvSpPr>
      <xdr:spPr>
        <a:xfrm>
          <a:off x="20701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24</xdr:row>
      <xdr:rowOff>15875</xdr:rowOff>
    </xdr:from>
    <xdr:to>
      <xdr:col>4</xdr:col>
      <xdr:colOff>102181</xdr:colOff>
      <xdr:row>24</xdr:row>
      <xdr:rowOff>130175</xdr:rowOff>
    </xdr:to>
    <xdr:sp macro="" textlink="">
      <xdr:nvSpPr>
        <xdr:cNvPr id="1061" name="OpenSolver99">
          <a:extLst>
            <a:ext uri="{FF2B5EF4-FFF2-40B4-BE49-F238E27FC236}">
              <a16:creationId xmlns:a16="http://schemas.microsoft.com/office/drawing/2014/main" id="{513D4E5B-C0EF-3AD5-D2E6-29A8E7B20FD1}"/>
            </a:ext>
          </a:extLst>
        </xdr:cNvPr>
        <xdr:cNvSpPr/>
      </xdr:nvSpPr>
      <xdr:spPr>
        <a:xfrm>
          <a:off x="27686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24</xdr:row>
      <xdr:rowOff>15875</xdr:rowOff>
    </xdr:from>
    <xdr:to>
      <xdr:col>5</xdr:col>
      <xdr:colOff>100593</xdr:colOff>
      <xdr:row>24</xdr:row>
      <xdr:rowOff>130175</xdr:rowOff>
    </xdr:to>
    <xdr:sp macro="" textlink="">
      <xdr:nvSpPr>
        <xdr:cNvPr id="1062" name="OpenSolver100">
          <a:extLst>
            <a:ext uri="{FF2B5EF4-FFF2-40B4-BE49-F238E27FC236}">
              <a16:creationId xmlns:a16="http://schemas.microsoft.com/office/drawing/2014/main" id="{BD8F25EC-0893-D458-E30A-659CCD0CF2D8}"/>
            </a:ext>
          </a:extLst>
        </xdr:cNvPr>
        <xdr:cNvSpPr/>
      </xdr:nvSpPr>
      <xdr:spPr>
        <a:xfrm>
          <a:off x="34671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24</xdr:row>
      <xdr:rowOff>15875</xdr:rowOff>
    </xdr:from>
    <xdr:to>
      <xdr:col>6</xdr:col>
      <xdr:colOff>99006</xdr:colOff>
      <xdr:row>24</xdr:row>
      <xdr:rowOff>130175</xdr:rowOff>
    </xdr:to>
    <xdr:sp macro="" textlink="">
      <xdr:nvSpPr>
        <xdr:cNvPr id="1063" name="OpenSolver101">
          <a:extLst>
            <a:ext uri="{FF2B5EF4-FFF2-40B4-BE49-F238E27FC236}">
              <a16:creationId xmlns:a16="http://schemas.microsoft.com/office/drawing/2014/main" id="{49401D4B-1543-D778-5BB4-3EF54113C750}"/>
            </a:ext>
          </a:extLst>
        </xdr:cNvPr>
        <xdr:cNvSpPr/>
      </xdr:nvSpPr>
      <xdr:spPr>
        <a:xfrm>
          <a:off x="41656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24</xdr:row>
      <xdr:rowOff>15875</xdr:rowOff>
    </xdr:from>
    <xdr:to>
      <xdr:col>7</xdr:col>
      <xdr:colOff>97418</xdr:colOff>
      <xdr:row>24</xdr:row>
      <xdr:rowOff>130175</xdr:rowOff>
    </xdr:to>
    <xdr:sp macro="" textlink="">
      <xdr:nvSpPr>
        <xdr:cNvPr id="1064" name="OpenSolver102">
          <a:extLst>
            <a:ext uri="{FF2B5EF4-FFF2-40B4-BE49-F238E27FC236}">
              <a16:creationId xmlns:a16="http://schemas.microsoft.com/office/drawing/2014/main" id="{F5C69ECD-19CB-721F-5ED5-F5313C8A2020}"/>
            </a:ext>
          </a:extLst>
        </xdr:cNvPr>
        <xdr:cNvSpPr/>
      </xdr:nvSpPr>
      <xdr:spPr>
        <a:xfrm>
          <a:off x="48641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24</xdr:row>
      <xdr:rowOff>15875</xdr:rowOff>
    </xdr:from>
    <xdr:to>
      <xdr:col>8</xdr:col>
      <xdr:colOff>95831</xdr:colOff>
      <xdr:row>24</xdr:row>
      <xdr:rowOff>130175</xdr:rowOff>
    </xdr:to>
    <xdr:sp macro="" textlink="">
      <xdr:nvSpPr>
        <xdr:cNvPr id="1065" name="OpenSolver103">
          <a:extLst>
            <a:ext uri="{FF2B5EF4-FFF2-40B4-BE49-F238E27FC236}">
              <a16:creationId xmlns:a16="http://schemas.microsoft.com/office/drawing/2014/main" id="{6E5CF3C9-06F1-6B65-AC37-6353CFBD8239}"/>
            </a:ext>
          </a:extLst>
        </xdr:cNvPr>
        <xdr:cNvSpPr/>
      </xdr:nvSpPr>
      <xdr:spPr>
        <a:xfrm>
          <a:off x="55626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24</xdr:row>
      <xdr:rowOff>15875</xdr:rowOff>
    </xdr:from>
    <xdr:to>
      <xdr:col>9</xdr:col>
      <xdr:colOff>94243</xdr:colOff>
      <xdr:row>24</xdr:row>
      <xdr:rowOff>130175</xdr:rowOff>
    </xdr:to>
    <xdr:sp macro="" textlink="">
      <xdr:nvSpPr>
        <xdr:cNvPr id="1066" name="OpenSolver104">
          <a:extLst>
            <a:ext uri="{FF2B5EF4-FFF2-40B4-BE49-F238E27FC236}">
              <a16:creationId xmlns:a16="http://schemas.microsoft.com/office/drawing/2014/main" id="{CC632570-5FDD-15C2-750F-33F0615EB8DB}"/>
            </a:ext>
          </a:extLst>
        </xdr:cNvPr>
        <xdr:cNvSpPr/>
      </xdr:nvSpPr>
      <xdr:spPr>
        <a:xfrm>
          <a:off x="62611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24</xdr:row>
      <xdr:rowOff>15875</xdr:rowOff>
    </xdr:from>
    <xdr:to>
      <xdr:col>10</xdr:col>
      <xdr:colOff>92656</xdr:colOff>
      <xdr:row>24</xdr:row>
      <xdr:rowOff>130175</xdr:rowOff>
    </xdr:to>
    <xdr:sp macro="" textlink="">
      <xdr:nvSpPr>
        <xdr:cNvPr id="1067" name="OpenSolver105">
          <a:extLst>
            <a:ext uri="{FF2B5EF4-FFF2-40B4-BE49-F238E27FC236}">
              <a16:creationId xmlns:a16="http://schemas.microsoft.com/office/drawing/2014/main" id="{A511B805-E383-17C4-A197-FC7781AC81D4}"/>
            </a:ext>
          </a:extLst>
        </xdr:cNvPr>
        <xdr:cNvSpPr/>
      </xdr:nvSpPr>
      <xdr:spPr>
        <a:xfrm>
          <a:off x="69596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24</xdr:row>
      <xdr:rowOff>15875</xdr:rowOff>
    </xdr:from>
    <xdr:to>
      <xdr:col>11</xdr:col>
      <xdr:colOff>100593</xdr:colOff>
      <xdr:row>24</xdr:row>
      <xdr:rowOff>130175</xdr:rowOff>
    </xdr:to>
    <xdr:sp macro="" textlink="">
      <xdr:nvSpPr>
        <xdr:cNvPr id="1068" name="OpenSolver106">
          <a:extLst>
            <a:ext uri="{FF2B5EF4-FFF2-40B4-BE49-F238E27FC236}">
              <a16:creationId xmlns:a16="http://schemas.microsoft.com/office/drawing/2014/main" id="{C5B36870-FD24-8DED-7FA3-34A532080EC0}"/>
            </a:ext>
          </a:extLst>
        </xdr:cNvPr>
        <xdr:cNvSpPr/>
      </xdr:nvSpPr>
      <xdr:spPr>
        <a:xfrm>
          <a:off x="7658100" y="4749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25</xdr:row>
      <xdr:rowOff>11112</xdr:rowOff>
    </xdr:from>
    <xdr:to>
      <xdr:col>1</xdr:col>
      <xdr:colOff>94243</xdr:colOff>
      <xdr:row>25</xdr:row>
      <xdr:rowOff>125412</xdr:rowOff>
    </xdr:to>
    <xdr:sp macro="" textlink="">
      <xdr:nvSpPr>
        <xdr:cNvPr id="1069" name="OpenSolver107">
          <a:extLst>
            <a:ext uri="{FF2B5EF4-FFF2-40B4-BE49-F238E27FC236}">
              <a16:creationId xmlns:a16="http://schemas.microsoft.com/office/drawing/2014/main" id="{861DDC34-5794-3DCF-B7EB-75679EFDB470}"/>
            </a:ext>
          </a:extLst>
        </xdr:cNvPr>
        <xdr:cNvSpPr/>
      </xdr:nvSpPr>
      <xdr:spPr>
        <a:xfrm>
          <a:off x="6604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25</xdr:row>
      <xdr:rowOff>11112</xdr:rowOff>
    </xdr:from>
    <xdr:to>
      <xdr:col>2</xdr:col>
      <xdr:colOff>105356</xdr:colOff>
      <xdr:row>25</xdr:row>
      <xdr:rowOff>125412</xdr:rowOff>
    </xdr:to>
    <xdr:sp macro="" textlink="">
      <xdr:nvSpPr>
        <xdr:cNvPr id="1070" name="OpenSolver108">
          <a:extLst>
            <a:ext uri="{FF2B5EF4-FFF2-40B4-BE49-F238E27FC236}">
              <a16:creationId xmlns:a16="http://schemas.microsoft.com/office/drawing/2014/main" id="{DAEDE0A4-2C40-BF19-7D88-11228CEBCA1A}"/>
            </a:ext>
          </a:extLst>
        </xdr:cNvPr>
        <xdr:cNvSpPr/>
      </xdr:nvSpPr>
      <xdr:spPr>
        <a:xfrm>
          <a:off x="13716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25</xdr:row>
      <xdr:rowOff>11112</xdr:rowOff>
    </xdr:from>
    <xdr:to>
      <xdr:col>3</xdr:col>
      <xdr:colOff>103768</xdr:colOff>
      <xdr:row>25</xdr:row>
      <xdr:rowOff>125412</xdr:rowOff>
    </xdr:to>
    <xdr:sp macro="" textlink="">
      <xdr:nvSpPr>
        <xdr:cNvPr id="1071" name="OpenSolver109">
          <a:extLst>
            <a:ext uri="{FF2B5EF4-FFF2-40B4-BE49-F238E27FC236}">
              <a16:creationId xmlns:a16="http://schemas.microsoft.com/office/drawing/2014/main" id="{9305650B-BC2A-027F-4B3A-18BDC8CB25D1}"/>
            </a:ext>
          </a:extLst>
        </xdr:cNvPr>
        <xdr:cNvSpPr/>
      </xdr:nvSpPr>
      <xdr:spPr>
        <a:xfrm>
          <a:off x="20701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25</xdr:row>
      <xdr:rowOff>11112</xdr:rowOff>
    </xdr:from>
    <xdr:to>
      <xdr:col>4</xdr:col>
      <xdr:colOff>102181</xdr:colOff>
      <xdr:row>25</xdr:row>
      <xdr:rowOff>125412</xdr:rowOff>
    </xdr:to>
    <xdr:sp macro="" textlink="">
      <xdr:nvSpPr>
        <xdr:cNvPr id="1072" name="OpenSolver110">
          <a:extLst>
            <a:ext uri="{FF2B5EF4-FFF2-40B4-BE49-F238E27FC236}">
              <a16:creationId xmlns:a16="http://schemas.microsoft.com/office/drawing/2014/main" id="{9AB65FF3-0491-7A56-5C34-75041C0CEEE8}"/>
            </a:ext>
          </a:extLst>
        </xdr:cNvPr>
        <xdr:cNvSpPr/>
      </xdr:nvSpPr>
      <xdr:spPr>
        <a:xfrm>
          <a:off x="27686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25</xdr:row>
      <xdr:rowOff>11112</xdr:rowOff>
    </xdr:from>
    <xdr:to>
      <xdr:col>5</xdr:col>
      <xdr:colOff>100593</xdr:colOff>
      <xdr:row>25</xdr:row>
      <xdr:rowOff>125412</xdr:rowOff>
    </xdr:to>
    <xdr:sp macro="" textlink="">
      <xdr:nvSpPr>
        <xdr:cNvPr id="1073" name="OpenSolver111">
          <a:extLst>
            <a:ext uri="{FF2B5EF4-FFF2-40B4-BE49-F238E27FC236}">
              <a16:creationId xmlns:a16="http://schemas.microsoft.com/office/drawing/2014/main" id="{CA5BB2AB-C32A-FA35-3D5D-2353858A95E4}"/>
            </a:ext>
          </a:extLst>
        </xdr:cNvPr>
        <xdr:cNvSpPr/>
      </xdr:nvSpPr>
      <xdr:spPr>
        <a:xfrm>
          <a:off x="34671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25</xdr:row>
      <xdr:rowOff>11112</xdr:rowOff>
    </xdr:from>
    <xdr:to>
      <xdr:col>6</xdr:col>
      <xdr:colOff>99006</xdr:colOff>
      <xdr:row>25</xdr:row>
      <xdr:rowOff>125412</xdr:rowOff>
    </xdr:to>
    <xdr:sp macro="" textlink="">
      <xdr:nvSpPr>
        <xdr:cNvPr id="1074" name="OpenSolver112">
          <a:extLst>
            <a:ext uri="{FF2B5EF4-FFF2-40B4-BE49-F238E27FC236}">
              <a16:creationId xmlns:a16="http://schemas.microsoft.com/office/drawing/2014/main" id="{18F02515-FFBC-1D2A-5278-67F2A79EE297}"/>
            </a:ext>
          </a:extLst>
        </xdr:cNvPr>
        <xdr:cNvSpPr/>
      </xdr:nvSpPr>
      <xdr:spPr>
        <a:xfrm>
          <a:off x="41656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25</xdr:row>
      <xdr:rowOff>11112</xdr:rowOff>
    </xdr:from>
    <xdr:to>
      <xdr:col>7</xdr:col>
      <xdr:colOff>97418</xdr:colOff>
      <xdr:row>25</xdr:row>
      <xdr:rowOff>125412</xdr:rowOff>
    </xdr:to>
    <xdr:sp macro="" textlink="">
      <xdr:nvSpPr>
        <xdr:cNvPr id="1075" name="OpenSolver113">
          <a:extLst>
            <a:ext uri="{FF2B5EF4-FFF2-40B4-BE49-F238E27FC236}">
              <a16:creationId xmlns:a16="http://schemas.microsoft.com/office/drawing/2014/main" id="{0EC554C3-2DCE-76F7-A9D3-EABFFDE15858}"/>
            </a:ext>
          </a:extLst>
        </xdr:cNvPr>
        <xdr:cNvSpPr/>
      </xdr:nvSpPr>
      <xdr:spPr>
        <a:xfrm>
          <a:off x="48641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25</xdr:row>
      <xdr:rowOff>11112</xdr:rowOff>
    </xdr:from>
    <xdr:to>
      <xdr:col>8</xdr:col>
      <xdr:colOff>95831</xdr:colOff>
      <xdr:row>25</xdr:row>
      <xdr:rowOff>125412</xdr:rowOff>
    </xdr:to>
    <xdr:sp macro="" textlink="">
      <xdr:nvSpPr>
        <xdr:cNvPr id="1076" name="OpenSolver114">
          <a:extLst>
            <a:ext uri="{FF2B5EF4-FFF2-40B4-BE49-F238E27FC236}">
              <a16:creationId xmlns:a16="http://schemas.microsoft.com/office/drawing/2014/main" id="{E3E90945-A7A1-E2EC-2583-8D65B1AFC715}"/>
            </a:ext>
          </a:extLst>
        </xdr:cNvPr>
        <xdr:cNvSpPr/>
      </xdr:nvSpPr>
      <xdr:spPr>
        <a:xfrm>
          <a:off x="55626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25</xdr:row>
      <xdr:rowOff>11112</xdr:rowOff>
    </xdr:from>
    <xdr:to>
      <xdr:col>9</xdr:col>
      <xdr:colOff>94243</xdr:colOff>
      <xdr:row>25</xdr:row>
      <xdr:rowOff>125412</xdr:rowOff>
    </xdr:to>
    <xdr:sp macro="" textlink="">
      <xdr:nvSpPr>
        <xdr:cNvPr id="1077" name="OpenSolver115">
          <a:extLst>
            <a:ext uri="{FF2B5EF4-FFF2-40B4-BE49-F238E27FC236}">
              <a16:creationId xmlns:a16="http://schemas.microsoft.com/office/drawing/2014/main" id="{B5CB4DED-E21B-D32B-F06F-10D24C932996}"/>
            </a:ext>
          </a:extLst>
        </xdr:cNvPr>
        <xdr:cNvSpPr/>
      </xdr:nvSpPr>
      <xdr:spPr>
        <a:xfrm>
          <a:off x="62611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25</xdr:row>
      <xdr:rowOff>11112</xdr:rowOff>
    </xdr:from>
    <xdr:to>
      <xdr:col>10</xdr:col>
      <xdr:colOff>92656</xdr:colOff>
      <xdr:row>25</xdr:row>
      <xdr:rowOff>125412</xdr:rowOff>
    </xdr:to>
    <xdr:sp macro="" textlink="">
      <xdr:nvSpPr>
        <xdr:cNvPr id="1078" name="OpenSolver116">
          <a:extLst>
            <a:ext uri="{FF2B5EF4-FFF2-40B4-BE49-F238E27FC236}">
              <a16:creationId xmlns:a16="http://schemas.microsoft.com/office/drawing/2014/main" id="{52B6C15F-E179-5D01-2439-F98B75C444EB}"/>
            </a:ext>
          </a:extLst>
        </xdr:cNvPr>
        <xdr:cNvSpPr/>
      </xdr:nvSpPr>
      <xdr:spPr>
        <a:xfrm>
          <a:off x="69596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25</xdr:row>
      <xdr:rowOff>11112</xdr:rowOff>
    </xdr:from>
    <xdr:to>
      <xdr:col>11</xdr:col>
      <xdr:colOff>100593</xdr:colOff>
      <xdr:row>25</xdr:row>
      <xdr:rowOff>125412</xdr:rowOff>
    </xdr:to>
    <xdr:sp macro="" textlink="">
      <xdr:nvSpPr>
        <xdr:cNvPr id="1079" name="OpenSolver117">
          <a:extLst>
            <a:ext uri="{FF2B5EF4-FFF2-40B4-BE49-F238E27FC236}">
              <a16:creationId xmlns:a16="http://schemas.microsoft.com/office/drawing/2014/main" id="{BFA4C32E-616B-19A6-7F99-773D5B27ECDF}"/>
            </a:ext>
          </a:extLst>
        </xdr:cNvPr>
        <xdr:cNvSpPr/>
      </xdr:nvSpPr>
      <xdr:spPr>
        <a:xfrm>
          <a:off x="7658100" y="49403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7937</xdr:colOff>
      <xdr:row>26</xdr:row>
      <xdr:rowOff>6350</xdr:rowOff>
    </xdr:from>
    <xdr:to>
      <xdr:col>1</xdr:col>
      <xdr:colOff>94243</xdr:colOff>
      <xdr:row>26</xdr:row>
      <xdr:rowOff>120650</xdr:rowOff>
    </xdr:to>
    <xdr:sp macro="" textlink="">
      <xdr:nvSpPr>
        <xdr:cNvPr id="1080" name="OpenSolver118">
          <a:extLst>
            <a:ext uri="{FF2B5EF4-FFF2-40B4-BE49-F238E27FC236}">
              <a16:creationId xmlns:a16="http://schemas.microsoft.com/office/drawing/2014/main" id="{22BFF0CD-9CDF-2A8C-FA2B-0AF66BA8CCC2}"/>
            </a:ext>
          </a:extLst>
        </xdr:cNvPr>
        <xdr:cNvSpPr/>
      </xdr:nvSpPr>
      <xdr:spPr>
        <a:xfrm>
          <a:off x="6604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19050</xdr:colOff>
      <xdr:row>26</xdr:row>
      <xdr:rowOff>6350</xdr:rowOff>
    </xdr:from>
    <xdr:to>
      <xdr:col>2</xdr:col>
      <xdr:colOff>105356</xdr:colOff>
      <xdr:row>26</xdr:row>
      <xdr:rowOff>120650</xdr:rowOff>
    </xdr:to>
    <xdr:sp macro="" textlink="">
      <xdr:nvSpPr>
        <xdr:cNvPr id="1081" name="OpenSolver119">
          <a:extLst>
            <a:ext uri="{FF2B5EF4-FFF2-40B4-BE49-F238E27FC236}">
              <a16:creationId xmlns:a16="http://schemas.microsoft.com/office/drawing/2014/main" id="{148774ED-4587-B7DE-28CA-998D821FBEFA}"/>
            </a:ext>
          </a:extLst>
        </xdr:cNvPr>
        <xdr:cNvSpPr/>
      </xdr:nvSpPr>
      <xdr:spPr>
        <a:xfrm>
          <a:off x="13716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17462</xdr:colOff>
      <xdr:row>26</xdr:row>
      <xdr:rowOff>6350</xdr:rowOff>
    </xdr:from>
    <xdr:to>
      <xdr:col>3</xdr:col>
      <xdr:colOff>103768</xdr:colOff>
      <xdr:row>26</xdr:row>
      <xdr:rowOff>120650</xdr:rowOff>
    </xdr:to>
    <xdr:sp macro="" textlink="">
      <xdr:nvSpPr>
        <xdr:cNvPr id="1082" name="OpenSolver120">
          <a:extLst>
            <a:ext uri="{FF2B5EF4-FFF2-40B4-BE49-F238E27FC236}">
              <a16:creationId xmlns:a16="http://schemas.microsoft.com/office/drawing/2014/main" id="{15A56A1E-9621-CFA3-3448-4EBBFCA2BBEB}"/>
            </a:ext>
          </a:extLst>
        </xdr:cNvPr>
        <xdr:cNvSpPr/>
      </xdr:nvSpPr>
      <xdr:spPr>
        <a:xfrm>
          <a:off x="20701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15875</xdr:colOff>
      <xdr:row>26</xdr:row>
      <xdr:rowOff>6350</xdr:rowOff>
    </xdr:from>
    <xdr:to>
      <xdr:col>4</xdr:col>
      <xdr:colOff>102181</xdr:colOff>
      <xdr:row>26</xdr:row>
      <xdr:rowOff>120650</xdr:rowOff>
    </xdr:to>
    <xdr:sp macro="" textlink="">
      <xdr:nvSpPr>
        <xdr:cNvPr id="1083" name="OpenSolver121">
          <a:extLst>
            <a:ext uri="{FF2B5EF4-FFF2-40B4-BE49-F238E27FC236}">
              <a16:creationId xmlns:a16="http://schemas.microsoft.com/office/drawing/2014/main" id="{BCB66E5E-AB16-3E9F-F67C-35BECD402ADF}"/>
            </a:ext>
          </a:extLst>
        </xdr:cNvPr>
        <xdr:cNvSpPr/>
      </xdr:nvSpPr>
      <xdr:spPr>
        <a:xfrm>
          <a:off x="27686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14287</xdr:colOff>
      <xdr:row>26</xdr:row>
      <xdr:rowOff>6350</xdr:rowOff>
    </xdr:from>
    <xdr:to>
      <xdr:col>5</xdr:col>
      <xdr:colOff>100593</xdr:colOff>
      <xdr:row>26</xdr:row>
      <xdr:rowOff>120650</xdr:rowOff>
    </xdr:to>
    <xdr:sp macro="" textlink="">
      <xdr:nvSpPr>
        <xdr:cNvPr id="1084" name="OpenSolver122">
          <a:extLst>
            <a:ext uri="{FF2B5EF4-FFF2-40B4-BE49-F238E27FC236}">
              <a16:creationId xmlns:a16="http://schemas.microsoft.com/office/drawing/2014/main" id="{547FF68B-1C99-44A2-CB29-A91532599C58}"/>
            </a:ext>
          </a:extLst>
        </xdr:cNvPr>
        <xdr:cNvSpPr/>
      </xdr:nvSpPr>
      <xdr:spPr>
        <a:xfrm>
          <a:off x="34671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6</xdr:col>
      <xdr:colOff>12700</xdr:colOff>
      <xdr:row>26</xdr:row>
      <xdr:rowOff>6350</xdr:rowOff>
    </xdr:from>
    <xdr:to>
      <xdr:col>6</xdr:col>
      <xdr:colOff>99006</xdr:colOff>
      <xdr:row>26</xdr:row>
      <xdr:rowOff>120650</xdr:rowOff>
    </xdr:to>
    <xdr:sp macro="" textlink="">
      <xdr:nvSpPr>
        <xdr:cNvPr id="1085" name="OpenSolver123">
          <a:extLst>
            <a:ext uri="{FF2B5EF4-FFF2-40B4-BE49-F238E27FC236}">
              <a16:creationId xmlns:a16="http://schemas.microsoft.com/office/drawing/2014/main" id="{0096A504-45BD-F8FE-7AB1-412521941B0C}"/>
            </a:ext>
          </a:extLst>
        </xdr:cNvPr>
        <xdr:cNvSpPr/>
      </xdr:nvSpPr>
      <xdr:spPr>
        <a:xfrm>
          <a:off x="41656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7</xdr:col>
      <xdr:colOff>11112</xdr:colOff>
      <xdr:row>26</xdr:row>
      <xdr:rowOff>6350</xdr:rowOff>
    </xdr:from>
    <xdr:to>
      <xdr:col>7</xdr:col>
      <xdr:colOff>97418</xdr:colOff>
      <xdr:row>26</xdr:row>
      <xdr:rowOff>120650</xdr:rowOff>
    </xdr:to>
    <xdr:sp macro="" textlink="">
      <xdr:nvSpPr>
        <xdr:cNvPr id="1086" name="OpenSolver124">
          <a:extLst>
            <a:ext uri="{FF2B5EF4-FFF2-40B4-BE49-F238E27FC236}">
              <a16:creationId xmlns:a16="http://schemas.microsoft.com/office/drawing/2014/main" id="{FAAA17FC-8643-F046-EB41-6C07970D3B38}"/>
            </a:ext>
          </a:extLst>
        </xdr:cNvPr>
        <xdr:cNvSpPr/>
      </xdr:nvSpPr>
      <xdr:spPr>
        <a:xfrm>
          <a:off x="48641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8</xdr:col>
      <xdr:colOff>9525</xdr:colOff>
      <xdr:row>26</xdr:row>
      <xdr:rowOff>6350</xdr:rowOff>
    </xdr:from>
    <xdr:to>
      <xdr:col>8</xdr:col>
      <xdr:colOff>95831</xdr:colOff>
      <xdr:row>26</xdr:row>
      <xdr:rowOff>120650</xdr:rowOff>
    </xdr:to>
    <xdr:sp macro="" textlink="">
      <xdr:nvSpPr>
        <xdr:cNvPr id="1087" name="OpenSolver125">
          <a:extLst>
            <a:ext uri="{FF2B5EF4-FFF2-40B4-BE49-F238E27FC236}">
              <a16:creationId xmlns:a16="http://schemas.microsoft.com/office/drawing/2014/main" id="{F818D9C5-7253-790B-97A6-A7A15702B08C}"/>
            </a:ext>
          </a:extLst>
        </xdr:cNvPr>
        <xdr:cNvSpPr/>
      </xdr:nvSpPr>
      <xdr:spPr>
        <a:xfrm>
          <a:off x="55626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9</xdr:col>
      <xdr:colOff>7937</xdr:colOff>
      <xdr:row>26</xdr:row>
      <xdr:rowOff>6350</xdr:rowOff>
    </xdr:from>
    <xdr:to>
      <xdr:col>9</xdr:col>
      <xdr:colOff>94243</xdr:colOff>
      <xdr:row>26</xdr:row>
      <xdr:rowOff>120650</xdr:rowOff>
    </xdr:to>
    <xdr:sp macro="" textlink="">
      <xdr:nvSpPr>
        <xdr:cNvPr id="1088" name="OpenSolver126">
          <a:extLst>
            <a:ext uri="{FF2B5EF4-FFF2-40B4-BE49-F238E27FC236}">
              <a16:creationId xmlns:a16="http://schemas.microsoft.com/office/drawing/2014/main" id="{6960F28C-E183-1C43-B502-8402EEDCCFBF}"/>
            </a:ext>
          </a:extLst>
        </xdr:cNvPr>
        <xdr:cNvSpPr/>
      </xdr:nvSpPr>
      <xdr:spPr>
        <a:xfrm>
          <a:off x="62611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10</xdr:col>
      <xdr:colOff>6350</xdr:colOff>
      <xdr:row>26</xdr:row>
      <xdr:rowOff>6350</xdr:rowOff>
    </xdr:from>
    <xdr:to>
      <xdr:col>10</xdr:col>
      <xdr:colOff>92656</xdr:colOff>
      <xdr:row>26</xdr:row>
      <xdr:rowOff>120650</xdr:rowOff>
    </xdr:to>
    <xdr:sp macro="" textlink="">
      <xdr:nvSpPr>
        <xdr:cNvPr id="1089" name="OpenSolver127">
          <a:extLst>
            <a:ext uri="{FF2B5EF4-FFF2-40B4-BE49-F238E27FC236}">
              <a16:creationId xmlns:a16="http://schemas.microsoft.com/office/drawing/2014/main" id="{688A206E-0098-D368-DE81-E0A38BEE9494}"/>
            </a:ext>
          </a:extLst>
        </xdr:cNvPr>
        <xdr:cNvSpPr/>
      </xdr:nvSpPr>
      <xdr:spPr>
        <a:xfrm>
          <a:off x="69596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11</xdr:col>
      <xdr:colOff>14287</xdr:colOff>
      <xdr:row>26</xdr:row>
      <xdr:rowOff>6350</xdr:rowOff>
    </xdr:from>
    <xdr:to>
      <xdr:col>11</xdr:col>
      <xdr:colOff>100593</xdr:colOff>
      <xdr:row>26</xdr:row>
      <xdr:rowOff>120650</xdr:rowOff>
    </xdr:to>
    <xdr:sp macro="" textlink="">
      <xdr:nvSpPr>
        <xdr:cNvPr id="1090" name="OpenSolver128">
          <a:extLst>
            <a:ext uri="{FF2B5EF4-FFF2-40B4-BE49-F238E27FC236}">
              <a16:creationId xmlns:a16="http://schemas.microsoft.com/office/drawing/2014/main" id="{F5E6A7C9-A6B8-7793-F6D0-0FC30BD91156}"/>
            </a:ext>
          </a:extLst>
        </xdr:cNvPr>
        <xdr:cNvSpPr/>
      </xdr:nvSpPr>
      <xdr:spPr>
        <a:xfrm>
          <a:off x="7658100" y="51308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TW" sz="900">
              <a:solidFill>
                <a:srgbClr val="000000"/>
              </a:solidFill>
            </a:rPr>
            <a:t>b</a:t>
          </a:r>
          <a:endParaRPr lang="zh-TW" altLang="en-US" sz="9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topLeftCell="K16" zoomScaleNormal="100" workbookViewId="0">
      <selection activeCell="U20" sqref="U20:Y30"/>
    </sheetView>
  </sheetViews>
  <sheetFormatPr defaultColWidth="8.86328125" defaultRowHeight="15.4" x14ac:dyDescent="0.45"/>
  <cols>
    <col min="1" max="14" width="8.86328125" style="1" bestFit="1" customWidth="1"/>
    <col min="15" max="19" width="8.86328125" style="1" customWidth="1"/>
    <col min="20" max="21" width="8.86328125" style="1"/>
    <col min="22" max="25" width="8.86328125" style="1" customWidth="1"/>
    <col min="26" max="16384" width="8.86328125" style="1"/>
  </cols>
  <sheetData>
    <row r="1" spans="1:19" x14ac:dyDescent="0.45">
      <c r="A1" s="9" t="s">
        <v>0</v>
      </c>
      <c r="N1" s="2" t="s">
        <v>1</v>
      </c>
      <c r="O1" s="11" t="s">
        <v>2</v>
      </c>
      <c r="P1" s="1" t="s">
        <v>3</v>
      </c>
      <c r="Q1" s="1" t="s">
        <v>4</v>
      </c>
    </row>
    <row r="2" spans="1:19" ht="16.149999999999999" x14ac:dyDescent="0.45">
      <c r="A2" s="10" t="s">
        <v>5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N2" s="12">
        <v>0</v>
      </c>
      <c r="O2" s="61" t="s">
        <v>6</v>
      </c>
      <c r="P2" s="145">
        <v>24.859819999999999</v>
      </c>
      <c r="Q2" s="145">
        <v>121.08767</v>
      </c>
      <c r="R2" s="11"/>
    </row>
    <row r="3" spans="1:19" ht="16.149999999999999" x14ac:dyDescent="0.45">
      <c r="A3" s="4">
        <v>0</v>
      </c>
      <c r="B3" s="30"/>
      <c r="C3" s="28">
        <v>14.9</v>
      </c>
      <c r="D3" s="28">
        <v>7.9</v>
      </c>
      <c r="E3" s="28">
        <v>13.9</v>
      </c>
      <c r="F3" s="28">
        <v>12.5</v>
      </c>
      <c r="G3" s="28">
        <v>16.100000000000001</v>
      </c>
      <c r="H3" s="28">
        <v>25.8</v>
      </c>
      <c r="I3" s="28">
        <v>14.9</v>
      </c>
      <c r="J3" s="28">
        <v>32</v>
      </c>
      <c r="K3" s="28">
        <v>33.5</v>
      </c>
      <c r="L3" s="28">
        <v>31.6</v>
      </c>
      <c r="N3" s="2">
        <v>1</v>
      </c>
      <c r="O3" s="11" t="s">
        <v>7</v>
      </c>
      <c r="P3" s="146">
        <v>24.920819999999999</v>
      </c>
      <c r="Q3" s="146">
        <v>121.00184</v>
      </c>
      <c r="R3" s="8"/>
      <c r="S3" s="8"/>
    </row>
    <row r="4" spans="1:19" ht="16.149999999999999" x14ac:dyDescent="0.45">
      <c r="A4" s="4">
        <v>1</v>
      </c>
      <c r="B4" s="29">
        <v>14.8</v>
      </c>
      <c r="C4" s="30"/>
      <c r="D4" s="29">
        <v>7.7</v>
      </c>
      <c r="E4" s="28">
        <v>27.2</v>
      </c>
      <c r="F4" s="28">
        <v>12.9</v>
      </c>
      <c r="G4" s="28">
        <v>34.299999999999997</v>
      </c>
      <c r="H4" s="28">
        <v>43.2</v>
      </c>
      <c r="I4" s="28">
        <v>28.8</v>
      </c>
      <c r="J4" s="28">
        <v>32.4</v>
      </c>
      <c r="K4" s="28">
        <v>43.5</v>
      </c>
      <c r="L4" s="28">
        <v>37.9</v>
      </c>
      <c r="N4" s="2">
        <v>2</v>
      </c>
      <c r="O4" s="11" t="s">
        <v>8</v>
      </c>
      <c r="P4" s="146">
        <v>24.886569999999999</v>
      </c>
      <c r="Q4" s="146">
        <v>121.03391999999999</v>
      </c>
      <c r="R4" s="8"/>
      <c r="S4" s="8"/>
    </row>
    <row r="5" spans="1:19" ht="16.149999999999999" x14ac:dyDescent="0.45">
      <c r="A5" s="4">
        <v>2</v>
      </c>
      <c r="B5" s="29">
        <v>8.1</v>
      </c>
      <c r="C5" s="30">
        <v>7.8</v>
      </c>
      <c r="D5" s="30"/>
      <c r="E5" s="28">
        <v>21.9</v>
      </c>
      <c r="F5" s="28">
        <v>9.9</v>
      </c>
      <c r="G5" s="28">
        <v>36</v>
      </c>
      <c r="H5" s="28">
        <v>36.200000000000003</v>
      </c>
      <c r="I5" s="28">
        <v>21.8</v>
      </c>
      <c r="J5" s="28">
        <v>26.4</v>
      </c>
      <c r="K5" s="28">
        <v>37.5</v>
      </c>
      <c r="L5" s="28">
        <v>31.9</v>
      </c>
      <c r="N5" s="2">
        <v>3</v>
      </c>
      <c r="O5" s="11" t="s">
        <v>9</v>
      </c>
      <c r="P5" s="146">
        <v>24.812460000000002</v>
      </c>
      <c r="Q5" s="146">
        <v>121.14603</v>
      </c>
      <c r="R5" s="8"/>
      <c r="S5" s="8"/>
    </row>
    <row r="6" spans="1:19" ht="16.149999999999999" x14ac:dyDescent="0.45">
      <c r="A6" s="4">
        <v>3</v>
      </c>
      <c r="B6" s="29">
        <v>13.9</v>
      </c>
      <c r="C6" s="29">
        <v>26.8</v>
      </c>
      <c r="D6" s="29">
        <v>21.7</v>
      </c>
      <c r="E6" s="30"/>
      <c r="F6" s="29">
        <v>19.100000000000001</v>
      </c>
      <c r="G6" s="29">
        <v>12</v>
      </c>
      <c r="H6" s="28">
        <v>14.8</v>
      </c>
      <c r="I6" s="29">
        <v>20.3</v>
      </c>
      <c r="J6" s="28">
        <v>34.5</v>
      </c>
      <c r="K6" s="28">
        <v>33.6</v>
      </c>
      <c r="L6" s="28">
        <v>35.200000000000003</v>
      </c>
      <c r="N6" s="2">
        <v>4</v>
      </c>
      <c r="O6" s="11" t="s">
        <v>10</v>
      </c>
      <c r="P6" s="146">
        <v>24.849499999999999</v>
      </c>
      <c r="Q6" s="146">
        <v>120.98811000000001</v>
      </c>
      <c r="R6" s="8"/>
      <c r="S6" s="8"/>
    </row>
    <row r="7" spans="1:19" ht="16.149999999999999" x14ac:dyDescent="0.45">
      <c r="A7" s="4">
        <v>4</v>
      </c>
      <c r="B7" s="29">
        <v>12.7</v>
      </c>
      <c r="C7" s="29">
        <v>12.9</v>
      </c>
      <c r="D7" s="29">
        <v>9.9</v>
      </c>
      <c r="E7" s="30">
        <v>19.600000000000001</v>
      </c>
      <c r="F7" s="30"/>
      <c r="G7" s="28">
        <v>19.8</v>
      </c>
      <c r="H7" s="28">
        <v>28.7</v>
      </c>
      <c r="I7" s="28">
        <v>14.3</v>
      </c>
      <c r="J7" s="28">
        <v>21.4</v>
      </c>
      <c r="K7" s="28">
        <v>33.4</v>
      </c>
      <c r="L7" s="28">
        <v>26.9</v>
      </c>
      <c r="N7" s="2">
        <v>5</v>
      </c>
      <c r="O7" s="11" t="s">
        <v>11</v>
      </c>
      <c r="P7" s="146">
        <v>24.772880000000001</v>
      </c>
      <c r="Q7" s="146">
        <v>121.11273</v>
      </c>
      <c r="R7" s="8"/>
      <c r="S7" s="8"/>
    </row>
    <row r="8" spans="1:19" ht="16.149999999999999" x14ac:dyDescent="0.45">
      <c r="A8" s="4">
        <v>5</v>
      </c>
      <c r="B8" s="29">
        <v>16.100000000000001</v>
      </c>
      <c r="C8" s="29">
        <v>33.799999999999997</v>
      </c>
      <c r="D8" s="29">
        <v>27.2</v>
      </c>
      <c r="E8" s="30">
        <v>12</v>
      </c>
      <c r="F8" s="29">
        <v>19.7</v>
      </c>
      <c r="G8" s="30"/>
      <c r="H8" s="28">
        <v>16.399999999999999</v>
      </c>
      <c r="I8" s="29">
        <v>8.6</v>
      </c>
      <c r="J8" s="28">
        <v>24.4</v>
      </c>
      <c r="K8" s="28">
        <v>21.6</v>
      </c>
      <c r="L8" s="28">
        <v>25.1</v>
      </c>
      <c r="N8" s="2">
        <v>6</v>
      </c>
      <c r="O8" s="11" t="s">
        <v>12</v>
      </c>
      <c r="P8" s="146">
        <v>24.724710000000002</v>
      </c>
      <c r="Q8" s="146">
        <v>121.15016</v>
      </c>
      <c r="R8" s="8"/>
      <c r="S8" s="8"/>
    </row>
    <row r="9" spans="1:19" ht="16.149999999999999" x14ac:dyDescent="0.45">
      <c r="A9" s="4">
        <v>6</v>
      </c>
      <c r="B9" s="29">
        <v>24.1</v>
      </c>
      <c r="C9" s="29">
        <v>42.8</v>
      </c>
      <c r="D9" s="29">
        <v>36.1</v>
      </c>
      <c r="E9" s="29">
        <v>14.7</v>
      </c>
      <c r="F9" s="29">
        <v>28.6</v>
      </c>
      <c r="G9" s="29">
        <v>16.3</v>
      </c>
      <c r="H9" s="30"/>
      <c r="I9" s="29">
        <v>17.600000000000001</v>
      </c>
      <c r="J9" s="28">
        <v>30.4</v>
      </c>
      <c r="K9" s="28">
        <v>21</v>
      </c>
      <c r="L9" s="28">
        <v>23.1</v>
      </c>
      <c r="N9" s="2">
        <v>7</v>
      </c>
      <c r="O9" s="11" t="s">
        <v>13</v>
      </c>
      <c r="P9" s="146">
        <v>24.780090000000001</v>
      </c>
      <c r="Q9" s="146">
        <v>121.04671</v>
      </c>
      <c r="R9" s="8"/>
      <c r="S9" s="8"/>
    </row>
    <row r="10" spans="1:19" ht="16.149999999999999" x14ac:dyDescent="0.45">
      <c r="A10" s="4">
        <v>7</v>
      </c>
      <c r="B10" s="29">
        <v>14.9</v>
      </c>
      <c r="C10" s="29">
        <v>28.8</v>
      </c>
      <c r="D10" s="29">
        <v>22.1</v>
      </c>
      <c r="E10" s="30">
        <v>19.7</v>
      </c>
      <c r="F10" s="29">
        <v>14.6</v>
      </c>
      <c r="G10" s="30">
        <v>8.6</v>
      </c>
      <c r="H10" s="30">
        <v>17.5</v>
      </c>
      <c r="I10" s="30"/>
      <c r="J10" s="28">
        <v>22.7</v>
      </c>
      <c r="K10" s="28">
        <v>22.2</v>
      </c>
      <c r="L10" s="28">
        <v>23.4</v>
      </c>
      <c r="N10" s="2">
        <v>8</v>
      </c>
      <c r="O10" s="11" t="s">
        <v>14</v>
      </c>
      <c r="P10" s="146">
        <v>24.725079999999998</v>
      </c>
      <c r="Q10" s="146">
        <v>120.96995</v>
      </c>
      <c r="R10" s="8"/>
      <c r="S10" s="8"/>
    </row>
    <row r="11" spans="1:19" ht="16.149999999999999" x14ac:dyDescent="0.45">
      <c r="A11" s="4">
        <v>8</v>
      </c>
      <c r="B11" s="31">
        <v>27.2</v>
      </c>
      <c r="C11" s="31">
        <v>32.6</v>
      </c>
      <c r="D11" s="31">
        <v>26.6</v>
      </c>
      <c r="E11" s="31">
        <v>33.5</v>
      </c>
      <c r="F11" s="31">
        <v>21.6</v>
      </c>
      <c r="G11" s="31">
        <v>24.7</v>
      </c>
      <c r="H11" s="31">
        <v>30</v>
      </c>
      <c r="I11" s="31">
        <v>22.9</v>
      </c>
      <c r="J11" s="30"/>
      <c r="K11" s="28">
        <v>19.7</v>
      </c>
      <c r="L11" s="28">
        <v>8.6</v>
      </c>
      <c r="N11" s="2">
        <v>9</v>
      </c>
      <c r="O11" s="11" t="s">
        <v>15</v>
      </c>
      <c r="P11" s="146">
        <v>24.67418</v>
      </c>
      <c r="Q11" s="146">
        <v>121.07532</v>
      </c>
      <c r="R11" s="8"/>
      <c r="S11" s="8"/>
    </row>
    <row r="12" spans="1:19" ht="16.149999999999999" x14ac:dyDescent="0.45">
      <c r="A12" s="4">
        <v>9</v>
      </c>
      <c r="B12" s="32">
        <v>33.299999999999997</v>
      </c>
      <c r="C12" s="32">
        <v>47.5</v>
      </c>
      <c r="D12" s="32">
        <v>36.4</v>
      </c>
      <c r="E12" s="32">
        <v>32</v>
      </c>
      <c r="F12" s="32">
        <v>33.299999999999997</v>
      </c>
      <c r="G12" s="32">
        <v>21.6</v>
      </c>
      <c r="H12" s="32">
        <v>21</v>
      </c>
      <c r="I12" s="32">
        <v>22.3</v>
      </c>
      <c r="J12" s="31">
        <v>19.7</v>
      </c>
      <c r="K12" s="30"/>
      <c r="L12" s="28">
        <v>14.5</v>
      </c>
      <c r="N12" s="2">
        <v>10</v>
      </c>
      <c r="O12" s="11" t="s">
        <v>16</v>
      </c>
      <c r="P12" s="146">
        <v>24.686029999999999</v>
      </c>
      <c r="Q12" s="146">
        <v>121.00047000000001</v>
      </c>
      <c r="R12" s="8"/>
      <c r="S12" s="8"/>
    </row>
    <row r="13" spans="1:19" x14ac:dyDescent="0.45">
      <c r="A13" s="4">
        <v>10</v>
      </c>
      <c r="B13" s="32">
        <v>32</v>
      </c>
      <c r="C13" s="32">
        <v>36.6</v>
      </c>
      <c r="D13" s="32">
        <v>30.6</v>
      </c>
      <c r="E13" s="32">
        <v>34.200000000000003</v>
      </c>
      <c r="F13" s="32">
        <v>25.6</v>
      </c>
      <c r="G13" s="32">
        <v>25.3</v>
      </c>
      <c r="H13" s="32">
        <v>23.1</v>
      </c>
      <c r="I13" s="32">
        <v>17.899999999999999</v>
      </c>
      <c r="J13" s="31">
        <v>8.6</v>
      </c>
      <c r="K13" s="32">
        <v>14.5</v>
      </c>
      <c r="L13" s="30"/>
      <c r="R13" s="8"/>
      <c r="S13" s="8"/>
    </row>
    <row r="14" spans="1:19" x14ac:dyDescent="0.45">
      <c r="A14" s="3"/>
      <c r="B14" s="5"/>
      <c r="C14" s="6"/>
      <c r="D14" s="6"/>
      <c r="E14" s="6"/>
      <c r="F14" s="6"/>
      <c r="G14" s="6"/>
      <c r="H14" s="6"/>
      <c r="I14" s="6"/>
      <c r="J14" s="6"/>
      <c r="K14" s="6"/>
      <c r="L14" s="7"/>
      <c r="Q14" s="11"/>
      <c r="R14" s="8"/>
      <c r="S14" s="8"/>
    </row>
    <row r="15" spans="1:19" ht="15.75" thickBot="1" x14ac:dyDescent="0.5">
      <c r="Q15" s="11"/>
      <c r="R15" s="16"/>
      <c r="S15" s="16"/>
    </row>
    <row r="16" spans="1:19" ht="15.75" thickBot="1" x14ac:dyDescent="0.5">
      <c r="A16" s="155" t="s">
        <v>17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7"/>
    </row>
    <row r="17" spans="1:30" ht="16.25" customHeight="1" x14ac:dyDescent="0.45">
      <c r="A17" s="22" t="s">
        <v>18</v>
      </c>
      <c r="B17" s="62" t="s">
        <v>6</v>
      </c>
      <c r="C17" s="63" t="s">
        <v>8</v>
      </c>
      <c r="D17" s="63" t="s">
        <v>7</v>
      </c>
      <c r="E17" s="63" t="s">
        <v>10</v>
      </c>
      <c r="F17" s="63" t="s">
        <v>13</v>
      </c>
      <c r="G17" s="63" t="s">
        <v>11</v>
      </c>
      <c r="H17" s="63" t="s">
        <v>9</v>
      </c>
      <c r="I17" s="63" t="s">
        <v>12</v>
      </c>
      <c r="J17" s="63" t="s">
        <v>15</v>
      </c>
      <c r="K17" s="63" t="s">
        <v>16</v>
      </c>
      <c r="L17" s="63" t="s">
        <v>14</v>
      </c>
      <c r="M17" s="64" t="s">
        <v>6</v>
      </c>
    </row>
    <row r="18" spans="1:30" x14ac:dyDescent="0.45">
      <c r="A18" s="23" t="s">
        <v>1</v>
      </c>
      <c r="B18" s="26">
        <v>0</v>
      </c>
      <c r="C18" s="14">
        <v>2</v>
      </c>
      <c r="D18" s="14">
        <v>1</v>
      </c>
      <c r="E18" s="14">
        <v>4</v>
      </c>
      <c r="F18" s="14">
        <v>7</v>
      </c>
      <c r="G18" s="14">
        <v>5</v>
      </c>
      <c r="H18" s="14">
        <v>3</v>
      </c>
      <c r="I18" s="14">
        <v>6</v>
      </c>
      <c r="J18" s="14">
        <v>9</v>
      </c>
      <c r="K18" s="14">
        <v>10</v>
      </c>
      <c r="L18" s="14">
        <v>8</v>
      </c>
      <c r="M18" s="20">
        <v>0</v>
      </c>
    </row>
    <row r="19" spans="1:30" ht="15.75" thickBot="1" x14ac:dyDescent="0.5">
      <c r="A19" s="24" t="s">
        <v>19</v>
      </c>
      <c r="B19" s="15"/>
      <c r="C19" s="33">
        <f>D3</f>
        <v>7.9</v>
      </c>
      <c r="D19" s="33">
        <f>C5</f>
        <v>7.8</v>
      </c>
      <c r="E19" s="33">
        <f>F4</f>
        <v>12.9</v>
      </c>
      <c r="F19" s="33">
        <f>I7</f>
        <v>14.3</v>
      </c>
      <c r="G19" s="33">
        <f>G10</f>
        <v>8.6</v>
      </c>
      <c r="H19" s="33">
        <f>E8</f>
        <v>12</v>
      </c>
      <c r="I19" s="33">
        <f>H6</f>
        <v>14.8</v>
      </c>
      <c r="J19" s="33">
        <f>K9</f>
        <v>21</v>
      </c>
      <c r="K19" s="33">
        <f>L12</f>
        <v>14.5</v>
      </c>
      <c r="L19" s="33">
        <f>J13</f>
        <v>8.6</v>
      </c>
      <c r="M19" s="34">
        <f>B11</f>
        <v>27.2</v>
      </c>
    </row>
    <row r="20" spans="1:30" ht="15.75" thickBot="1" x14ac:dyDescent="0.5">
      <c r="A20" s="150" t="s">
        <v>20</v>
      </c>
      <c r="B20" s="156"/>
      <c r="C20" s="156"/>
      <c r="D20" s="156"/>
      <c r="E20" s="156"/>
      <c r="F20" s="156"/>
      <c r="G20" s="158">
        <f>SUM(C19:M19)</f>
        <v>149.6</v>
      </c>
      <c r="H20" s="156"/>
      <c r="I20" s="156"/>
      <c r="J20" s="156"/>
      <c r="K20" s="156"/>
      <c r="L20" s="156"/>
      <c r="M20" s="157"/>
      <c r="O20" s="102"/>
      <c r="P20" s="131" t="s">
        <v>21</v>
      </c>
      <c r="Q20" s="130" t="s">
        <v>22</v>
      </c>
      <c r="R20" s="138" t="s">
        <v>23</v>
      </c>
      <c r="S20" s="102"/>
      <c r="T20" s="27"/>
      <c r="U20" s="102"/>
      <c r="V20" s="131" t="s">
        <v>21</v>
      </c>
      <c r="W20" s="130" t="s">
        <v>22</v>
      </c>
      <c r="X20" s="138" t="s">
        <v>23</v>
      </c>
      <c r="Y20" s="102"/>
    </row>
    <row r="21" spans="1:30" ht="17" customHeight="1" x14ac:dyDescent="0.45">
      <c r="O21" s="135" t="s">
        <v>24</v>
      </c>
      <c r="P21" s="132">
        <f>C5</f>
        <v>7.8</v>
      </c>
      <c r="Q21" s="129">
        <f>B5</f>
        <v>8.1</v>
      </c>
      <c r="R21" s="139">
        <f>C3</f>
        <v>14.9</v>
      </c>
      <c r="S21" s="142">
        <f t="shared" ref="S21:S30" si="0">Q21+R21-P21</f>
        <v>15.2</v>
      </c>
      <c r="T21" s="27"/>
      <c r="U21" s="135" t="s">
        <v>25</v>
      </c>
      <c r="V21" s="132">
        <f>D4</f>
        <v>7.7</v>
      </c>
      <c r="W21" s="129">
        <f>B4</f>
        <v>14.8</v>
      </c>
      <c r="X21" s="139">
        <f>D3</f>
        <v>7.9</v>
      </c>
      <c r="Y21" s="142">
        <f t="shared" ref="Y21:Y30" si="1">W21+X21-V21</f>
        <v>15.000000000000004</v>
      </c>
      <c r="AD21" s="19"/>
    </row>
    <row r="22" spans="1:30" ht="15.75" thickBot="1" x14ac:dyDescent="0.5">
      <c r="O22" s="136" t="s">
        <v>26</v>
      </c>
      <c r="P22" s="133">
        <f>E4</f>
        <v>27.2</v>
      </c>
      <c r="Q22" s="127">
        <f>B4</f>
        <v>14.8</v>
      </c>
      <c r="R22" s="140">
        <f>E3</f>
        <v>13.9</v>
      </c>
      <c r="S22" s="143">
        <f t="shared" si="0"/>
        <v>1.5000000000000036</v>
      </c>
      <c r="T22" s="27"/>
      <c r="U22" s="136" t="s">
        <v>27</v>
      </c>
      <c r="V22" s="133">
        <f>C6</f>
        <v>26.8</v>
      </c>
      <c r="W22" s="127">
        <f>B6</f>
        <v>13.9</v>
      </c>
      <c r="X22" s="140">
        <f>C3</f>
        <v>14.9</v>
      </c>
      <c r="Y22" s="143">
        <f t="shared" si="1"/>
        <v>2</v>
      </c>
    </row>
    <row r="23" spans="1:30" ht="16.5" thickBot="1" x14ac:dyDescent="0.5">
      <c r="A23" s="150" t="s">
        <v>68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7"/>
      <c r="O23" s="136" t="s">
        <v>28</v>
      </c>
      <c r="P23" s="133">
        <f>H6</f>
        <v>14.8</v>
      </c>
      <c r="Q23" s="127">
        <f>B6</f>
        <v>13.9</v>
      </c>
      <c r="R23" s="140">
        <f>H3</f>
        <v>25.8</v>
      </c>
      <c r="S23" s="143">
        <f t="shared" si="0"/>
        <v>24.900000000000002</v>
      </c>
      <c r="T23" s="27"/>
      <c r="U23" s="136" t="s">
        <v>29</v>
      </c>
      <c r="V23" s="133">
        <f>E9</f>
        <v>14.7</v>
      </c>
      <c r="W23" s="127">
        <f>B9</f>
        <v>24.1</v>
      </c>
      <c r="X23" s="140">
        <f>E3</f>
        <v>13.9</v>
      </c>
      <c r="Y23" s="143">
        <f t="shared" si="1"/>
        <v>23.3</v>
      </c>
    </row>
    <row r="24" spans="1:30" ht="16.149999999999999" x14ac:dyDescent="0.45">
      <c r="A24" s="35" t="s">
        <v>18</v>
      </c>
      <c r="B24" s="65" t="s">
        <v>6</v>
      </c>
      <c r="C24" s="66" t="s">
        <v>7</v>
      </c>
      <c r="D24" s="66" t="s">
        <v>8</v>
      </c>
      <c r="E24" s="66" t="s">
        <v>10</v>
      </c>
      <c r="F24" s="66" t="s">
        <v>14</v>
      </c>
      <c r="G24" s="66" t="s">
        <v>13</v>
      </c>
      <c r="H24" s="66" t="s">
        <v>16</v>
      </c>
      <c r="I24" s="66" t="s">
        <v>15</v>
      </c>
      <c r="J24" s="66" t="s">
        <v>11</v>
      </c>
      <c r="K24" s="66" t="s">
        <v>12</v>
      </c>
      <c r="L24" s="67" t="s">
        <v>9</v>
      </c>
      <c r="M24" s="64" t="s">
        <v>6</v>
      </c>
      <c r="O24" s="136" t="s">
        <v>30</v>
      </c>
      <c r="P24" s="133">
        <f>G9</f>
        <v>16.3</v>
      </c>
      <c r="Q24" s="127">
        <f>B9</f>
        <v>24.1</v>
      </c>
      <c r="R24" s="140">
        <f>G3</f>
        <v>16.100000000000001</v>
      </c>
      <c r="S24" s="143">
        <f t="shared" si="0"/>
        <v>23.900000000000002</v>
      </c>
      <c r="T24" s="27"/>
      <c r="U24" s="136" t="s">
        <v>31</v>
      </c>
      <c r="V24" s="133">
        <f>H8</f>
        <v>16.399999999999999</v>
      </c>
      <c r="W24" s="127">
        <f>B8</f>
        <v>16.100000000000001</v>
      </c>
      <c r="X24" s="140">
        <f>H3</f>
        <v>25.8</v>
      </c>
      <c r="Y24" s="143">
        <f t="shared" si="1"/>
        <v>25.500000000000007</v>
      </c>
    </row>
    <row r="25" spans="1:30" ht="16.5" customHeight="1" x14ac:dyDescent="0.45">
      <c r="A25" s="23" t="s">
        <v>1</v>
      </c>
      <c r="B25" s="21">
        <v>0</v>
      </c>
      <c r="C25" s="13">
        <v>1</v>
      </c>
      <c r="D25" s="13">
        <v>2</v>
      </c>
      <c r="E25" s="13">
        <v>4</v>
      </c>
      <c r="F25" s="13">
        <v>8</v>
      </c>
      <c r="G25" s="13">
        <v>7</v>
      </c>
      <c r="H25" s="13">
        <v>10</v>
      </c>
      <c r="I25" s="13">
        <v>9</v>
      </c>
      <c r="J25" s="13">
        <v>5</v>
      </c>
      <c r="K25" s="13">
        <v>6</v>
      </c>
      <c r="L25" s="37">
        <v>3</v>
      </c>
      <c r="M25" s="20">
        <v>0</v>
      </c>
      <c r="O25" s="136" t="s">
        <v>32</v>
      </c>
      <c r="P25" s="133">
        <f>K8</f>
        <v>21.6</v>
      </c>
      <c r="Q25" s="127">
        <f>B8</f>
        <v>16.100000000000001</v>
      </c>
      <c r="R25" s="140">
        <f>K3</f>
        <v>33.5</v>
      </c>
      <c r="S25" s="143">
        <f t="shared" si="0"/>
        <v>28</v>
      </c>
      <c r="T25" s="27"/>
      <c r="U25" s="136" t="s">
        <v>33</v>
      </c>
      <c r="V25" s="133">
        <f>G12</f>
        <v>21.6</v>
      </c>
      <c r="W25" s="127">
        <f>B12</f>
        <v>33.299999999999997</v>
      </c>
      <c r="X25" s="140">
        <f>G3</f>
        <v>16.100000000000001</v>
      </c>
      <c r="Y25" s="143">
        <f t="shared" si="1"/>
        <v>27.799999999999997</v>
      </c>
    </row>
    <row r="26" spans="1:30" ht="15.75" thickBot="1" x14ac:dyDescent="0.5">
      <c r="A26" s="25" t="s">
        <v>19</v>
      </c>
      <c r="B26" s="15"/>
      <c r="C26" s="33">
        <f>$C$3</f>
        <v>14.9</v>
      </c>
      <c r="D26" s="33">
        <f>$D$4</f>
        <v>7.7</v>
      </c>
      <c r="E26" s="33">
        <f>$F$5</f>
        <v>9.9</v>
      </c>
      <c r="F26" s="33">
        <f>$J$7</f>
        <v>21.4</v>
      </c>
      <c r="G26" s="33">
        <f>$I$11</f>
        <v>22.9</v>
      </c>
      <c r="H26" s="33">
        <f>$L$10</f>
        <v>23.4</v>
      </c>
      <c r="I26" s="33">
        <f>$K$13</f>
        <v>14.5</v>
      </c>
      <c r="J26" s="33">
        <f>$G$12</f>
        <v>21.6</v>
      </c>
      <c r="K26" s="33">
        <f>$H$8</f>
        <v>16.399999999999999</v>
      </c>
      <c r="L26" s="38">
        <f>$E$9</f>
        <v>14.7</v>
      </c>
      <c r="M26" s="34">
        <f>$B$6</f>
        <v>13.9</v>
      </c>
      <c r="O26" s="136" t="s">
        <v>34</v>
      </c>
      <c r="P26" s="133">
        <f>L12</f>
        <v>14.5</v>
      </c>
      <c r="Q26" s="127">
        <f>B12</f>
        <v>33.299999999999997</v>
      </c>
      <c r="R26" s="140">
        <f>L3</f>
        <v>31.6</v>
      </c>
      <c r="S26" s="143">
        <f t="shared" si="0"/>
        <v>50.400000000000006</v>
      </c>
      <c r="T26" s="27"/>
      <c r="U26" s="136" t="s">
        <v>35</v>
      </c>
      <c r="V26" s="133">
        <f>K13</f>
        <v>14.5</v>
      </c>
      <c r="W26" s="127">
        <f>B13</f>
        <v>32</v>
      </c>
      <c r="X26" s="140">
        <f>K3</f>
        <v>33.5</v>
      </c>
      <c r="Y26" s="143">
        <f t="shared" si="1"/>
        <v>51</v>
      </c>
    </row>
    <row r="27" spans="1:30" ht="15.75" thickBot="1" x14ac:dyDescent="0.5">
      <c r="A27" s="150" t="s">
        <v>20</v>
      </c>
      <c r="B27" s="156"/>
      <c r="C27" s="156"/>
      <c r="D27" s="156"/>
      <c r="E27" s="156"/>
      <c r="F27" s="156"/>
      <c r="G27" s="159">
        <f>SUM(C26:M26)</f>
        <v>181.29999999999998</v>
      </c>
      <c r="H27" s="158"/>
      <c r="I27" s="158"/>
      <c r="J27" s="158"/>
      <c r="K27" s="158"/>
      <c r="L27" s="158"/>
      <c r="M27" s="160"/>
      <c r="O27" s="136" t="s">
        <v>36</v>
      </c>
      <c r="P27" s="133">
        <f>I13</f>
        <v>17.899999999999999</v>
      </c>
      <c r="Q27" s="127">
        <f>B13</f>
        <v>32</v>
      </c>
      <c r="R27" s="140">
        <f>I3</f>
        <v>14.9</v>
      </c>
      <c r="S27" s="143">
        <f t="shared" si="0"/>
        <v>29</v>
      </c>
      <c r="T27" s="27"/>
      <c r="U27" s="136" t="s">
        <v>37</v>
      </c>
      <c r="V27" s="133">
        <f>L10</f>
        <v>23.4</v>
      </c>
      <c r="W27" s="127">
        <f>B10</f>
        <v>14.9</v>
      </c>
      <c r="X27" s="140">
        <f>L3</f>
        <v>31.6</v>
      </c>
      <c r="Y27" s="143">
        <f t="shared" si="1"/>
        <v>23.1</v>
      </c>
    </row>
    <row r="28" spans="1:30" x14ac:dyDescent="0.45">
      <c r="O28" s="136" t="s">
        <v>38</v>
      </c>
      <c r="P28" s="133">
        <f>J10</f>
        <v>22.7</v>
      </c>
      <c r="Q28" s="127">
        <f>B10</f>
        <v>14.9</v>
      </c>
      <c r="R28" s="140">
        <f>J3</f>
        <v>32</v>
      </c>
      <c r="S28" s="143">
        <f t="shared" si="0"/>
        <v>24.2</v>
      </c>
      <c r="T28" s="27"/>
      <c r="U28" s="136" t="s">
        <v>39</v>
      </c>
      <c r="V28" s="133">
        <f>I11</f>
        <v>22.9</v>
      </c>
      <c r="W28" s="127">
        <f>B11</f>
        <v>27.2</v>
      </c>
      <c r="X28" s="140">
        <f>I3</f>
        <v>14.9</v>
      </c>
      <c r="Y28" s="143">
        <f t="shared" si="1"/>
        <v>19.200000000000003</v>
      </c>
    </row>
    <row r="29" spans="1:30" ht="15.75" thickBot="1" x14ac:dyDescent="0.5">
      <c r="O29" s="136" t="s">
        <v>40</v>
      </c>
      <c r="P29" s="133">
        <f>F11</f>
        <v>21.6</v>
      </c>
      <c r="Q29" s="127">
        <f>B11</f>
        <v>27.2</v>
      </c>
      <c r="R29" s="140">
        <f>F3</f>
        <v>12.5</v>
      </c>
      <c r="S29" s="143">
        <f t="shared" si="0"/>
        <v>18.100000000000001</v>
      </c>
      <c r="T29" s="27"/>
      <c r="U29" s="136" t="s">
        <v>41</v>
      </c>
      <c r="V29" s="133">
        <f>J7</f>
        <v>21.4</v>
      </c>
      <c r="W29" s="127">
        <f>B7</f>
        <v>12.7</v>
      </c>
      <c r="X29" s="140">
        <f>J3</f>
        <v>32</v>
      </c>
      <c r="Y29" s="143">
        <f t="shared" si="1"/>
        <v>23.300000000000004</v>
      </c>
    </row>
    <row r="30" spans="1:30" ht="16.5" thickBot="1" x14ac:dyDescent="0.5">
      <c r="A30" s="147" t="s">
        <v>67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9"/>
      <c r="O30" s="137" t="s">
        <v>42</v>
      </c>
      <c r="P30" s="134">
        <f>D7</f>
        <v>9.9</v>
      </c>
      <c r="Q30" s="128">
        <f>B7</f>
        <v>12.7</v>
      </c>
      <c r="R30" s="141">
        <f>D3</f>
        <v>7.9</v>
      </c>
      <c r="S30" s="144">
        <f t="shared" si="0"/>
        <v>10.700000000000001</v>
      </c>
      <c r="T30" s="27"/>
      <c r="U30" s="137" t="s">
        <v>43</v>
      </c>
      <c r="V30" s="134">
        <f>F5</f>
        <v>9.9</v>
      </c>
      <c r="W30" s="128">
        <f>B5</f>
        <v>8.1</v>
      </c>
      <c r="X30" s="141">
        <f>F3</f>
        <v>12.5</v>
      </c>
      <c r="Y30" s="144">
        <f t="shared" si="1"/>
        <v>10.700000000000001</v>
      </c>
    </row>
    <row r="31" spans="1:30" ht="16.149999999999999" x14ac:dyDescent="0.45">
      <c r="A31" s="44" t="s">
        <v>18</v>
      </c>
      <c r="B31" s="68" t="s">
        <v>6</v>
      </c>
      <c r="C31" s="69" t="s">
        <v>9</v>
      </c>
      <c r="D31" s="69" t="s">
        <v>12</v>
      </c>
      <c r="E31" s="69" t="s">
        <v>11</v>
      </c>
      <c r="F31" s="69" t="s">
        <v>15</v>
      </c>
      <c r="G31" s="69" t="s">
        <v>16</v>
      </c>
      <c r="H31" s="69" t="s">
        <v>13</v>
      </c>
      <c r="I31" s="69" t="s">
        <v>14</v>
      </c>
      <c r="J31" s="69" t="s">
        <v>10</v>
      </c>
      <c r="K31" s="69" t="s">
        <v>8</v>
      </c>
      <c r="L31" s="69" t="s">
        <v>7</v>
      </c>
      <c r="M31" s="70" t="s">
        <v>6</v>
      </c>
    </row>
    <row r="32" spans="1:30" x14ac:dyDescent="0.45">
      <c r="A32" s="42" t="s">
        <v>1</v>
      </c>
      <c r="B32" s="36">
        <v>0</v>
      </c>
      <c r="C32" s="13">
        <v>3</v>
      </c>
      <c r="D32" s="13">
        <v>6</v>
      </c>
      <c r="E32" s="13">
        <v>5</v>
      </c>
      <c r="F32" s="13">
        <v>9</v>
      </c>
      <c r="G32" s="13">
        <v>10</v>
      </c>
      <c r="H32" s="13">
        <v>7</v>
      </c>
      <c r="I32" s="13">
        <v>8</v>
      </c>
      <c r="J32" s="13">
        <v>4</v>
      </c>
      <c r="K32" s="13">
        <v>2</v>
      </c>
      <c r="L32" s="13">
        <v>1</v>
      </c>
      <c r="M32" s="20">
        <v>0</v>
      </c>
    </row>
    <row r="33" spans="1:13" ht="15.75" thickBot="1" x14ac:dyDescent="0.5">
      <c r="A33" s="43" t="s">
        <v>19</v>
      </c>
      <c r="B33" s="39"/>
      <c r="C33" s="40">
        <f>$E$3</f>
        <v>13.9</v>
      </c>
      <c r="D33" s="40">
        <f>$H$6</f>
        <v>14.8</v>
      </c>
      <c r="E33" s="40">
        <f>$G$9</f>
        <v>16.3</v>
      </c>
      <c r="F33" s="40">
        <f>$K$8</f>
        <v>21.6</v>
      </c>
      <c r="G33" s="40">
        <f>$L$12</f>
        <v>14.5</v>
      </c>
      <c r="H33" s="40">
        <f>$I$13</f>
        <v>17.899999999999999</v>
      </c>
      <c r="I33" s="40">
        <f>$J$10</f>
        <v>22.7</v>
      </c>
      <c r="J33" s="40">
        <f>$F$11</f>
        <v>21.6</v>
      </c>
      <c r="K33" s="40">
        <f>$D$7</f>
        <v>9.9</v>
      </c>
      <c r="L33" s="40">
        <f>$C$5</f>
        <v>7.8</v>
      </c>
      <c r="M33" s="41">
        <f>$B$4</f>
        <v>14.8</v>
      </c>
    </row>
    <row r="34" spans="1:13" ht="15.75" thickBot="1" x14ac:dyDescent="0.5">
      <c r="A34" s="150" t="s">
        <v>20</v>
      </c>
      <c r="B34" s="151"/>
      <c r="C34" s="151"/>
      <c r="D34" s="151"/>
      <c r="E34" s="151"/>
      <c r="F34" s="151"/>
      <c r="G34" s="152">
        <f>SUM(C33:M33)</f>
        <v>175.80000000000004</v>
      </c>
      <c r="H34" s="153"/>
      <c r="I34" s="153"/>
      <c r="J34" s="153"/>
      <c r="K34" s="153"/>
      <c r="L34" s="153"/>
      <c r="M34" s="154"/>
    </row>
  </sheetData>
  <mergeCells count="9">
    <mergeCell ref="A30:M30"/>
    <mergeCell ref="A34:F34"/>
    <mergeCell ref="G34:M34"/>
    <mergeCell ref="A16:M16"/>
    <mergeCell ref="G20:M20"/>
    <mergeCell ref="A20:F20"/>
    <mergeCell ref="A23:M23"/>
    <mergeCell ref="A27:F27"/>
    <mergeCell ref="G27:M2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4CB4-ED84-40E5-8267-7081860ACBCD}">
  <dimension ref="A1:AE48"/>
  <sheetViews>
    <sheetView zoomScale="82" zoomScaleNormal="85" workbookViewId="0">
      <selection activeCell="J28" sqref="J28"/>
    </sheetView>
  </sheetViews>
  <sheetFormatPr defaultColWidth="9.1328125" defaultRowHeight="15.4" x14ac:dyDescent="0.45"/>
  <cols>
    <col min="1" max="15" width="9.1328125" style="1"/>
    <col min="16" max="16" width="10.1328125" style="1" customWidth="1"/>
    <col min="17" max="17" width="11.1328125" style="1" customWidth="1"/>
    <col min="18" max="16384" width="9.1328125" style="1"/>
  </cols>
  <sheetData>
    <row r="1" spans="1:31" x14ac:dyDescent="0.45">
      <c r="A1" s="9" t="s">
        <v>0</v>
      </c>
      <c r="N1" s="2" t="s">
        <v>1</v>
      </c>
      <c r="O1" s="11" t="s">
        <v>2</v>
      </c>
      <c r="P1" s="1" t="s">
        <v>3</v>
      </c>
      <c r="Q1" s="1" t="s">
        <v>4</v>
      </c>
    </row>
    <row r="2" spans="1:31" ht="16.149999999999999" x14ac:dyDescent="0.45">
      <c r="A2" s="10" t="s">
        <v>5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N2" s="12">
        <v>0</v>
      </c>
      <c r="O2" s="61" t="s">
        <v>6</v>
      </c>
      <c r="P2" s="17">
        <v>24.859819999999999</v>
      </c>
      <c r="Q2" s="17">
        <v>121.08767</v>
      </c>
    </row>
    <row r="3" spans="1:31" ht="16.149999999999999" x14ac:dyDescent="0.45">
      <c r="A3" s="4">
        <v>0</v>
      </c>
      <c r="B3" s="30"/>
      <c r="C3" s="45">
        <v>14.9</v>
      </c>
      <c r="D3" s="30">
        <v>7.9</v>
      </c>
      <c r="E3" s="30">
        <v>13.9</v>
      </c>
      <c r="F3" s="30">
        <v>12.5</v>
      </c>
      <c r="G3" s="30">
        <v>16.100000000000001</v>
      </c>
      <c r="H3" s="45">
        <v>25.8</v>
      </c>
      <c r="I3" s="30">
        <v>14.9</v>
      </c>
      <c r="J3" s="45">
        <v>32</v>
      </c>
      <c r="K3" s="45">
        <v>33.5</v>
      </c>
      <c r="L3" s="30">
        <v>31.6</v>
      </c>
      <c r="N3" s="2">
        <v>1</v>
      </c>
      <c r="O3" s="11" t="s">
        <v>7</v>
      </c>
      <c r="P3" s="18">
        <v>24.920819999999999</v>
      </c>
      <c r="Q3" s="18">
        <v>121.00184</v>
      </c>
    </row>
    <row r="4" spans="1:31" ht="16.149999999999999" x14ac:dyDescent="0.45">
      <c r="A4" s="4">
        <v>1</v>
      </c>
      <c r="B4" s="30">
        <v>14.8</v>
      </c>
      <c r="C4" s="30"/>
      <c r="D4" s="30">
        <v>7.7</v>
      </c>
      <c r="E4" s="45">
        <v>27.2</v>
      </c>
      <c r="F4" s="30">
        <v>12.9</v>
      </c>
      <c r="G4" s="45">
        <v>34.299999999999997</v>
      </c>
      <c r="H4" s="45">
        <v>43.2</v>
      </c>
      <c r="I4" s="30">
        <v>28.8</v>
      </c>
      <c r="J4" s="30">
        <v>32.4</v>
      </c>
      <c r="K4" s="30">
        <v>43.5</v>
      </c>
      <c r="L4" s="45">
        <v>37.9</v>
      </c>
      <c r="N4" s="2">
        <v>2</v>
      </c>
      <c r="O4" s="11" t="s">
        <v>8</v>
      </c>
      <c r="P4" s="18">
        <v>24.886569999999999</v>
      </c>
      <c r="Q4" s="18">
        <v>121.03391999999999</v>
      </c>
    </row>
    <row r="5" spans="1:31" ht="16.149999999999999" x14ac:dyDescent="0.45">
      <c r="A5" s="4">
        <v>2</v>
      </c>
      <c r="B5" s="45">
        <v>8.1</v>
      </c>
      <c r="C5" s="45">
        <v>7.8</v>
      </c>
      <c r="D5" s="30"/>
      <c r="E5" s="45">
        <v>21.9</v>
      </c>
      <c r="F5" s="30">
        <v>9.9</v>
      </c>
      <c r="G5" s="45">
        <v>36</v>
      </c>
      <c r="H5" s="45">
        <v>36.200000000000003</v>
      </c>
      <c r="I5" s="30">
        <v>21.8</v>
      </c>
      <c r="J5" s="30">
        <v>26.4</v>
      </c>
      <c r="K5" s="45">
        <v>37.5</v>
      </c>
      <c r="L5" s="45">
        <v>31.9</v>
      </c>
      <c r="N5" s="2">
        <v>3</v>
      </c>
      <c r="O5" s="11" t="s">
        <v>9</v>
      </c>
      <c r="P5" s="18">
        <v>24.812460000000002</v>
      </c>
      <c r="Q5" s="18">
        <v>121.14603</v>
      </c>
    </row>
    <row r="6" spans="1:31" ht="16.149999999999999" x14ac:dyDescent="0.45">
      <c r="A6" s="4">
        <v>3</v>
      </c>
      <c r="B6" s="30">
        <v>13.9</v>
      </c>
      <c r="C6" s="30">
        <v>26.8</v>
      </c>
      <c r="D6" s="30">
        <v>21.7</v>
      </c>
      <c r="E6" s="30"/>
      <c r="F6" s="30">
        <v>19.100000000000001</v>
      </c>
      <c r="G6" s="30">
        <v>12</v>
      </c>
      <c r="H6" s="45">
        <v>14.8</v>
      </c>
      <c r="I6" s="45">
        <v>20.3</v>
      </c>
      <c r="J6" s="45">
        <v>34.5</v>
      </c>
      <c r="K6" s="45">
        <v>33.6</v>
      </c>
      <c r="L6" s="45">
        <v>35.200000000000003</v>
      </c>
      <c r="N6" s="2">
        <v>4</v>
      </c>
      <c r="O6" s="11" t="s">
        <v>10</v>
      </c>
      <c r="P6" s="18">
        <v>24.849499999999999</v>
      </c>
      <c r="Q6" s="18">
        <v>120.98811000000001</v>
      </c>
      <c r="W6" s="53"/>
      <c r="X6" s="53"/>
      <c r="Y6" s="53"/>
      <c r="Z6" s="53"/>
      <c r="AA6" s="53"/>
      <c r="AB6" s="53"/>
      <c r="AC6" s="53"/>
      <c r="AD6" s="53"/>
      <c r="AE6" s="53"/>
    </row>
    <row r="7" spans="1:31" ht="16.149999999999999" x14ac:dyDescent="0.45">
      <c r="A7" s="4">
        <v>4</v>
      </c>
      <c r="B7" s="45">
        <v>12.7</v>
      </c>
      <c r="C7" s="30">
        <v>12.9</v>
      </c>
      <c r="D7" s="30">
        <v>9.9</v>
      </c>
      <c r="E7" s="45">
        <v>19.600000000000001</v>
      </c>
      <c r="F7" s="30"/>
      <c r="G7" s="45">
        <v>19.8</v>
      </c>
      <c r="H7" s="45">
        <v>28.7</v>
      </c>
      <c r="I7" s="30">
        <v>14.3</v>
      </c>
      <c r="J7" s="30">
        <v>21.4</v>
      </c>
      <c r="K7" s="45">
        <v>33.4</v>
      </c>
      <c r="L7" s="45">
        <v>26.9</v>
      </c>
      <c r="N7" s="2">
        <v>5</v>
      </c>
      <c r="O7" s="11" t="s">
        <v>11</v>
      </c>
      <c r="P7" s="18">
        <v>24.772880000000001</v>
      </c>
      <c r="Q7" s="18">
        <v>121.11273</v>
      </c>
      <c r="Y7" s="161"/>
      <c r="Z7" s="161"/>
      <c r="AA7" s="161"/>
      <c r="AB7" s="161"/>
      <c r="AC7" s="161"/>
      <c r="AD7" s="161"/>
      <c r="AE7" s="161"/>
    </row>
    <row r="8" spans="1:31" ht="16.149999999999999" x14ac:dyDescent="0.45">
      <c r="A8" s="4">
        <v>5</v>
      </c>
      <c r="B8" s="30">
        <v>16.100000000000001</v>
      </c>
      <c r="C8" s="30">
        <v>33.799999999999997</v>
      </c>
      <c r="D8" s="30">
        <v>27.2</v>
      </c>
      <c r="E8" s="30">
        <v>12</v>
      </c>
      <c r="F8" s="30">
        <v>19.7</v>
      </c>
      <c r="G8" s="30"/>
      <c r="H8" s="45">
        <v>16.399999999999999</v>
      </c>
      <c r="I8" s="30">
        <v>8.6</v>
      </c>
      <c r="J8" s="30">
        <v>24.4</v>
      </c>
      <c r="K8" s="30">
        <v>21.6</v>
      </c>
      <c r="L8" s="30">
        <v>25.1</v>
      </c>
      <c r="N8" s="2">
        <v>6</v>
      </c>
      <c r="O8" s="11" t="s">
        <v>12</v>
      </c>
      <c r="P8" s="18">
        <v>24.724710000000002</v>
      </c>
      <c r="Q8" s="18">
        <v>121.15016</v>
      </c>
    </row>
    <row r="9" spans="1:31" ht="16.149999999999999" x14ac:dyDescent="0.45">
      <c r="A9" s="4">
        <v>6</v>
      </c>
      <c r="B9" s="30">
        <v>24.1</v>
      </c>
      <c r="C9" s="30">
        <v>42.8</v>
      </c>
      <c r="D9" s="30">
        <v>36.1</v>
      </c>
      <c r="E9" s="30">
        <v>14.7</v>
      </c>
      <c r="F9" s="30">
        <v>28.6</v>
      </c>
      <c r="G9" s="30">
        <v>16.3</v>
      </c>
      <c r="H9" s="30"/>
      <c r="I9" s="45">
        <v>17.600000000000001</v>
      </c>
      <c r="J9" s="45">
        <v>30.4</v>
      </c>
      <c r="K9" s="30">
        <v>21</v>
      </c>
      <c r="L9" s="30">
        <v>23.1</v>
      </c>
      <c r="N9" s="2">
        <v>7</v>
      </c>
      <c r="O9" s="11" t="s">
        <v>13</v>
      </c>
      <c r="P9" s="18">
        <v>24.780090000000001</v>
      </c>
      <c r="Q9" s="18">
        <v>121.04671</v>
      </c>
    </row>
    <row r="10" spans="1:31" ht="16.149999999999999" x14ac:dyDescent="0.45">
      <c r="A10" s="4">
        <v>7</v>
      </c>
      <c r="B10" s="30">
        <v>14.9</v>
      </c>
      <c r="C10" s="30">
        <v>28.8</v>
      </c>
      <c r="D10" s="45">
        <v>22.1</v>
      </c>
      <c r="E10" s="30">
        <v>19.7</v>
      </c>
      <c r="F10" s="45">
        <v>14.6</v>
      </c>
      <c r="G10" s="30">
        <v>8.6</v>
      </c>
      <c r="H10" s="30">
        <v>17.5</v>
      </c>
      <c r="I10" s="30"/>
      <c r="J10" s="30">
        <v>22.7</v>
      </c>
      <c r="K10" s="30">
        <v>22.2</v>
      </c>
      <c r="L10" s="45">
        <v>23.4</v>
      </c>
      <c r="N10" s="2">
        <v>8</v>
      </c>
      <c r="O10" s="11" t="s">
        <v>14</v>
      </c>
      <c r="P10" s="18">
        <v>24.725079999999998</v>
      </c>
      <c r="Q10" s="18">
        <v>120.96995</v>
      </c>
    </row>
    <row r="11" spans="1:31" ht="16.149999999999999" x14ac:dyDescent="0.45">
      <c r="A11" s="4">
        <v>8</v>
      </c>
      <c r="B11" s="31">
        <v>27.2</v>
      </c>
      <c r="C11" s="46">
        <v>32.6</v>
      </c>
      <c r="D11" s="46">
        <v>26.6</v>
      </c>
      <c r="E11" s="31">
        <v>33.5</v>
      </c>
      <c r="F11" s="46">
        <v>21.6</v>
      </c>
      <c r="G11" s="46">
        <v>24.7</v>
      </c>
      <c r="H11" s="31">
        <v>30</v>
      </c>
      <c r="I11" s="46">
        <v>22.9</v>
      </c>
      <c r="J11" s="30"/>
      <c r="K11" s="30">
        <v>19.7</v>
      </c>
      <c r="L11" s="30">
        <v>8.6</v>
      </c>
      <c r="N11" s="2">
        <v>9</v>
      </c>
      <c r="O11" s="11" t="s">
        <v>15</v>
      </c>
      <c r="P11" s="18">
        <v>24.67418</v>
      </c>
      <c r="Q11" s="18">
        <v>121.07532</v>
      </c>
    </row>
    <row r="12" spans="1:31" ht="16.149999999999999" x14ac:dyDescent="0.45">
      <c r="A12" s="4">
        <v>9</v>
      </c>
      <c r="B12" s="31">
        <v>33.299999999999997</v>
      </c>
      <c r="C12" s="46">
        <v>47.5</v>
      </c>
      <c r="D12" s="31">
        <v>36.4</v>
      </c>
      <c r="E12" s="31">
        <v>32</v>
      </c>
      <c r="F12" s="31">
        <v>33.299999999999997</v>
      </c>
      <c r="G12" s="31">
        <v>21.6</v>
      </c>
      <c r="H12" s="31">
        <v>21</v>
      </c>
      <c r="I12" s="46">
        <v>22.3</v>
      </c>
      <c r="J12" s="31">
        <v>19.7</v>
      </c>
      <c r="K12" s="30"/>
      <c r="L12" s="30">
        <v>14.5</v>
      </c>
      <c r="N12" s="2">
        <v>10</v>
      </c>
      <c r="O12" s="11" t="s">
        <v>16</v>
      </c>
      <c r="P12" s="18">
        <v>24.686029999999999</v>
      </c>
      <c r="Q12" s="18">
        <v>121.00047000000001</v>
      </c>
    </row>
    <row r="13" spans="1:31" x14ac:dyDescent="0.45">
      <c r="A13" s="4">
        <v>10</v>
      </c>
      <c r="B13" s="46">
        <v>32</v>
      </c>
      <c r="C13" s="31">
        <v>36.6</v>
      </c>
      <c r="D13" s="31">
        <v>30.6</v>
      </c>
      <c r="E13" s="31">
        <v>34.200000000000003</v>
      </c>
      <c r="F13" s="31">
        <v>25.6</v>
      </c>
      <c r="G13" s="46">
        <v>25.3</v>
      </c>
      <c r="H13" s="31">
        <v>23.1</v>
      </c>
      <c r="I13" s="31">
        <v>17.899999999999999</v>
      </c>
      <c r="J13" s="31">
        <v>8.6</v>
      </c>
      <c r="K13" s="31">
        <v>14.5</v>
      </c>
      <c r="L13" s="30"/>
    </row>
    <row r="15" spans="1:31" ht="15.75" thickBot="1" x14ac:dyDescent="0.5"/>
    <row r="16" spans="1:31" ht="15.75" thickBot="1" x14ac:dyDescent="0.5">
      <c r="A16" s="147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9"/>
    </row>
    <row r="17" spans="1:13" ht="16.149999999999999" x14ac:dyDescent="0.45">
      <c r="A17" s="44" t="s">
        <v>18</v>
      </c>
      <c r="B17" s="68" t="s">
        <v>6</v>
      </c>
      <c r="C17" s="69" t="s">
        <v>8</v>
      </c>
      <c r="D17" s="69" t="s">
        <v>7</v>
      </c>
      <c r="E17" s="69" t="s">
        <v>10</v>
      </c>
      <c r="F17" s="69" t="s">
        <v>14</v>
      </c>
      <c r="G17" s="69" t="s">
        <v>16</v>
      </c>
      <c r="H17" s="69" t="s">
        <v>15</v>
      </c>
      <c r="I17" s="69" t="s">
        <v>12</v>
      </c>
      <c r="J17" s="69" t="s">
        <v>9</v>
      </c>
      <c r="K17" s="69" t="s">
        <v>11</v>
      </c>
      <c r="L17" s="69" t="s">
        <v>13</v>
      </c>
      <c r="M17" s="70" t="s">
        <v>6</v>
      </c>
    </row>
    <row r="18" spans="1:13" x14ac:dyDescent="0.45">
      <c r="A18" s="42" t="s">
        <v>1</v>
      </c>
      <c r="B18" s="36">
        <v>0</v>
      </c>
      <c r="C18" s="13">
        <v>2</v>
      </c>
      <c r="D18" s="13">
        <v>1</v>
      </c>
      <c r="E18" s="13">
        <v>4</v>
      </c>
      <c r="F18" s="13">
        <v>8</v>
      </c>
      <c r="G18" s="13">
        <v>10</v>
      </c>
      <c r="H18" s="13">
        <v>9</v>
      </c>
      <c r="I18" s="13">
        <v>6</v>
      </c>
      <c r="J18" s="13">
        <v>3</v>
      </c>
      <c r="K18" s="13">
        <v>5</v>
      </c>
      <c r="L18" s="13">
        <v>7</v>
      </c>
      <c r="M18" s="20">
        <v>0</v>
      </c>
    </row>
    <row r="19" spans="1:13" ht="15.75" thickBot="1" x14ac:dyDescent="0.5">
      <c r="A19" s="43" t="s">
        <v>19</v>
      </c>
      <c r="B19" s="39"/>
      <c r="C19" s="40">
        <f>D3</f>
        <v>7.9</v>
      </c>
      <c r="D19" s="40">
        <f>C5</f>
        <v>7.8</v>
      </c>
      <c r="E19" s="40">
        <f>F4</f>
        <v>12.9</v>
      </c>
      <c r="F19" s="40">
        <f>J7</f>
        <v>21.4</v>
      </c>
      <c r="G19" s="40">
        <f>L11</f>
        <v>8.6</v>
      </c>
      <c r="H19" s="40">
        <f>K13</f>
        <v>14.5</v>
      </c>
      <c r="I19" s="40">
        <f>H12</f>
        <v>21</v>
      </c>
      <c r="J19" s="40">
        <f>E9</f>
        <v>14.7</v>
      </c>
      <c r="K19" s="40">
        <f>G6</f>
        <v>12</v>
      </c>
      <c r="L19" s="40">
        <f>I8</f>
        <v>8.6</v>
      </c>
      <c r="M19" s="41">
        <f>B10</f>
        <v>14.9</v>
      </c>
    </row>
    <row r="20" spans="1:13" ht="15.75" thickBot="1" x14ac:dyDescent="0.5">
      <c r="A20" s="150" t="s">
        <v>20</v>
      </c>
      <c r="B20" s="151"/>
      <c r="C20" s="151"/>
      <c r="D20" s="151"/>
      <c r="E20" s="151"/>
      <c r="F20" s="151"/>
      <c r="G20" s="152">
        <f>SUM(C19:M19)</f>
        <v>144.30000000000001</v>
      </c>
      <c r="H20" s="153"/>
      <c r="I20" s="153"/>
      <c r="J20" s="153"/>
      <c r="K20" s="153"/>
      <c r="L20" s="153"/>
      <c r="M20" s="154"/>
    </row>
    <row r="24" spans="1:13" x14ac:dyDescent="0.45">
      <c r="B24" s="11"/>
    </row>
    <row r="25" spans="1:13" x14ac:dyDescent="0.45">
      <c r="B25" s="27"/>
    </row>
    <row r="26" spans="1:13" x14ac:dyDescent="0.45"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1:13" x14ac:dyDescent="0.45">
      <c r="A27" s="2"/>
      <c r="G27" s="53"/>
    </row>
    <row r="31" spans="1:13" x14ac:dyDescent="0.45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3" x14ac:dyDescent="0.45"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3:13" x14ac:dyDescent="0.45"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</row>
    <row r="34" spans="3:13" x14ac:dyDescent="0.45">
      <c r="G34" s="53"/>
    </row>
    <row r="40" spans="3:13" x14ac:dyDescent="0.45"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</row>
    <row r="41" spans="3:13" x14ac:dyDescent="0.45">
      <c r="G41" s="53"/>
      <c r="H41" s="53"/>
      <c r="I41" s="53"/>
      <c r="J41" s="53"/>
      <c r="K41" s="53"/>
      <c r="L41" s="53"/>
      <c r="M41" s="53"/>
    </row>
    <row r="47" spans="3:13" x14ac:dyDescent="0.45"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3:13" x14ac:dyDescent="0.45">
      <c r="G48" s="53"/>
      <c r="H48" s="53"/>
      <c r="I48" s="53"/>
      <c r="J48" s="53"/>
      <c r="K48" s="53"/>
      <c r="L48" s="53"/>
      <c r="M48" s="53"/>
    </row>
  </sheetData>
  <mergeCells count="4">
    <mergeCell ref="Y7:AE7"/>
    <mergeCell ref="A20:F20"/>
    <mergeCell ref="G20:M20"/>
    <mergeCell ref="A16:M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0B85-CABF-470F-A277-30CA7E48E4E5}">
  <dimension ref="A1:AR40"/>
  <sheetViews>
    <sheetView zoomScale="85" zoomScaleNormal="85" workbookViewId="0">
      <selection activeCell="R10" sqref="R10"/>
    </sheetView>
  </sheetViews>
  <sheetFormatPr defaultColWidth="9.1328125" defaultRowHeight="15.4" x14ac:dyDescent="0.45"/>
  <cols>
    <col min="1" max="10" width="9.1328125" style="1"/>
    <col min="11" max="11" width="9.6640625" style="1" bestFit="1" customWidth="1"/>
    <col min="12" max="12" width="9.1328125" style="1"/>
    <col min="13" max="13" width="13.46484375" style="1" customWidth="1"/>
    <col min="14" max="16384" width="9.1328125" style="1"/>
  </cols>
  <sheetData>
    <row r="1" spans="1:44" ht="16.5" thickBot="1" x14ac:dyDescent="0.5">
      <c r="A1" s="10" t="s">
        <v>5</v>
      </c>
      <c r="B1" s="47">
        <v>0</v>
      </c>
      <c r="C1" s="47">
        <v>1</v>
      </c>
      <c r="D1" s="47">
        <v>2</v>
      </c>
      <c r="E1" s="47">
        <v>3</v>
      </c>
      <c r="F1" s="47">
        <v>4</v>
      </c>
      <c r="G1" s="47">
        <v>5</v>
      </c>
      <c r="H1" s="47">
        <v>6</v>
      </c>
      <c r="I1" s="47">
        <v>7</v>
      </c>
      <c r="J1" s="47">
        <v>8</v>
      </c>
      <c r="K1" s="47">
        <v>9</v>
      </c>
      <c r="L1" s="56">
        <v>10</v>
      </c>
      <c r="M1" s="58"/>
      <c r="P1" s="1" t="s">
        <v>44</v>
      </c>
    </row>
    <row r="2" spans="1:44" x14ac:dyDescent="0.45">
      <c r="A2" s="47">
        <v>0</v>
      </c>
      <c r="B2" s="48"/>
      <c r="C2" s="48">
        <v>14.9</v>
      </c>
      <c r="D2" s="48">
        <v>7.9</v>
      </c>
      <c r="E2" s="48">
        <v>13.9</v>
      </c>
      <c r="F2" s="48">
        <v>12.5</v>
      </c>
      <c r="G2" s="48">
        <v>16.100000000000001</v>
      </c>
      <c r="H2" s="48">
        <v>25.8</v>
      </c>
      <c r="I2" s="48">
        <v>14.9</v>
      </c>
      <c r="J2" s="48">
        <v>32</v>
      </c>
      <c r="K2" s="48">
        <v>33.5</v>
      </c>
      <c r="L2" s="57">
        <v>31.6</v>
      </c>
      <c r="M2" s="59"/>
      <c r="P2" s="86">
        <v>1</v>
      </c>
      <c r="Q2" s="71" t="s">
        <v>45</v>
      </c>
      <c r="R2" s="72" t="s">
        <v>25</v>
      </c>
      <c r="S2" s="72" t="s">
        <v>46</v>
      </c>
      <c r="T2" s="72" t="s">
        <v>28</v>
      </c>
      <c r="U2" s="73" t="s">
        <v>47</v>
      </c>
    </row>
    <row r="3" spans="1:44" ht="15.75" thickBot="1" x14ac:dyDescent="0.5">
      <c r="A3" s="47">
        <v>1</v>
      </c>
      <c r="B3" s="30">
        <v>14.8</v>
      </c>
      <c r="C3" s="48"/>
      <c r="D3" s="48">
        <v>7.7</v>
      </c>
      <c r="E3" s="48">
        <v>27.2</v>
      </c>
      <c r="F3" s="48">
        <v>12.9</v>
      </c>
      <c r="G3" s="48">
        <v>34.299999999999997</v>
      </c>
      <c r="H3" s="48">
        <v>43.2</v>
      </c>
      <c r="I3" s="48">
        <v>28.8</v>
      </c>
      <c r="J3" s="48">
        <v>32.4</v>
      </c>
      <c r="K3" s="48">
        <v>43.5</v>
      </c>
      <c r="L3" s="48">
        <v>37.9</v>
      </c>
      <c r="M3" s="53"/>
      <c r="P3" s="87"/>
      <c r="Q3" s="74">
        <f>F17+B21</f>
        <v>0</v>
      </c>
      <c r="R3" s="40">
        <f>D18+C19</f>
        <v>1</v>
      </c>
      <c r="S3" s="40">
        <f>I22+G24</f>
        <v>1</v>
      </c>
      <c r="T3" s="40">
        <f>H20+E23</f>
        <v>1</v>
      </c>
      <c r="U3" s="41">
        <f>K25+L25+J26+L26+J27+K27</f>
        <v>2</v>
      </c>
    </row>
    <row r="4" spans="1:44" x14ac:dyDescent="0.45">
      <c r="A4" s="47">
        <v>2</v>
      </c>
      <c r="B4" s="30">
        <v>8.1</v>
      </c>
      <c r="C4" s="30">
        <v>7.8</v>
      </c>
      <c r="D4" s="48"/>
      <c r="E4" s="48">
        <v>21.9</v>
      </c>
      <c r="F4" s="48">
        <v>9.9</v>
      </c>
      <c r="G4" s="48">
        <v>36</v>
      </c>
      <c r="H4" s="48">
        <v>36.200000000000003</v>
      </c>
      <c r="I4" s="48">
        <v>21.8</v>
      </c>
      <c r="J4" s="48">
        <v>26.4</v>
      </c>
      <c r="K4" s="48">
        <v>37.5</v>
      </c>
      <c r="L4" s="48">
        <v>31.9</v>
      </c>
      <c r="M4" s="53"/>
      <c r="P4" s="86">
        <v>2</v>
      </c>
      <c r="Q4" s="75" t="s">
        <v>48</v>
      </c>
      <c r="R4" s="76" t="s">
        <v>49</v>
      </c>
      <c r="S4" s="76" t="s">
        <v>50</v>
      </c>
      <c r="T4" s="76"/>
      <c r="U4" s="77"/>
    </row>
    <row r="5" spans="1:44" ht="15.75" thickBot="1" x14ac:dyDescent="0.5">
      <c r="A5" s="47">
        <v>3</v>
      </c>
      <c r="B5" s="30">
        <v>13.9</v>
      </c>
      <c r="C5" s="30">
        <v>26.8</v>
      </c>
      <c r="D5" s="30">
        <v>21.7</v>
      </c>
      <c r="E5" s="48"/>
      <c r="F5" s="48">
        <v>19.100000000000001</v>
      </c>
      <c r="G5" s="48">
        <v>12</v>
      </c>
      <c r="H5" s="48">
        <v>14.8</v>
      </c>
      <c r="I5" s="48">
        <v>20.3</v>
      </c>
      <c r="J5" s="48">
        <v>34.5</v>
      </c>
      <c r="K5" s="48">
        <v>33.6</v>
      </c>
      <c r="L5" s="48">
        <v>35.200000000000003</v>
      </c>
      <c r="M5" s="53"/>
      <c r="P5" s="87"/>
      <c r="Q5" s="74">
        <f>H26+K23</f>
        <v>1</v>
      </c>
      <c r="R5" s="40">
        <f>L25+J27</f>
        <v>1</v>
      </c>
      <c r="S5" s="40">
        <f>C17+D17+E17+F17+G17+I17+B18+D18+E18+F18+G18+I18+B19+C19+E19+F19+G19+I19+B20+C20+D20+F20+G20+I20+B21+C21+D21+E21+G21+I21+B22+C22+D22+E22+F22+I22+B24+C24+D24+E24+F24+G24</f>
        <v>6</v>
      </c>
      <c r="T5" s="78"/>
      <c r="U5" s="79"/>
    </row>
    <row r="6" spans="1:44" x14ac:dyDescent="0.45">
      <c r="A6" s="47">
        <v>4</v>
      </c>
      <c r="B6" s="30">
        <v>12.7</v>
      </c>
      <c r="C6" s="30">
        <v>12.9</v>
      </c>
      <c r="D6" s="30">
        <v>9.9</v>
      </c>
      <c r="E6" s="30">
        <v>19.600000000000001</v>
      </c>
      <c r="F6" s="48"/>
      <c r="G6" s="48">
        <v>19.8</v>
      </c>
      <c r="H6" s="48">
        <v>28.7</v>
      </c>
      <c r="I6" s="48">
        <v>14.3</v>
      </c>
      <c r="J6" s="48">
        <v>21.4</v>
      </c>
      <c r="K6" s="48">
        <v>33.4</v>
      </c>
      <c r="L6" s="48">
        <v>26.9</v>
      </c>
      <c r="M6" s="53"/>
      <c r="P6" s="88">
        <v>3</v>
      </c>
      <c r="Q6" s="80" t="s">
        <v>51</v>
      </c>
      <c r="R6" s="81" t="s">
        <v>52</v>
      </c>
      <c r="S6" s="81"/>
      <c r="T6" s="81"/>
      <c r="U6" s="82"/>
    </row>
    <row r="7" spans="1:44" ht="15.75" thickBot="1" x14ac:dyDescent="0.5">
      <c r="A7" s="47">
        <v>5</v>
      </c>
      <c r="B7" s="30">
        <v>16.100000000000001</v>
      </c>
      <c r="C7" s="30">
        <v>33.799999999999997</v>
      </c>
      <c r="D7" s="30">
        <v>27.2</v>
      </c>
      <c r="E7" s="30">
        <v>12</v>
      </c>
      <c r="F7" s="30">
        <v>19.7</v>
      </c>
      <c r="G7" s="48"/>
      <c r="H7" s="48">
        <v>16.399999999999999</v>
      </c>
      <c r="I7" s="48">
        <v>8.6</v>
      </c>
      <c r="J7" s="48">
        <v>24.4</v>
      </c>
      <c r="K7" s="48">
        <v>21.6</v>
      </c>
      <c r="L7" s="48">
        <v>25.1</v>
      </c>
      <c r="M7" s="53"/>
      <c r="P7" s="87"/>
      <c r="Q7" s="74">
        <f>C17+D17+F17+B18+D18+F18+B19+C19+F19+B21+C21+D21</f>
        <v>3</v>
      </c>
      <c r="R7" s="40">
        <f>G20+H20+I20+J20+K20+L20+E22+H22+I22+J22+K22+L22+E23+G23+I23+J23+K23+L23+E24+G24+H24+J24+K24+L24+E25+G25+H25+I25+K25+L25+E26+G26+H26+I26+J26+L26+E27+G27+H27+I27+J27+K27</f>
        <v>6</v>
      </c>
      <c r="S7" s="78"/>
      <c r="T7" s="78"/>
      <c r="U7" s="79"/>
    </row>
    <row r="8" spans="1:44" x14ac:dyDescent="0.45">
      <c r="A8" s="47">
        <v>6</v>
      </c>
      <c r="B8" s="30">
        <v>24.1</v>
      </c>
      <c r="C8" s="30">
        <v>42.8</v>
      </c>
      <c r="D8" s="30">
        <v>36.1</v>
      </c>
      <c r="E8" s="30">
        <v>14.7</v>
      </c>
      <c r="F8" s="30">
        <v>28.6</v>
      </c>
      <c r="G8" s="30">
        <v>16.3</v>
      </c>
      <c r="H8" s="48"/>
      <c r="I8" s="48">
        <v>17.600000000000001</v>
      </c>
      <c r="J8" s="48">
        <v>30.4</v>
      </c>
      <c r="K8" s="48">
        <v>21</v>
      </c>
      <c r="L8" s="48">
        <v>23.1</v>
      </c>
      <c r="M8" s="53"/>
    </row>
    <row r="9" spans="1:44" x14ac:dyDescent="0.45">
      <c r="A9" s="47">
        <v>7</v>
      </c>
      <c r="B9" s="30">
        <v>14.9</v>
      </c>
      <c r="C9" s="30">
        <v>28.8</v>
      </c>
      <c r="D9" s="30">
        <v>22.1</v>
      </c>
      <c r="E9" s="30">
        <v>19.7</v>
      </c>
      <c r="F9" s="30">
        <v>14.6</v>
      </c>
      <c r="G9" s="30">
        <v>8.6</v>
      </c>
      <c r="H9" s="30">
        <v>17.5</v>
      </c>
      <c r="I9" s="48"/>
      <c r="J9" s="48">
        <v>22.7</v>
      </c>
      <c r="K9" s="48">
        <v>22.2</v>
      </c>
      <c r="L9" s="48">
        <v>23.4</v>
      </c>
      <c r="M9" s="53"/>
    </row>
    <row r="10" spans="1:44" x14ac:dyDescent="0.45">
      <c r="A10" s="47">
        <v>8</v>
      </c>
      <c r="B10" s="31">
        <v>27.2</v>
      </c>
      <c r="C10" s="31">
        <v>32.6</v>
      </c>
      <c r="D10" s="31">
        <v>26.6</v>
      </c>
      <c r="E10" s="31">
        <v>33.5</v>
      </c>
      <c r="F10" s="31">
        <v>21.6</v>
      </c>
      <c r="G10" s="31">
        <v>24.7</v>
      </c>
      <c r="H10" s="31">
        <v>30</v>
      </c>
      <c r="I10" s="31">
        <v>22.9</v>
      </c>
      <c r="J10" s="48"/>
      <c r="K10" s="48">
        <v>19.7</v>
      </c>
      <c r="L10" s="48">
        <v>8.6</v>
      </c>
      <c r="M10" s="53"/>
      <c r="X10" s="49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4"/>
      <c r="AL10" s="54"/>
      <c r="AM10" s="54"/>
      <c r="AN10" s="54"/>
      <c r="AO10" s="54"/>
      <c r="AP10" s="54"/>
      <c r="AQ10" s="54"/>
      <c r="AR10" s="54"/>
    </row>
    <row r="11" spans="1:44" x14ac:dyDescent="0.45">
      <c r="A11" s="47">
        <v>9</v>
      </c>
      <c r="B11" s="31">
        <v>33.299999999999997</v>
      </c>
      <c r="C11" s="31">
        <v>47.5</v>
      </c>
      <c r="D11" s="31">
        <v>36.4</v>
      </c>
      <c r="E11" s="31">
        <v>32</v>
      </c>
      <c r="F11" s="31">
        <v>33.299999999999997</v>
      </c>
      <c r="G11" s="31">
        <v>21.6</v>
      </c>
      <c r="H11" s="31">
        <v>21</v>
      </c>
      <c r="I11" s="31">
        <v>22.3</v>
      </c>
      <c r="J11" s="31">
        <v>19.7</v>
      </c>
      <c r="K11" s="48"/>
      <c r="L11" s="48">
        <v>14.5</v>
      </c>
      <c r="M11" s="53"/>
      <c r="X11" s="50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4"/>
      <c r="AL11" s="54"/>
      <c r="AM11" s="54"/>
      <c r="AN11" s="54"/>
      <c r="AO11" s="54"/>
      <c r="AP11" s="54"/>
      <c r="AQ11" s="54"/>
      <c r="AR11" s="54"/>
    </row>
    <row r="12" spans="1:44" x14ac:dyDescent="0.45">
      <c r="A12" s="47">
        <v>10</v>
      </c>
      <c r="B12" s="31">
        <v>32</v>
      </c>
      <c r="C12" s="31">
        <v>36.6</v>
      </c>
      <c r="D12" s="31">
        <v>30.6</v>
      </c>
      <c r="E12" s="31">
        <v>34.200000000000003</v>
      </c>
      <c r="F12" s="31">
        <v>25.6</v>
      </c>
      <c r="G12" s="31">
        <v>25.3</v>
      </c>
      <c r="H12" s="31">
        <v>23.1</v>
      </c>
      <c r="I12" s="31">
        <v>17.899999999999999</v>
      </c>
      <c r="J12" s="31">
        <v>8.6</v>
      </c>
      <c r="K12" s="31">
        <v>14.5</v>
      </c>
      <c r="L12" s="48"/>
      <c r="M12" s="53"/>
      <c r="X12" s="50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 x14ac:dyDescent="0.45">
      <c r="X13" s="50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44" x14ac:dyDescent="0.45">
      <c r="X14" s="50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 ht="15.75" thickBot="1" x14ac:dyDescent="0.5">
      <c r="X15" s="50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44" ht="16.149999999999999" x14ac:dyDescent="0.45">
      <c r="A16" s="106" t="s">
        <v>53</v>
      </c>
      <c r="B16" s="107">
        <v>0</v>
      </c>
      <c r="C16" s="107">
        <v>1</v>
      </c>
      <c r="D16" s="107">
        <v>2</v>
      </c>
      <c r="E16" s="107">
        <v>3</v>
      </c>
      <c r="F16" s="107">
        <v>4</v>
      </c>
      <c r="G16" s="107">
        <v>5</v>
      </c>
      <c r="H16" s="107">
        <v>6</v>
      </c>
      <c r="I16" s="107">
        <v>7</v>
      </c>
      <c r="J16" s="107">
        <v>8</v>
      </c>
      <c r="K16" s="107">
        <v>9</v>
      </c>
      <c r="L16" s="108">
        <v>10</v>
      </c>
      <c r="M16" s="95" t="s">
        <v>54</v>
      </c>
      <c r="X16" s="50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 x14ac:dyDescent="0.45">
      <c r="A17" s="109">
        <v>0</v>
      </c>
      <c r="B17" s="30">
        <v>0</v>
      </c>
      <c r="C17" s="30">
        <v>0</v>
      </c>
      <c r="D17" s="30">
        <v>1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110">
        <v>0</v>
      </c>
      <c r="M17" s="121">
        <f>SUM(C17:L17)</f>
        <v>1</v>
      </c>
      <c r="N17" s="53"/>
      <c r="X17" s="50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1:44" x14ac:dyDescent="0.45">
      <c r="A18" s="109">
        <v>1</v>
      </c>
      <c r="B18" s="30">
        <v>0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110">
        <v>0</v>
      </c>
      <c r="M18" s="121">
        <f>SUM(D18:L18)+B18</f>
        <v>1</v>
      </c>
      <c r="N18" s="53"/>
      <c r="X18" s="50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 x14ac:dyDescent="0.45">
      <c r="A19" s="109">
        <v>2</v>
      </c>
      <c r="B19" s="30">
        <v>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110">
        <v>0</v>
      </c>
      <c r="M19" s="121">
        <f>SUM(E19:L19)+C19+B19</f>
        <v>1</v>
      </c>
      <c r="N19" s="53"/>
      <c r="X19" s="50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1:44" x14ac:dyDescent="0.45">
      <c r="A20" s="109">
        <v>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1</v>
      </c>
      <c r="H20" s="30">
        <v>0</v>
      </c>
      <c r="I20" s="30">
        <v>0</v>
      </c>
      <c r="J20" s="30">
        <v>0</v>
      </c>
      <c r="K20" s="30">
        <v>0</v>
      </c>
      <c r="L20" s="110">
        <v>0</v>
      </c>
      <c r="M20" s="121">
        <f>SUM(F20:L20)+D20+C20+B20</f>
        <v>1</v>
      </c>
      <c r="N20" s="53"/>
      <c r="X20" s="50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 x14ac:dyDescent="0.45">
      <c r="A21" s="109">
        <v>4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1</v>
      </c>
      <c r="K21" s="30">
        <v>0</v>
      </c>
      <c r="L21" s="110">
        <v>0</v>
      </c>
      <c r="M21" s="121">
        <f>SUM(G21:L21)+SUM(B21:E21)</f>
        <v>1</v>
      </c>
      <c r="N21" s="53"/>
      <c r="X21" s="50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1:44" x14ac:dyDescent="0.45">
      <c r="A22" s="109">
        <v>5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1</v>
      </c>
      <c r="J22" s="30">
        <v>0</v>
      </c>
      <c r="K22" s="30">
        <v>0</v>
      </c>
      <c r="L22" s="110">
        <v>0</v>
      </c>
      <c r="M22" s="121">
        <f>SUM(H22:L22)+SUM(B22:F22)</f>
        <v>1</v>
      </c>
      <c r="N22" s="53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 x14ac:dyDescent="0.45">
      <c r="A23" s="109">
        <v>6</v>
      </c>
      <c r="B23" s="30">
        <v>0</v>
      </c>
      <c r="C23" s="30">
        <v>0</v>
      </c>
      <c r="D23" s="30">
        <v>0</v>
      </c>
      <c r="E23" s="30">
        <v>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110">
        <v>0</v>
      </c>
      <c r="M23" s="121">
        <f>SUM(I23:L23)+SUM(B23:G23)</f>
        <v>1</v>
      </c>
      <c r="N23" s="53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1:44" x14ac:dyDescent="0.45">
      <c r="A24" s="109">
        <v>7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110">
        <v>0</v>
      </c>
      <c r="M24" s="121">
        <f>SUM(J24:L24)+SUM(B24:H24)</f>
        <v>1</v>
      </c>
      <c r="N24" s="53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1:44" x14ac:dyDescent="0.45">
      <c r="A25" s="109">
        <v>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0">
        <v>0</v>
      </c>
      <c r="K25" s="30">
        <v>0</v>
      </c>
      <c r="L25" s="110">
        <v>1</v>
      </c>
      <c r="M25" s="121">
        <f>SUM(K25:L25)+SUM(B25:I25)</f>
        <v>1</v>
      </c>
      <c r="N25" s="53"/>
      <c r="X25" s="49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1:44" x14ac:dyDescent="0.45">
      <c r="A26" s="109">
        <v>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1</v>
      </c>
      <c r="I26" s="31">
        <v>0</v>
      </c>
      <c r="J26" s="31">
        <v>0</v>
      </c>
      <c r="K26" s="30">
        <v>0</v>
      </c>
      <c r="L26" s="110">
        <v>0</v>
      </c>
      <c r="M26" s="121">
        <f>SUM(B26:J26)+L26</f>
        <v>1</v>
      </c>
      <c r="N26" s="53"/>
      <c r="X26" s="50"/>
      <c r="Y26" s="51"/>
      <c r="Z26" s="51"/>
      <c r="AA26" s="51"/>
      <c r="AB26" s="51"/>
      <c r="AC26" s="52"/>
      <c r="AD26" s="51"/>
      <c r="AE26" s="51"/>
      <c r="AF26" s="51"/>
      <c r="AG26" s="51"/>
      <c r="AH26" s="51"/>
      <c r="AI26" s="51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1:44" ht="15.75" thickBot="1" x14ac:dyDescent="0.5">
      <c r="A27" s="111">
        <v>10</v>
      </c>
      <c r="B27" s="112">
        <v>0</v>
      </c>
      <c r="C27" s="112">
        <v>0</v>
      </c>
      <c r="D27" s="112">
        <v>0</v>
      </c>
      <c r="E27" s="112">
        <v>0</v>
      </c>
      <c r="F27" s="112">
        <v>0</v>
      </c>
      <c r="G27" s="112">
        <v>0</v>
      </c>
      <c r="H27" s="112">
        <v>0</v>
      </c>
      <c r="I27" s="112">
        <v>0</v>
      </c>
      <c r="J27" s="112">
        <v>0</v>
      </c>
      <c r="K27" s="112">
        <v>1</v>
      </c>
      <c r="L27" s="113">
        <v>0</v>
      </c>
      <c r="M27" s="122">
        <f>SUM(B27:K27)</f>
        <v>1</v>
      </c>
      <c r="N27" s="53"/>
      <c r="X27" s="50"/>
      <c r="Y27" s="51"/>
      <c r="Z27" s="51"/>
      <c r="AA27" s="52"/>
      <c r="AB27" s="51"/>
      <c r="AC27" s="51"/>
      <c r="AD27" s="51"/>
      <c r="AE27" s="51"/>
      <c r="AF27" s="51"/>
      <c r="AG27" s="51"/>
      <c r="AH27" s="51"/>
      <c r="AI27" s="51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1:44" ht="16.5" thickBot="1" x14ac:dyDescent="0.5">
      <c r="A28" s="83" t="s">
        <v>55</v>
      </c>
      <c r="B28" s="123">
        <f>SUM(B18:B27)</f>
        <v>1</v>
      </c>
      <c r="C28" s="123">
        <f>SUM(C19:C27)+C17</f>
        <v>1</v>
      </c>
      <c r="D28" s="123">
        <f>SUM(D20:D27)+SUM(D17:D18)</f>
        <v>1</v>
      </c>
      <c r="E28" s="123">
        <f>SUM(E21:E27)+SUM(E17:E19)</f>
        <v>1</v>
      </c>
      <c r="F28" s="123">
        <f>SUM(F22:F27)+SUM(F17:F20)</f>
        <v>1</v>
      </c>
      <c r="G28" s="123">
        <f>SUM(G23:G27)+SUM(G17:G21)</f>
        <v>1</v>
      </c>
      <c r="H28" s="123">
        <f>SUM(H17:H22)+SUM(H24:H27)</f>
        <v>1</v>
      </c>
      <c r="I28" s="123">
        <f>SUM(I17:I23)+SUM(I25:I27)</f>
        <v>1</v>
      </c>
      <c r="J28" s="123">
        <f>SUM(J17:J24)+SUM(J26:J27)</f>
        <v>1</v>
      </c>
      <c r="K28" s="123">
        <f>SUM(K17:K25)+K27</f>
        <v>1</v>
      </c>
      <c r="L28" s="124">
        <f>SUM(L17:L26)</f>
        <v>1</v>
      </c>
      <c r="X28" s="50"/>
      <c r="Y28" s="51"/>
      <c r="Z28" s="51"/>
      <c r="AA28" s="51"/>
      <c r="AB28" s="51"/>
      <c r="AC28" s="51"/>
      <c r="AD28" s="51"/>
      <c r="AE28" s="51"/>
      <c r="AF28" s="51"/>
      <c r="AG28" s="52"/>
      <c r="AH28" s="51"/>
      <c r="AI28" s="51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1:44" x14ac:dyDescent="0.45">
      <c r="X29" s="50"/>
      <c r="Y29" s="51"/>
      <c r="Z29" s="51"/>
      <c r="AA29" s="51"/>
      <c r="AB29" s="51"/>
      <c r="AC29" s="51"/>
      <c r="AD29" s="52"/>
      <c r="AE29" s="51"/>
      <c r="AF29" s="51"/>
      <c r="AG29" s="51"/>
      <c r="AH29" s="51"/>
      <c r="AI29" s="51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1:44" x14ac:dyDescent="0.45">
      <c r="A30" s="1" t="s">
        <v>19</v>
      </c>
      <c r="B30" s="1">
        <f>SUMPRODUCT(B17:L27,B2:L12)</f>
        <v>144.30000000000001</v>
      </c>
      <c r="X30" s="50"/>
      <c r="Y30" s="51"/>
      <c r="Z30" s="52"/>
      <c r="AA30" s="51"/>
      <c r="AB30" s="51"/>
      <c r="AC30" s="51"/>
      <c r="AD30" s="51"/>
      <c r="AE30" s="51"/>
      <c r="AF30" s="51"/>
      <c r="AG30" s="51"/>
      <c r="AH30" s="51"/>
      <c r="AI30" s="51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44" x14ac:dyDescent="0.45">
      <c r="X31" s="50"/>
      <c r="Y31" s="51"/>
      <c r="Z31" s="51"/>
      <c r="AA31" s="51"/>
      <c r="AB31" s="51"/>
      <c r="AC31" s="51"/>
      <c r="AD31" s="51"/>
      <c r="AE31" s="51"/>
      <c r="AF31" s="52"/>
      <c r="AG31" s="51"/>
      <c r="AH31" s="51"/>
      <c r="AI31" s="51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1:44" x14ac:dyDescent="0.45">
      <c r="X32" s="50"/>
      <c r="Y32" s="51"/>
      <c r="Z32" s="51"/>
      <c r="AA32" s="51"/>
      <c r="AB32" s="52"/>
      <c r="AC32" s="51"/>
      <c r="AD32" s="51"/>
      <c r="AE32" s="51"/>
      <c r="AF32" s="51"/>
      <c r="AG32" s="51"/>
      <c r="AH32" s="51"/>
      <c r="AI32" s="51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4:44" x14ac:dyDescent="0.45">
      <c r="X33" s="50"/>
      <c r="Y33" s="52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4:44" x14ac:dyDescent="0.45">
      <c r="X34" s="50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2"/>
      <c r="AJ34" s="54"/>
      <c r="AK34" s="54"/>
      <c r="AL34" s="54"/>
      <c r="AM34" s="54"/>
      <c r="AN34" s="54"/>
      <c r="AO34" s="54"/>
      <c r="AP34" s="54"/>
      <c r="AQ34" s="54"/>
      <c r="AR34" s="54"/>
    </row>
    <row r="35" spans="24:44" x14ac:dyDescent="0.45">
      <c r="X35" s="50"/>
      <c r="Y35" s="51"/>
      <c r="Z35" s="51"/>
      <c r="AA35" s="51"/>
      <c r="AB35" s="51"/>
      <c r="AC35" s="51"/>
      <c r="AD35" s="51"/>
      <c r="AE35" s="52"/>
      <c r="AF35" s="51"/>
      <c r="AG35" s="51"/>
      <c r="AH35" s="51"/>
      <c r="AI35" s="51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4:44" x14ac:dyDescent="0.45">
      <c r="X36" s="50"/>
      <c r="Y36" s="51"/>
      <c r="Z36" s="51"/>
      <c r="AA36" s="51"/>
      <c r="AB36" s="51"/>
      <c r="AC36" s="51"/>
      <c r="AD36" s="51"/>
      <c r="AE36" s="51"/>
      <c r="AF36" s="51"/>
      <c r="AG36" s="51"/>
      <c r="AH36" s="52"/>
      <c r="AI36" s="51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24:44" x14ac:dyDescent="0.45"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4:44" x14ac:dyDescent="0.45"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4:44" x14ac:dyDescent="0.45"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4:44" x14ac:dyDescent="0.45"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</sheetData>
  <phoneticPr fontId="2" type="noConversion"/>
  <conditionalFormatting sqref="B17:L27">
    <cfRule type="cellIs" dxfId="6" priority="1" operator="equal">
      <formula>1</formula>
    </cfRule>
  </conditionalFormatting>
  <conditionalFormatting sqref="Q20">
    <cfRule type="expression" dxfId="5" priority="3">
      <formula>$B$17:$M$27=1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4742-12BD-4ECA-8D18-59BD8F633864}">
  <dimension ref="A1:AR40"/>
  <sheetViews>
    <sheetView zoomScale="80" zoomScaleNormal="80" workbookViewId="0">
      <selection activeCell="P28" sqref="P28"/>
    </sheetView>
  </sheetViews>
  <sheetFormatPr defaultColWidth="8.86328125" defaultRowHeight="15.4" x14ac:dyDescent="0.45"/>
  <cols>
    <col min="1" max="1" width="8.86328125" style="1"/>
    <col min="2" max="10" width="9.796875" style="1" bestFit="1" customWidth="1"/>
    <col min="11" max="11" width="9.6640625" style="1" bestFit="1" customWidth="1"/>
    <col min="12" max="12" width="9.796875" style="1" bestFit="1" customWidth="1"/>
    <col min="13" max="13" width="13.46484375" style="1" customWidth="1"/>
    <col min="14" max="16384" width="8.86328125" style="1"/>
  </cols>
  <sheetData>
    <row r="1" spans="1:44" ht="16.149999999999999" x14ac:dyDescent="0.45">
      <c r="A1" s="10" t="s">
        <v>5</v>
      </c>
      <c r="B1" s="47">
        <v>0</v>
      </c>
      <c r="C1" s="47">
        <v>1</v>
      </c>
      <c r="D1" s="47">
        <v>2</v>
      </c>
      <c r="E1" s="47">
        <v>3</v>
      </c>
      <c r="F1" s="47">
        <v>4</v>
      </c>
      <c r="G1" s="47">
        <v>5</v>
      </c>
      <c r="H1" s="47">
        <v>6</v>
      </c>
      <c r="I1" s="47">
        <v>7</v>
      </c>
      <c r="J1" s="47">
        <v>8</v>
      </c>
      <c r="K1" s="47">
        <v>9</v>
      </c>
      <c r="L1" s="47">
        <v>10</v>
      </c>
      <c r="M1"/>
      <c r="N1"/>
      <c r="P1" s="1" t="s">
        <v>44</v>
      </c>
    </row>
    <row r="2" spans="1:44" ht="16.149999999999999" x14ac:dyDescent="0.45">
      <c r="A2" s="47">
        <v>0</v>
      </c>
      <c r="B2" s="48"/>
      <c r="C2" s="48">
        <v>14.9</v>
      </c>
      <c r="D2" s="48">
        <v>7.9</v>
      </c>
      <c r="E2" s="48">
        <v>13.9</v>
      </c>
      <c r="F2" s="48">
        <v>12.5</v>
      </c>
      <c r="G2" s="48">
        <v>16.100000000000001</v>
      </c>
      <c r="H2" s="48">
        <v>25.8</v>
      </c>
      <c r="I2" s="48">
        <v>14.9</v>
      </c>
      <c r="J2" s="48">
        <v>32</v>
      </c>
      <c r="K2" s="48">
        <v>33.5</v>
      </c>
      <c r="L2" s="48">
        <v>31.6</v>
      </c>
      <c r="M2"/>
      <c r="N2"/>
      <c r="P2" s="1" t="s">
        <v>56</v>
      </c>
      <c r="Q2" s="53">
        <f>C19+D18</f>
        <v>1</v>
      </c>
      <c r="R2" s="53"/>
      <c r="S2" s="53"/>
      <c r="T2" s="53"/>
      <c r="U2" s="53"/>
    </row>
    <row r="3" spans="1:44" ht="16.149999999999999" x14ac:dyDescent="0.45">
      <c r="A3" s="47">
        <v>1</v>
      </c>
      <c r="B3" s="30">
        <v>14.8</v>
      </c>
      <c r="C3" s="48"/>
      <c r="D3" s="48">
        <v>7.7</v>
      </c>
      <c r="E3" s="48">
        <v>27.2</v>
      </c>
      <c r="F3" s="48">
        <v>12.9</v>
      </c>
      <c r="G3" s="48">
        <v>34.299999999999997</v>
      </c>
      <c r="H3" s="48">
        <v>43.2</v>
      </c>
      <c r="I3" s="48">
        <v>28.8</v>
      </c>
      <c r="J3" s="48">
        <v>32.4</v>
      </c>
      <c r="K3" s="48">
        <v>43.5</v>
      </c>
      <c r="L3" s="48">
        <v>37.9</v>
      </c>
      <c r="M3"/>
      <c r="N3"/>
      <c r="P3" s="1" t="s">
        <v>57</v>
      </c>
      <c r="Q3" s="53">
        <f>E23+H20</f>
        <v>1</v>
      </c>
      <c r="R3" s="53"/>
      <c r="S3" s="53"/>
    </row>
    <row r="4" spans="1:44" x14ac:dyDescent="0.45">
      <c r="A4" s="47">
        <v>2</v>
      </c>
      <c r="B4" s="30">
        <v>8.1</v>
      </c>
      <c r="C4" s="30">
        <v>7.8</v>
      </c>
      <c r="D4" s="48"/>
      <c r="E4" s="48">
        <v>21.9</v>
      </c>
      <c r="F4" s="48">
        <v>9.9</v>
      </c>
      <c r="G4" s="48">
        <v>36</v>
      </c>
      <c r="H4" s="48">
        <v>36.200000000000003</v>
      </c>
      <c r="I4" s="48">
        <v>21.8</v>
      </c>
      <c r="J4" s="48">
        <v>26.4</v>
      </c>
      <c r="K4" s="48">
        <v>37.5</v>
      </c>
      <c r="L4" s="48">
        <v>31.9</v>
      </c>
      <c r="M4" s="53"/>
      <c r="P4" s="1" t="s">
        <v>58</v>
      </c>
      <c r="Q4" s="53">
        <f>G24+I22</f>
        <v>1</v>
      </c>
    </row>
    <row r="5" spans="1:44" x14ac:dyDescent="0.45">
      <c r="A5" s="47">
        <v>3</v>
      </c>
      <c r="B5" s="30">
        <v>13.9</v>
      </c>
      <c r="C5" s="30">
        <v>26.8</v>
      </c>
      <c r="D5" s="30">
        <v>21.7</v>
      </c>
      <c r="E5" s="48"/>
      <c r="F5" s="48">
        <v>19.100000000000001</v>
      </c>
      <c r="G5" s="48">
        <v>12</v>
      </c>
      <c r="H5" s="48">
        <v>14.8</v>
      </c>
      <c r="I5" s="48">
        <v>20.3</v>
      </c>
      <c r="J5" s="48">
        <v>34.5</v>
      </c>
      <c r="K5" s="48">
        <v>33.6</v>
      </c>
      <c r="L5" s="48">
        <v>35.200000000000003</v>
      </c>
      <c r="M5" s="53"/>
      <c r="P5" s="1" t="s">
        <v>59</v>
      </c>
      <c r="Q5" s="53">
        <f>J27+L25</f>
        <v>1</v>
      </c>
    </row>
    <row r="6" spans="1:44" x14ac:dyDescent="0.45">
      <c r="A6" s="47">
        <v>4</v>
      </c>
      <c r="B6" s="30">
        <v>12.7</v>
      </c>
      <c r="C6" s="30">
        <v>12.9</v>
      </c>
      <c r="D6" s="30">
        <v>9.9</v>
      </c>
      <c r="E6" s="30">
        <v>19.600000000000001</v>
      </c>
      <c r="F6" s="48"/>
      <c r="G6" s="48">
        <v>19.8</v>
      </c>
      <c r="H6" s="48">
        <v>28.7</v>
      </c>
      <c r="I6" s="48">
        <v>14.3</v>
      </c>
      <c r="J6" s="48">
        <v>21.4</v>
      </c>
      <c r="K6" s="48">
        <v>33.4</v>
      </c>
      <c r="L6" s="48">
        <v>26.9</v>
      </c>
      <c r="M6" s="53"/>
      <c r="P6" s="1" t="s">
        <v>60</v>
      </c>
      <c r="Q6" s="53">
        <f>J26+J27+K25+K27+L25+L26</f>
        <v>2</v>
      </c>
    </row>
    <row r="7" spans="1:44" x14ac:dyDescent="0.45">
      <c r="A7" s="47">
        <v>5</v>
      </c>
      <c r="B7" s="30">
        <v>16.100000000000001</v>
      </c>
      <c r="C7" s="30">
        <v>33.799999999999997</v>
      </c>
      <c r="D7" s="30">
        <v>27.2</v>
      </c>
      <c r="E7" s="30">
        <v>12</v>
      </c>
      <c r="F7" s="30">
        <v>19.7</v>
      </c>
      <c r="G7" s="48"/>
      <c r="H7" s="48">
        <v>16.399999999999999</v>
      </c>
      <c r="I7" s="48">
        <v>8.6</v>
      </c>
      <c r="J7" s="48">
        <v>24.4</v>
      </c>
      <c r="K7" s="48">
        <v>21.6</v>
      </c>
      <c r="L7" s="48">
        <v>25.1</v>
      </c>
      <c r="M7" s="53"/>
      <c r="P7" s="1" t="s">
        <v>61</v>
      </c>
      <c r="Q7" s="53">
        <f>B18+B19+B21+C17+C19+C21+D17+D18+D21+F17+F18+F19</f>
        <v>3</v>
      </c>
    </row>
    <row r="8" spans="1:44" x14ac:dyDescent="0.45">
      <c r="A8" s="47">
        <v>6</v>
      </c>
      <c r="B8" s="30">
        <v>24.1</v>
      </c>
      <c r="C8" s="30">
        <v>42.8</v>
      </c>
      <c r="D8" s="30">
        <v>36.1</v>
      </c>
      <c r="E8" s="30">
        <v>14.7</v>
      </c>
      <c r="F8" s="30">
        <v>28.6</v>
      </c>
      <c r="G8" s="30">
        <v>16.3</v>
      </c>
      <c r="H8" s="48"/>
      <c r="I8" s="48">
        <v>17.600000000000001</v>
      </c>
      <c r="J8" s="48">
        <v>30.4</v>
      </c>
      <c r="K8" s="48">
        <v>21</v>
      </c>
      <c r="L8" s="48">
        <v>23.1</v>
      </c>
      <c r="M8" s="53"/>
    </row>
    <row r="9" spans="1:44" x14ac:dyDescent="0.45">
      <c r="A9" s="47">
        <v>7</v>
      </c>
      <c r="B9" s="30">
        <v>14.9</v>
      </c>
      <c r="C9" s="30">
        <v>28.8</v>
      </c>
      <c r="D9" s="30">
        <v>22.1</v>
      </c>
      <c r="E9" s="30">
        <v>19.7</v>
      </c>
      <c r="F9" s="30">
        <v>14.6</v>
      </c>
      <c r="G9" s="30">
        <v>8.6</v>
      </c>
      <c r="H9" s="30">
        <v>17.5</v>
      </c>
      <c r="I9" s="48"/>
      <c r="J9" s="48">
        <v>22.7</v>
      </c>
      <c r="K9" s="48">
        <v>22.2</v>
      </c>
      <c r="L9" s="48">
        <v>23.4</v>
      </c>
      <c r="M9" s="53"/>
    </row>
    <row r="10" spans="1:44" x14ac:dyDescent="0.45">
      <c r="A10" s="47">
        <v>8</v>
      </c>
      <c r="B10" s="31">
        <v>27.2</v>
      </c>
      <c r="C10" s="31">
        <v>32.6</v>
      </c>
      <c r="D10" s="31">
        <v>26.6</v>
      </c>
      <c r="E10" s="31">
        <v>33.5</v>
      </c>
      <c r="F10" s="31">
        <v>21.6</v>
      </c>
      <c r="G10" s="31">
        <v>24.7</v>
      </c>
      <c r="H10" s="31">
        <v>30</v>
      </c>
      <c r="I10" s="31">
        <v>22.9</v>
      </c>
      <c r="J10" s="48"/>
      <c r="K10" s="48">
        <v>19.7</v>
      </c>
      <c r="L10" s="48">
        <v>8.6</v>
      </c>
      <c r="M10" s="53"/>
      <c r="X10" s="49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4"/>
      <c r="AL10" s="54"/>
      <c r="AM10" s="54"/>
      <c r="AN10" s="54"/>
      <c r="AO10" s="54"/>
      <c r="AP10" s="54"/>
      <c r="AQ10" s="54"/>
      <c r="AR10" s="54"/>
    </row>
    <row r="11" spans="1:44" ht="16.149999999999999" x14ac:dyDescent="0.45">
      <c r="A11" s="47">
        <v>9</v>
      </c>
      <c r="B11" s="31">
        <v>33.299999999999997</v>
      </c>
      <c r="C11" s="31">
        <v>47.5</v>
      </c>
      <c r="D11" s="31">
        <v>36.4</v>
      </c>
      <c r="E11" s="31">
        <v>32</v>
      </c>
      <c r="F11" s="31">
        <v>33.299999999999997</v>
      </c>
      <c r="G11" s="31">
        <v>21.6</v>
      </c>
      <c r="H11" s="31">
        <v>21</v>
      </c>
      <c r="I11" s="31">
        <v>22.3</v>
      </c>
      <c r="J11" s="31">
        <v>19.7</v>
      </c>
      <c r="K11" s="48"/>
      <c r="L11" s="48">
        <v>14.5</v>
      </c>
      <c r="M11" s="53"/>
      <c r="P11" s="1" t="s">
        <v>62</v>
      </c>
      <c r="X11" s="50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4"/>
      <c r="AL11" s="54"/>
      <c r="AM11" s="54"/>
      <c r="AN11" s="54"/>
      <c r="AO11" s="54"/>
      <c r="AP11" s="54"/>
      <c r="AQ11" s="54"/>
      <c r="AR11" s="54"/>
    </row>
    <row r="12" spans="1:44" x14ac:dyDescent="0.45">
      <c r="A12" s="47">
        <v>10</v>
      </c>
      <c r="B12" s="31">
        <v>32</v>
      </c>
      <c r="C12" s="31">
        <v>36.6</v>
      </c>
      <c r="D12" s="31">
        <v>30.6</v>
      </c>
      <c r="E12" s="31">
        <v>34.200000000000003</v>
      </c>
      <c r="F12" s="31">
        <v>25.6</v>
      </c>
      <c r="G12" s="31">
        <v>25.3</v>
      </c>
      <c r="H12" s="31">
        <v>23.1</v>
      </c>
      <c r="I12" s="31">
        <v>17.899999999999999</v>
      </c>
      <c r="J12" s="31">
        <v>8.6</v>
      </c>
      <c r="K12" s="31">
        <v>14.5</v>
      </c>
      <c r="L12" s="48"/>
      <c r="M12" s="53"/>
      <c r="Q12" s="53"/>
      <c r="X12" s="50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 x14ac:dyDescent="0.45">
      <c r="X13" s="50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44" x14ac:dyDescent="0.45">
      <c r="X14" s="50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 ht="15.75" thickBot="1" x14ac:dyDescent="0.5">
      <c r="X15" s="50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44" ht="16.149999999999999" x14ac:dyDescent="0.45">
      <c r="A16" s="106" t="s">
        <v>53</v>
      </c>
      <c r="B16" s="107">
        <v>0</v>
      </c>
      <c r="C16" s="107">
        <v>1</v>
      </c>
      <c r="D16" s="107">
        <v>2</v>
      </c>
      <c r="E16" s="107">
        <v>3</v>
      </c>
      <c r="F16" s="107">
        <v>4</v>
      </c>
      <c r="G16" s="107">
        <v>5</v>
      </c>
      <c r="H16" s="107">
        <v>6</v>
      </c>
      <c r="I16" s="107">
        <v>7</v>
      </c>
      <c r="J16" s="107">
        <v>8</v>
      </c>
      <c r="K16" s="107">
        <v>9</v>
      </c>
      <c r="L16" s="108">
        <v>10</v>
      </c>
      <c r="M16" s="95" t="s">
        <v>54</v>
      </c>
      <c r="X16" s="50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 x14ac:dyDescent="0.45">
      <c r="A17" s="109">
        <v>0</v>
      </c>
      <c r="B17" s="30">
        <v>0</v>
      </c>
      <c r="C17" s="30">
        <v>0</v>
      </c>
      <c r="D17" s="30">
        <v>1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110">
        <v>0</v>
      </c>
      <c r="M17" s="121">
        <f>SUM(C17:L17)</f>
        <v>1</v>
      </c>
      <c r="N17" s="53"/>
      <c r="X17" s="50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1:44" x14ac:dyDescent="0.45">
      <c r="A18" s="109">
        <v>1</v>
      </c>
      <c r="B18" s="30">
        <v>0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110">
        <v>0</v>
      </c>
      <c r="M18" s="121">
        <f>SUM(D18:L18)+B18</f>
        <v>1</v>
      </c>
      <c r="N18" s="53"/>
      <c r="X18" s="50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 x14ac:dyDescent="0.45">
      <c r="A19" s="109">
        <v>2</v>
      </c>
      <c r="B19" s="30">
        <v>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110">
        <v>0</v>
      </c>
      <c r="M19" s="121">
        <f>SUM(E19:L19)+C19+B19</f>
        <v>1</v>
      </c>
      <c r="N19" s="53"/>
      <c r="AB19" s="51"/>
      <c r="AC19" s="51"/>
      <c r="AD19" s="51"/>
      <c r="AE19" s="51"/>
      <c r="AF19" s="51"/>
      <c r="AG19" s="51"/>
      <c r="AH19" s="51"/>
      <c r="AI19" s="51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1:44" x14ac:dyDescent="0.45">
      <c r="A20" s="109">
        <v>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1</v>
      </c>
      <c r="H20" s="30">
        <v>0</v>
      </c>
      <c r="I20" s="30">
        <v>0</v>
      </c>
      <c r="J20" s="30">
        <v>0</v>
      </c>
      <c r="K20" s="30">
        <v>0</v>
      </c>
      <c r="L20" s="110">
        <v>0</v>
      </c>
      <c r="M20" s="121">
        <f>SUM(F20:L20)+D20+C20+B20</f>
        <v>1</v>
      </c>
      <c r="N20" s="53"/>
      <c r="X20" s="50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 x14ac:dyDescent="0.45">
      <c r="A21" s="109">
        <v>4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1</v>
      </c>
      <c r="K21" s="30">
        <v>0</v>
      </c>
      <c r="L21" s="110">
        <v>0</v>
      </c>
      <c r="M21" s="121">
        <f>SUM(G21:L21)+SUM(B21:E21)</f>
        <v>1</v>
      </c>
      <c r="N21" s="53"/>
      <c r="X21" s="50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1:44" x14ac:dyDescent="0.45">
      <c r="A22" s="109">
        <v>5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1</v>
      </c>
      <c r="J22" s="30">
        <v>0</v>
      </c>
      <c r="K22" s="30">
        <v>0</v>
      </c>
      <c r="L22" s="110">
        <v>0</v>
      </c>
      <c r="M22" s="121">
        <f>SUM(H22:L22)+SUM(B22:F22)</f>
        <v>1</v>
      </c>
      <c r="N22" s="53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 x14ac:dyDescent="0.45">
      <c r="A23" s="109">
        <v>6</v>
      </c>
      <c r="B23" s="30">
        <v>0</v>
      </c>
      <c r="C23" s="30">
        <v>0</v>
      </c>
      <c r="D23" s="30">
        <v>0</v>
      </c>
      <c r="E23" s="30">
        <v>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110">
        <v>0</v>
      </c>
      <c r="M23" s="121">
        <f>SUM(I23:L23)+SUM(B23:G23)</f>
        <v>1</v>
      </c>
      <c r="N23" s="53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1:44" x14ac:dyDescent="0.45">
      <c r="A24" s="109">
        <v>7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110">
        <v>0</v>
      </c>
      <c r="M24" s="121">
        <f>SUM(J24:L24)+SUM(B24:H24)</f>
        <v>1</v>
      </c>
      <c r="N24" s="53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1:44" x14ac:dyDescent="0.45">
      <c r="A25" s="109">
        <v>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0">
        <v>0</v>
      </c>
      <c r="K25" s="30">
        <v>0</v>
      </c>
      <c r="L25" s="110">
        <v>1</v>
      </c>
      <c r="M25" s="121">
        <f>SUM(K25:L25)+SUM(B25:I25)</f>
        <v>1</v>
      </c>
      <c r="N25" s="53"/>
      <c r="X25" s="49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1:44" x14ac:dyDescent="0.45">
      <c r="A26" s="109">
        <v>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1</v>
      </c>
      <c r="I26" s="31">
        <v>0</v>
      </c>
      <c r="J26" s="31">
        <v>0</v>
      </c>
      <c r="K26" s="30">
        <v>0</v>
      </c>
      <c r="L26" s="110">
        <v>0</v>
      </c>
      <c r="M26" s="121">
        <f>SUM(B26:J26)+L26</f>
        <v>1</v>
      </c>
      <c r="N26" s="53"/>
      <c r="X26" s="50"/>
      <c r="Y26" s="51"/>
      <c r="Z26" s="51"/>
      <c r="AA26" s="51"/>
      <c r="AB26" s="51"/>
      <c r="AC26" s="52"/>
      <c r="AD26" s="51"/>
      <c r="AE26" s="51"/>
      <c r="AF26" s="51"/>
      <c r="AG26" s="51"/>
      <c r="AH26" s="51"/>
      <c r="AI26" s="51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1:44" ht="15.75" thickBot="1" x14ac:dyDescent="0.5">
      <c r="A27" s="111">
        <v>10</v>
      </c>
      <c r="B27" s="112">
        <v>0</v>
      </c>
      <c r="C27" s="112">
        <v>0</v>
      </c>
      <c r="D27" s="112">
        <v>0</v>
      </c>
      <c r="E27" s="112">
        <v>0</v>
      </c>
      <c r="F27" s="112">
        <v>0</v>
      </c>
      <c r="G27" s="112">
        <v>0</v>
      </c>
      <c r="H27" s="112">
        <v>0</v>
      </c>
      <c r="I27" s="112">
        <v>0</v>
      </c>
      <c r="J27" s="112">
        <v>0</v>
      </c>
      <c r="K27" s="112">
        <v>1</v>
      </c>
      <c r="L27" s="113">
        <v>0</v>
      </c>
      <c r="M27" s="122">
        <f>SUM(B27:K27)</f>
        <v>1</v>
      </c>
      <c r="N27" s="53"/>
      <c r="X27" s="50"/>
      <c r="Y27" s="51"/>
      <c r="Z27" s="51"/>
      <c r="AA27" s="52"/>
      <c r="AB27" s="51"/>
      <c r="AC27" s="51"/>
      <c r="AD27" s="51"/>
      <c r="AE27" s="51"/>
      <c r="AF27" s="51"/>
      <c r="AG27" s="51"/>
      <c r="AH27" s="51"/>
      <c r="AI27" s="51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1:44" ht="16.5" thickBot="1" x14ac:dyDescent="0.5">
      <c r="A28" s="83" t="s">
        <v>55</v>
      </c>
      <c r="B28" s="84">
        <f>SUM(B18:B27)</f>
        <v>1</v>
      </c>
      <c r="C28" s="84">
        <f>SUM(C19:C27)+C17</f>
        <v>1</v>
      </c>
      <c r="D28" s="84">
        <f>SUM(D20:D27)+SUM(D17:D18)</f>
        <v>1</v>
      </c>
      <c r="E28" s="84">
        <f>SUM(E21:E27)+SUM(E17:E19)</f>
        <v>1</v>
      </c>
      <c r="F28" s="84">
        <f>SUM(F22:F27)+SUM(F17:F20)</f>
        <v>1</v>
      </c>
      <c r="G28" s="84">
        <f>SUM(G23:G27)+SUM(G17:G21)</f>
        <v>1</v>
      </c>
      <c r="H28" s="84">
        <f>SUM(H17:H22)+SUM(H24:H27)</f>
        <v>1</v>
      </c>
      <c r="I28" s="84">
        <f>SUM(I17:I23)+SUM(I25:I27)</f>
        <v>1</v>
      </c>
      <c r="J28" s="84">
        <f>SUM(J17:J24)+SUM(J26:J27)</f>
        <v>1</v>
      </c>
      <c r="K28" s="84">
        <f>SUM(K17:K25)+K27</f>
        <v>1</v>
      </c>
      <c r="L28" s="85">
        <f>SUM(L17:L26)</f>
        <v>1</v>
      </c>
      <c r="X28" s="50"/>
      <c r="Y28" s="51"/>
      <c r="Z28" s="51"/>
      <c r="AA28" s="51"/>
      <c r="AB28" s="51"/>
      <c r="AC28" s="51"/>
      <c r="AD28" s="51"/>
      <c r="AE28" s="51"/>
      <c r="AF28" s="51"/>
      <c r="AG28" s="52"/>
      <c r="AH28" s="51"/>
      <c r="AI28" s="51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1:44" x14ac:dyDescent="0.45">
      <c r="X29" s="50"/>
      <c r="Y29" s="51"/>
      <c r="Z29" s="51"/>
      <c r="AA29" s="51"/>
      <c r="AB29" s="51"/>
      <c r="AC29" s="51"/>
      <c r="AD29" s="52"/>
      <c r="AE29" s="51"/>
      <c r="AF29" s="51"/>
      <c r="AG29" s="51"/>
      <c r="AH29" s="51"/>
      <c r="AI29" s="51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1:44" x14ac:dyDescent="0.45">
      <c r="A30" s="1" t="s">
        <v>19</v>
      </c>
      <c r="B30" s="1">
        <f>SUMPRODUCT(B17:L27,B2:L12)</f>
        <v>144.30000000000001</v>
      </c>
      <c r="X30" s="50"/>
      <c r="Y30" s="51"/>
      <c r="Z30" s="52"/>
      <c r="AA30" s="51"/>
      <c r="AB30" s="51"/>
      <c r="AC30" s="51"/>
      <c r="AD30" s="51"/>
      <c r="AE30" s="51"/>
      <c r="AF30" s="51"/>
      <c r="AG30" s="51"/>
      <c r="AH30" s="51"/>
      <c r="AI30" s="51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44" x14ac:dyDescent="0.45">
      <c r="X31" s="50"/>
      <c r="Y31" s="51"/>
      <c r="Z31" s="51"/>
      <c r="AA31" s="51"/>
      <c r="AB31" s="51"/>
      <c r="AC31" s="51"/>
      <c r="AD31" s="51"/>
      <c r="AE31" s="51"/>
      <c r="AF31" s="52"/>
      <c r="AG31" s="51"/>
      <c r="AH31" s="51"/>
      <c r="AI31" s="51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1:44" x14ac:dyDescent="0.45">
      <c r="A32" s="1">
        <v>0</v>
      </c>
      <c r="B32" s="55">
        <v>2</v>
      </c>
      <c r="C32" s="1">
        <v>1</v>
      </c>
      <c r="D32" s="1">
        <v>4</v>
      </c>
      <c r="E32" s="1">
        <v>8</v>
      </c>
      <c r="F32" s="1">
        <v>10</v>
      </c>
      <c r="G32" s="1">
        <v>9</v>
      </c>
      <c r="H32" s="1">
        <v>6</v>
      </c>
      <c r="I32" s="51">
        <v>3</v>
      </c>
      <c r="J32" s="51">
        <v>5</v>
      </c>
      <c r="K32" s="51">
        <v>7</v>
      </c>
      <c r="L32" s="51">
        <v>0</v>
      </c>
      <c r="X32" s="50"/>
      <c r="Y32" s="51"/>
      <c r="Z32" s="51"/>
      <c r="AA32" s="51"/>
      <c r="AB32" s="52"/>
      <c r="AC32" s="51"/>
      <c r="AD32" s="51"/>
      <c r="AE32" s="51"/>
      <c r="AF32" s="51"/>
      <c r="AG32" s="51"/>
      <c r="AH32" s="51"/>
      <c r="AI32" s="51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4:44" x14ac:dyDescent="0.45">
      <c r="X33" s="50"/>
      <c r="Y33" s="52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4:44" x14ac:dyDescent="0.45">
      <c r="X34" s="50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2"/>
      <c r="AJ34" s="54"/>
      <c r="AK34" s="54"/>
      <c r="AL34" s="54"/>
      <c r="AM34" s="54"/>
      <c r="AN34" s="54"/>
      <c r="AO34" s="54"/>
      <c r="AP34" s="54"/>
      <c r="AQ34" s="54"/>
      <c r="AR34" s="54"/>
    </row>
    <row r="35" spans="24:44" x14ac:dyDescent="0.45">
      <c r="X35" s="50"/>
      <c r="Y35" s="51"/>
      <c r="Z35" s="51"/>
      <c r="AA35" s="51"/>
      <c r="AB35" s="51"/>
      <c r="AC35" s="51"/>
      <c r="AD35" s="51"/>
      <c r="AE35" s="52"/>
      <c r="AF35" s="51"/>
      <c r="AG35" s="51"/>
      <c r="AH35" s="51"/>
      <c r="AI35" s="51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4:44" x14ac:dyDescent="0.45">
      <c r="X36" s="50"/>
      <c r="Y36" s="51"/>
      <c r="Z36" s="51"/>
      <c r="AA36" s="51"/>
      <c r="AB36" s="51"/>
      <c r="AC36" s="51"/>
      <c r="AD36" s="51"/>
      <c r="AE36" s="51"/>
      <c r="AF36" s="51"/>
      <c r="AG36" s="51"/>
      <c r="AH36" s="52"/>
      <c r="AI36" s="51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24:44" x14ac:dyDescent="0.45"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4:44" x14ac:dyDescent="0.45"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4:44" x14ac:dyDescent="0.45"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4:44" x14ac:dyDescent="0.45"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</sheetData>
  <phoneticPr fontId="2" type="noConversion"/>
  <conditionalFormatting sqref="B17:L27">
    <cfRule type="cellIs" dxfId="4" priority="1" operator="equal">
      <formula>1</formula>
    </cfRule>
  </conditionalFormatting>
  <conditionalFormatting sqref="Q20">
    <cfRule type="expression" dxfId="3" priority="2">
      <formula>$B$17:$M$27=1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210F-97E9-4D46-A938-EEA25991A079}">
  <dimension ref="A1:AR42"/>
  <sheetViews>
    <sheetView tabSelected="1" zoomScale="70" zoomScaleNormal="70" workbookViewId="0">
      <selection activeCell="Q28" sqref="Q28"/>
    </sheetView>
  </sheetViews>
  <sheetFormatPr defaultColWidth="9.1328125" defaultRowHeight="15.4" x14ac:dyDescent="0.45"/>
  <cols>
    <col min="1" max="1" width="9.1328125" style="1"/>
    <col min="2" max="10" width="9.796875" style="1" bestFit="1" customWidth="1"/>
    <col min="11" max="11" width="9.6640625" style="1" bestFit="1" customWidth="1"/>
    <col min="12" max="12" width="9.796875" style="1" bestFit="1" customWidth="1"/>
    <col min="13" max="13" width="9.796875" style="1" customWidth="1"/>
    <col min="14" max="14" width="13.46484375" style="1" customWidth="1"/>
    <col min="15" max="16384" width="9.1328125" style="1"/>
  </cols>
  <sheetData>
    <row r="1" spans="1:44" ht="16.5" thickBot="1" x14ac:dyDescent="0.5">
      <c r="A1" s="10" t="s">
        <v>5</v>
      </c>
      <c r="B1" s="47">
        <v>0</v>
      </c>
      <c r="C1" s="47">
        <v>1</v>
      </c>
      <c r="D1" s="47">
        <v>2</v>
      </c>
      <c r="E1" s="47">
        <v>3</v>
      </c>
      <c r="F1" s="47">
        <v>4</v>
      </c>
      <c r="G1" s="47">
        <v>5</v>
      </c>
      <c r="H1" s="47">
        <v>6</v>
      </c>
      <c r="I1" s="47">
        <v>7</v>
      </c>
      <c r="J1" s="47">
        <v>8</v>
      </c>
      <c r="K1" s="47">
        <v>9</v>
      </c>
      <c r="L1" s="47">
        <v>10</v>
      </c>
      <c r="M1" s="58"/>
      <c r="P1" s="162" t="s">
        <v>63</v>
      </c>
      <c r="Q1" s="163"/>
      <c r="R1" s="163"/>
      <c r="S1" s="163"/>
      <c r="T1" s="163"/>
      <c r="U1" s="163"/>
      <c r="V1" s="163"/>
      <c r="W1" s="163"/>
      <c r="X1" s="163"/>
      <c r="Y1" s="163"/>
      <c r="Z1" s="164"/>
    </row>
    <row r="2" spans="1:44" ht="15.75" thickBot="1" x14ac:dyDescent="0.5">
      <c r="A2" s="47">
        <v>0</v>
      </c>
      <c r="B2" s="48"/>
      <c r="C2" s="48">
        <v>14.9</v>
      </c>
      <c r="D2" s="48">
        <v>7.9</v>
      </c>
      <c r="E2" s="48">
        <v>13.9</v>
      </c>
      <c r="F2" s="48">
        <v>12.5</v>
      </c>
      <c r="G2" s="48">
        <v>16.100000000000001</v>
      </c>
      <c r="H2" s="48">
        <v>25.8</v>
      </c>
      <c r="I2" s="48">
        <v>14.9</v>
      </c>
      <c r="J2" s="48">
        <v>32</v>
      </c>
      <c r="K2" s="48">
        <v>33.5</v>
      </c>
      <c r="L2" s="48">
        <v>31.6</v>
      </c>
      <c r="M2" s="60"/>
      <c r="P2" s="102" t="s">
        <v>64</v>
      </c>
      <c r="Q2" s="103">
        <v>1</v>
      </c>
      <c r="R2" s="104">
        <v>2</v>
      </c>
      <c r="S2" s="104">
        <v>3</v>
      </c>
      <c r="T2" s="104">
        <v>4</v>
      </c>
      <c r="U2" s="104">
        <v>5</v>
      </c>
      <c r="V2" s="104">
        <v>6</v>
      </c>
      <c r="W2" s="104">
        <v>7</v>
      </c>
      <c r="X2" s="104">
        <v>8</v>
      </c>
      <c r="Y2" s="104">
        <v>9</v>
      </c>
      <c r="Z2" s="105">
        <v>10</v>
      </c>
    </row>
    <row r="3" spans="1:44" x14ac:dyDescent="0.45">
      <c r="A3" s="47">
        <v>1</v>
      </c>
      <c r="B3" s="30">
        <v>14.8</v>
      </c>
      <c r="C3" s="48"/>
      <c r="D3" s="48">
        <v>7.7</v>
      </c>
      <c r="E3" s="48">
        <v>27.2</v>
      </c>
      <c r="F3" s="48">
        <v>12.9</v>
      </c>
      <c r="G3" s="48">
        <v>34.299999999999997</v>
      </c>
      <c r="H3" s="48">
        <v>43.2</v>
      </c>
      <c r="I3" s="48">
        <v>28.8</v>
      </c>
      <c r="J3" s="48">
        <v>32.4</v>
      </c>
      <c r="K3" s="48">
        <v>43.5</v>
      </c>
      <c r="L3" s="48">
        <v>37.9</v>
      </c>
      <c r="M3" s="60"/>
      <c r="P3" s="98">
        <v>0</v>
      </c>
      <c r="Q3" s="99">
        <f>$M17-C$28+11*C17</f>
        <v>-2</v>
      </c>
      <c r="R3" s="100">
        <f>$M17-D$28+11*D17</f>
        <v>10</v>
      </c>
      <c r="S3" s="100">
        <f t="shared" ref="S3" si="0">$M17-E$28+11*E17</f>
        <v>-8</v>
      </c>
      <c r="T3" s="100">
        <f t="shared" ref="T3" si="1">$M17-F$28+11*F17</f>
        <v>-3</v>
      </c>
      <c r="U3" s="100">
        <f t="shared" ref="U3" si="2">$M17-G$28+11*G17</f>
        <v>-9</v>
      </c>
      <c r="V3" s="100">
        <f t="shared" ref="V3" si="3">$M17-H$28+11*H17</f>
        <v>-7</v>
      </c>
      <c r="W3" s="100">
        <f t="shared" ref="W3" si="4">$M17-I$28+11*I17</f>
        <v>-10</v>
      </c>
      <c r="X3" s="100">
        <f t="shared" ref="X3" si="5">$M17-J$28+11*J17</f>
        <v>-4</v>
      </c>
      <c r="Y3" s="100">
        <f t="shared" ref="Y3" si="6">$M17-K$28+11*K17</f>
        <v>-6</v>
      </c>
      <c r="Z3" s="101">
        <f t="shared" ref="Z3" si="7">$M17-L$28+11*L17</f>
        <v>-5</v>
      </c>
    </row>
    <row r="4" spans="1:44" x14ac:dyDescent="0.45">
      <c r="A4" s="47">
        <v>2</v>
      </c>
      <c r="B4" s="30">
        <v>8.1</v>
      </c>
      <c r="C4" s="30">
        <v>7.8</v>
      </c>
      <c r="D4" s="48"/>
      <c r="E4" s="48">
        <v>21.9</v>
      </c>
      <c r="F4" s="48">
        <v>9.9</v>
      </c>
      <c r="G4" s="48">
        <v>36</v>
      </c>
      <c r="H4" s="48">
        <v>36.200000000000003</v>
      </c>
      <c r="I4" s="48">
        <v>21.8</v>
      </c>
      <c r="J4" s="48">
        <v>26.4</v>
      </c>
      <c r="K4" s="48">
        <v>37.5</v>
      </c>
      <c r="L4" s="48">
        <v>31.9</v>
      </c>
      <c r="M4" s="60"/>
      <c r="N4" s="53"/>
      <c r="P4" s="96">
        <v>1</v>
      </c>
      <c r="Q4" s="93"/>
      <c r="R4" s="89">
        <f t="shared" ref="R4:R13" si="8">$M18-D$28+11*D18</f>
        <v>1</v>
      </c>
      <c r="S4" s="89">
        <f t="shared" ref="S4:S13" si="9">$M18-E$28+11*E18</f>
        <v>-6</v>
      </c>
      <c r="T4" s="89">
        <f t="shared" ref="T4:T13" si="10">$M18-F$28+11*F18</f>
        <v>10</v>
      </c>
      <c r="U4" s="89">
        <f t="shared" ref="U4:U13" si="11">$M18-G$28+11*G18</f>
        <v>-7</v>
      </c>
      <c r="V4" s="89">
        <f t="shared" ref="V4:V13" si="12">$M18-H$28+11*H18</f>
        <v>-5</v>
      </c>
      <c r="W4" s="89">
        <f t="shared" ref="W4:W13" si="13">$M18-I$28+11*I18</f>
        <v>-8</v>
      </c>
      <c r="X4" s="89">
        <f t="shared" ref="X4:X13" si="14">$M18-J$28+11*J18</f>
        <v>-2</v>
      </c>
      <c r="Y4" s="89">
        <f t="shared" ref="Y4:Y13" si="15">$M18-K$28+11*K18</f>
        <v>-4</v>
      </c>
      <c r="Z4" s="90">
        <f t="shared" ref="Z4:Z12" si="16">$M18-L$28+11*L18</f>
        <v>-3</v>
      </c>
    </row>
    <row r="5" spans="1:44" x14ac:dyDescent="0.45">
      <c r="A5" s="47">
        <v>3</v>
      </c>
      <c r="B5" s="30">
        <v>13.9</v>
      </c>
      <c r="C5" s="30">
        <v>26.8</v>
      </c>
      <c r="D5" s="30">
        <v>21.7</v>
      </c>
      <c r="E5" s="48"/>
      <c r="F5" s="48">
        <v>19.100000000000001</v>
      </c>
      <c r="G5" s="48">
        <v>12</v>
      </c>
      <c r="H5" s="48">
        <v>14.8</v>
      </c>
      <c r="I5" s="48">
        <v>20.3</v>
      </c>
      <c r="J5" s="48">
        <v>34.5</v>
      </c>
      <c r="K5" s="48">
        <v>33.6</v>
      </c>
      <c r="L5" s="48">
        <v>35.200000000000003</v>
      </c>
      <c r="M5" s="60"/>
      <c r="N5" s="53"/>
      <c r="P5" s="96">
        <v>2</v>
      </c>
      <c r="Q5" s="93">
        <f>$M19-C$28+11*C19</f>
        <v>10</v>
      </c>
      <c r="R5" s="89"/>
      <c r="S5" s="89">
        <f t="shared" si="9"/>
        <v>-7</v>
      </c>
      <c r="T5" s="89">
        <f t="shared" si="10"/>
        <v>-2</v>
      </c>
      <c r="U5" s="89">
        <f t="shared" si="11"/>
        <v>-8</v>
      </c>
      <c r="V5" s="89">
        <f t="shared" si="12"/>
        <v>-6</v>
      </c>
      <c r="W5" s="89">
        <f t="shared" si="13"/>
        <v>-9</v>
      </c>
      <c r="X5" s="89">
        <f t="shared" si="14"/>
        <v>-3</v>
      </c>
      <c r="Y5" s="89">
        <f t="shared" si="15"/>
        <v>-5</v>
      </c>
      <c r="Z5" s="90">
        <f t="shared" si="16"/>
        <v>-4</v>
      </c>
    </row>
    <row r="6" spans="1:44" x14ac:dyDescent="0.45">
      <c r="A6" s="47">
        <v>4</v>
      </c>
      <c r="B6" s="30">
        <v>12.7</v>
      </c>
      <c r="C6" s="30">
        <v>12.9</v>
      </c>
      <c r="D6" s="30">
        <v>9.9</v>
      </c>
      <c r="E6" s="30">
        <v>19.600000000000001</v>
      </c>
      <c r="F6" s="48"/>
      <c r="G6" s="48">
        <v>19.8</v>
      </c>
      <c r="H6" s="48">
        <v>28.7</v>
      </c>
      <c r="I6" s="48">
        <v>14.3</v>
      </c>
      <c r="J6" s="48">
        <v>21.4</v>
      </c>
      <c r="K6" s="48">
        <v>33.4</v>
      </c>
      <c r="L6" s="48">
        <v>26.9</v>
      </c>
      <c r="M6" s="60"/>
      <c r="N6" s="53"/>
      <c r="P6" s="96">
        <v>3</v>
      </c>
      <c r="Q6" s="93">
        <f t="shared" ref="Q6" si="17">$M20-C$28+11*C20</f>
        <v>6</v>
      </c>
      <c r="R6" s="89">
        <f t="shared" si="8"/>
        <v>7</v>
      </c>
      <c r="S6" s="89"/>
      <c r="T6" s="89">
        <f t="shared" si="10"/>
        <v>5</v>
      </c>
      <c r="U6" s="89">
        <f t="shared" si="11"/>
        <v>10</v>
      </c>
      <c r="V6" s="89">
        <f t="shared" si="12"/>
        <v>1</v>
      </c>
      <c r="W6" s="89">
        <f t="shared" si="13"/>
        <v>-2</v>
      </c>
      <c r="X6" s="89">
        <f t="shared" si="14"/>
        <v>4</v>
      </c>
      <c r="Y6" s="89">
        <f t="shared" si="15"/>
        <v>2</v>
      </c>
      <c r="Z6" s="90">
        <f t="shared" si="16"/>
        <v>3</v>
      </c>
    </row>
    <row r="7" spans="1:44" x14ac:dyDescent="0.45">
      <c r="A7" s="47">
        <v>5</v>
      </c>
      <c r="B7" s="30">
        <v>16.100000000000001</v>
      </c>
      <c r="C7" s="30">
        <v>33.799999999999997</v>
      </c>
      <c r="D7" s="30">
        <v>27.2</v>
      </c>
      <c r="E7" s="30">
        <v>12</v>
      </c>
      <c r="F7" s="30">
        <v>19.7</v>
      </c>
      <c r="G7" s="48"/>
      <c r="H7" s="48">
        <v>16.399999999999999</v>
      </c>
      <c r="I7" s="48">
        <v>8.6</v>
      </c>
      <c r="J7" s="48">
        <v>24.4</v>
      </c>
      <c r="K7" s="48">
        <v>21.6</v>
      </c>
      <c r="L7" s="48">
        <v>25.1</v>
      </c>
      <c r="M7" s="60"/>
      <c r="N7" s="53"/>
      <c r="P7" s="96">
        <v>4</v>
      </c>
      <c r="Q7" s="93">
        <f t="shared" ref="Q7" si="18">$M21-C$28+11*C21</f>
        <v>1</v>
      </c>
      <c r="R7" s="89">
        <f t="shared" si="8"/>
        <v>2</v>
      </c>
      <c r="S7" s="89">
        <f t="shared" si="9"/>
        <v>-5</v>
      </c>
      <c r="T7" s="89"/>
      <c r="U7" s="89">
        <f t="shared" si="11"/>
        <v>-6</v>
      </c>
      <c r="V7" s="89">
        <f t="shared" si="12"/>
        <v>-4</v>
      </c>
      <c r="W7" s="89">
        <f t="shared" si="13"/>
        <v>-7</v>
      </c>
      <c r="X7" s="89">
        <f t="shared" si="14"/>
        <v>10</v>
      </c>
      <c r="Y7" s="89">
        <f t="shared" si="15"/>
        <v>-3</v>
      </c>
      <c r="Z7" s="90">
        <f t="shared" si="16"/>
        <v>-2</v>
      </c>
    </row>
    <row r="8" spans="1:44" x14ac:dyDescent="0.45">
      <c r="A8" s="47">
        <v>6</v>
      </c>
      <c r="B8" s="30">
        <v>24.1</v>
      </c>
      <c r="C8" s="30">
        <v>42.8</v>
      </c>
      <c r="D8" s="30">
        <v>36.1</v>
      </c>
      <c r="E8" s="30">
        <v>14.7</v>
      </c>
      <c r="F8" s="30">
        <v>28.6</v>
      </c>
      <c r="G8" s="30">
        <v>16.3</v>
      </c>
      <c r="H8" s="48"/>
      <c r="I8" s="48">
        <v>17.600000000000001</v>
      </c>
      <c r="J8" s="48">
        <v>30.4</v>
      </c>
      <c r="K8" s="48">
        <v>21</v>
      </c>
      <c r="L8" s="48">
        <v>23.1</v>
      </c>
      <c r="M8" s="60"/>
      <c r="N8" s="53"/>
      <c r="P8" s="96">
        <v>5</v>
      </c>
      <c r="Q8" s="93">
        <f t="shared" ref="Q8" si="19">$M22-C$28+11*C22</f>
        <v>7</v>
      </c>
      <c r="R8" s="89">
        <f t="shared" si="8"/>
        <v>8</v>
      </c>
      <c r="S8" s="89">
        <f t="shared" si="9"/>
        <v>1</v>
      </c>
      <c r="T8" s="89">
        <f t="shared" si="10"/>
        <v>6</v>
      </c>
      <c r="U8" s="89"/>
      <c r="V8" s="89">
        <f t="shared" si="12"/>
        <v>2</v>
      </c>
      <c r="W8" s="89">
        <f t="shared" si="13"/>
        <v>10</v>
      </c>
      <c r="X8" s="89">
        <f t="shared" si="14"/>
        <v>5</v>
      </c>
      <c r="Y8" s="89">
        <f t="shared" si="15"/>
        <v>3</v>
      </c>
      <c r="Z8" s="90">
        <f t="shared" si="16"/>
        <v>4</v>
      </c>
    </row>
    <row r="9" spans="1:44" x14ac:dyDescent="0.45">
      <c r="A9" s="47">
        <v>7</v>
      </c>
      <c r="B9" s="30">
        <v>14.9</v>
      </c>
      <c r="C9" s="30">
        <v>28.8</v>
      </c>
      <c r="D9" s="30">
        <v>22.1</v>
      </c>
      <c r="E9" s="30">
        <v>19.7</v>
      </c>
      <c r="F9" s="30">
        <v>14.6</v>
      </c>
      <c r="G9" s="30">
        <v>8.6</v>
      </c>
      <c r="H9" s="30">
        <v>17.5</v>
      </c>
      <c r="I9" s="48"/>
      <c r="J9" s="48">
        <v>22.7</v>
      </c>
      <c r="K9" s="48">
        <v>22.2</v>
      </c>
      <c r="L9" s="48">
        <v>23.4</v>
      </c>
      <c r="M9" s="60"/>
      <c r="N9" s="53"/>
      <c r="P9" s="96">
        <v>6</v>
      </c>
      <c r="Q9" s="93">
        <f t="shared" ref="Q9" si="20">$M23-C$28+11*C23</f>
        <v>5</v>
      </c>
      <c r="R9" s="89">
        <f t="shared" si="8"/>
        <v>6</v>
      </c>
      <c r="S9" s="89">
        <f t="shared" si="9"/>
        <v>10</v>
      </c>
      <c r="T9" s="89">
        <f t="shared" si="10"/>
        <v>4</v>
      </c>
      <c r="U9" s="89">
        <f t="shared" si="11"/>
        <v>-2</v>
      </c>
      <c r="V9" s="89"/>
      <c r="W9" s="89">
        <f t="shared" si="13"/>
        <v>-3</v>
      </c>
      <c r="X9" s="89">
        <f t="shared" si="14"/>
        <v>3</v>
      </c>
      <c r="Y9" s="89">
        <f t="shared" si="15"/>
        <v>1</v>
      </c>
      <c r="Z9" s="90">
        <f t="shared" si="16"/>
        <v>2</v>
      </c>
    </row>
    <row r="10" spans="1:44" x14ac:dyDescent="0.45">
      <c r="A10" s="47">
        <v>8</v>
      </c>
      <c r="B10" s="31">
        <v>27.2</v>
      </c>
      <c r="C10" s="31">
        <v>32.6</v>
      </c>
      <c r="D10" s="31">
        <v>26.6</v>
      </c>
      <c r="E10" s="31">
        <v>33.5</v>
      </c>
      <c r="F10" s="31">
        <v>21.6</v>
      </c>
      <c r="G10" s="31">
        <v>24.7</v>
      </c>
      <c r="H10" s="31">
        <v>30</v>
      </c>
      <c r="I10" s="31">
        <v>22.9</v>
      </c>
      <c r="J10" s="48"/>
      <c r="K10" s="48">
        <v>19.7</v>
      </c>
      <c r="L10" s="48">
        <v>8.6</v>
      </c>
      <c r="M10" s="60"/>
      <c r="N10" s="53"/>
      <c r="P10" s="96">
        <v>7</v>
      </c>
      <c r="Q10" s="93">
        <f>$M24-C$28+11*C24</f>
        <v>8</v>
      </c>
      <c r="R10" s="89">
        <f t="shared" si="8"/>
        <v>9</v>
      </c>
      <c r="S10" s="89">
        <f t="shared" si="9"/>
        <v>2</v>
      </c>
      <c r="T10" s="89">
        <f t="shared" si="10"/>
        <v>7</v>
      </c>
      <c r="U10" s="89">
        <f t="shared" si="11"/>
        <v>1</v>
      </c>
      <c r="V10" s="89">
        <f t="shared" si="12"/>
        <v>3</v>
      </c>
      <c r="W10" s="89"/>
      <c r="X10" s="89">
        <f t="shared" si="14"/>
        <v>6</v>
      </c>
      <c r="Y10" s="89">
        <f t="shared" si="15"/>
        <v>4</v>
      </c>
      <c r="Z10" s="90">
        <f t="shared" si="16"/>
        <v>5</v>
      </c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4"/>
      <c r="AL10" s="54"/>
      <c r="AM10" s="54"/>
      <c r="AN10" s="54"/>
      <c r="AO10" s="54"/>
      <c r="AP10" s="54"/>
      <c r="AQ10" s="54"/>
      <c r="AR10" s="54"/>
    </row>
    <row r="11" spans="1:44" x14ac:dyDescent="0.45">
      <c r="A11" s="47">
        <v>9</v>
      </c>
      <c r="B11" s="31">
        <v>33.299999999999997</v>
      </c>
      <c r="C11" s="31">
        <v>47.5</v>
      </c>
      <c r="D11" s="31">
        <v>36.4</v>
      </c>
      <c r="E11" s="31">
        <v>32</v>
      </c>
      <c r="F11" s="31">
        <v>33.299999999999997</v>
      </c>
      <c r="G11" s="31">
        <v>21.6</v>
      </c>
      <c r="H11" s="31">
        <v>21</v>
      </c>
      <c r="I11" s="31">
        <v>22.3</v>
      </c>
      <c r="J11" s="31">
        <v>19.7</v>
      </c>
      <c r="K11" s="48"/>
      <c r="L11" s="48">
        <v>14.5</v>
      </c>
      <c r="M11" s="60"/>
      <c r="N11" s="53"/>
      <c r="P11" s="96">
        <v>8</v>
      </c>
      <c r="Q11" s="93">
        <f t="shared" ref="Q11" si="21">$M25-C$28+11*C25</f>
        <v>2</v>
      </c>
      <c r="R11" s="89">
        <f t="shared" si="8"/>
        <v>3</v>
      </c>
      <c r="S11" s="89">
        <f t="shared" si="9"/>
        <v>-4</v>
      </c>
      <c r="T11" s="89">
        <f t="shared" si="10"/>
        <v>1</v>
      </c>
      <c r="U11" s="89">
        <f t="shared" si="11"/>
        <v>-5</v>
      </c>
      <c r="V11" s="89">
        <f t="shared" si="12"/>
        <v>-3</v>
      </c>
      <c r="W11" s="89">
        <f t="shared" si="13"/>
        <v>-6</v>
      </c>
      <c r="X11" s="89"/>
      <c r="Y11" s="89">
        <f t="shared" si="15"/>
        <v>-2</v>
      </c>
      <c r="Z11" s="90">
        <f t="shared" si="16"/>
        <v>10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4"/>
      <c r="AL11" s="54"/>
      <c r="AM11" s="54"/>
      <c r="AN11" s="54"/>
      <c r="AO11" s="54"/>
      <c r="AP11" s="54"/>
      <c r="AQ11" s="54"/>
      <c r="AR11" s="54"/>
    </row>
    <row r="12" spans="1:44" x14ac:dyDescent="0.45">
      <c r="A12" s="47">
        <v>10</v>
      </c>
      <c r="B12" s="31">
        <v>32</v>
      </c>
      <c r="C12" s="31">
        <v>36.6</v>
      </c>
      <c r="D12" s="31">
        <v>30.6</v>
      </c>
      <c r="E12" s="31">
        <v>34.200000000000003</v>
      </c>
      <c r="F12" s="31">
        <v>25.6</v>
      </c>
      <c r="G12" s="31">
        <v>25.3</v>
      </c>
      <c r="H12" s="31">
        <v>23.1</v>
      </c>
      <c r="I12" s="31">
        <v>17.899999999999999</v>
      </c>
      <c r="J12" s="31">
        <v>8.6</v>
      </c>
      <c r="K12" s="31">
        <v>14.5</v>
      </c>
      <c r="L12" s="48"/>
      <c r="M12" s="60"/>
      <c r="N12" s="53"/>
      <c r="P12" s="96">
        <v>9</v>
      </c>
      <c r="Q12" s="93">
        <f t="shared" ref="Q12" si="22">$M26-C$28+11*C26</f>
        <v>4</v>
      </c>
      <c r="R12" s="89">
        <f t="shared" si="8"/>
        <v>5</v>
      </c>
      <c r="S12" s="89">
        <f t="shared" si="9"/>
        <v>-2</v>
      </c>
      <c r="T12" s="89">
        <f t="shared" si="10"/>
        <v>3</v>
      </c>
      <c r="U12" s="89">
        <f t="shared" si="11"/>
        <v>-3</v>
      </c>
      <c r="V12" s="89">
        <f t="shared" si="12"/>
        <v>10</v>
      </c>
      <c r="W12" s="89">
        <f t="shared" si="13"/>
        <v>-4</v>
      </c>
      <c r="X12" s="89">
        <f t="shared" si="14"/>
        <v>2</v>
      </c>
      <c r="Y12" s="89"/>
      <c r="Z12" s="90">
        <f t="shared" si="16"/>
        <v>1</v>
      </c>
      <c r="AA12" s="51"/>
      <c r="AB12" s="51"/>
      <c r="AC12" s="51"/>
      <c r="AD12" s="51"/>
      <c r="AE12" s="51"/>
      <c r="AF12" s="51"/>
      <c r="AG12" s="51"/>
      <c r="AH12" s="51"/>
      <c r="AI12" s="51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 ht="15.75" thickBot="1" x14ac:dyDescent="0.5">
      <c r="P13" s="97">
        <v>10</v>
      </c>
      <c r="Q13" s="94">
        <f t="shared" ref="Q13" si="23">$M27-C$28+11*C27</f>
        <v>3</v>
      </c>
      <c r="R13" s="91">
        <f t="shared" si="8"/>
        <v>4</v>
      </c>
      <c r="S13" s="91">
        <f t="shared" si="9"/>
        <v>-3</v>
      </c>
      <c r="T13" s="91">
        <f t="shared" si="10"/>
        <v>2</v>
      </c>
      <c r="U13" s="91">
        <f t="shared" si="11"/>
        <v>-4</v>
      </c>
      <c r="V13" s="91">
        <f t="shared" si="12"/>
        <v>-2</v>
      </c>
      <c r="W13" s="91">
        <f t="shared" si="13"/>
        <v>-5</v>
      </c>
      <c r="X13" s="91">
        <f t="shared" si="14"/>
        <v>1</v>
      </c>
      <c r="Y13" s="91">
        <f t="shared" si="15"/>
        <v>10</v>
      </c>
      <c r="Z13" s="92"/>
      <c r="AA13" s="51"/>
      <c r="AB13" s="51"/>
      <c r="AC13" s="51"/>
      <c r="AD13" s="51"/>
      <c r="AE13" s="51"/>
      <c r="AF13" s="51"/>
      <c r="AG13" s="51"/>
      <c r="AH13" s="51"/>
      <c r="AI13" s="51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44" x14ac:dyDescent="0.45">
      <c r="X14" s="50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 ht="16.5" thickBot="1" x14ac:dyDescent="0.5">
      <c r="P15" s="1" t="s">
        <v>65</v>
      </c>
      <c r="X15" s="50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4"/>
      <c r="AK15" s="54"/>
      <c r="AL15" s="54"/>
      <c r="AM15" s="54"/>
      <c r="AN15" s="54"/>
      <c r="AO15" s="54"/>
      <c r="AP15" s="54"/>
      <c r="AQ15" s="54"/>
      <c r="AR15" s="54"/>
    </row>
    <row r="16" spans="1:44" ht="16.149999999999999" x14ac:dyDescent="0.45">
      <c r="A16" s="106" t="s">
        <v>53</v>
      </c>
      <c r="B16" s="107">
        <v>0</v>
      </c>
      <c r="C16" s="107">
        <v>1</v>
      </c>
      <c r="D16" s="107">
        <v>2</v>
      </c>
      <c r="E16" s="107">
        <v>3</v>
      </c>
      <c r="F16" s="107">
        <v>4</v>
      </c>
      <c r="G16" s="107">
        <v>5</v>
      </c>
      <c r="H16" s="107">
        <v>6</v>
      </c>
      <c r="I16" s="107">
        <v>7</v>
      </c>
      <c r="J16" s="107">
        <v>8</v>
      </c>
      <c r="K16" s="107">
        <v>9</v>
      </c>
      <c r="L16" s="108">
        <v>10</v>
      </c>
      <c r="M16" s="118" t="s">
        <v>66</v>
      </c>
      <c r="N16" s="126" t="s">
        <v>54</v>
      </c>
      <c r="X16" s="50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 x14ac:dyDescent="0.45">
      <c r="A17" s="109">
        <v>0</v>
      </c>
      <c r="B17" s="30">
        <v>0</v>
      </c>
      <c r="C17" s="30">
        <v>0</v>
      </c>
      <c r="D17" s="30">
        <v>1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110">
        <v>0</v>
      </c>
      <c r="M17" s="115">
        <v>0</v>
      </c>
      <c r="N17" s="119">
        <f>SUM(C17:L17)</f>
        <v>1</v>
      </c>
      <c r="O17" s="53"/>
      <c r="X17" s="50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4"/>
      <c r="AK17" s="54"/>
      <c r="AL17" s="54"/>
      <c r="AM17" s="54"/>
      <c r="AN17" s="54"/>
      <c r="AO17" s="54"/>
      <c r="AP17" s="54"/>
      <c r="AQ17" s="54"/>
      <c r="AR17" s="54"/>
    </row>
    <row r="18" spans="1:44" x14ac:dyDescent="0.45">
      <c r="A18" s="109">
        <v>1</v>
      </c>
      <c r="B18" s="30">
        <v>0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110">
        <v>0</v>
      </c>
      <c r="M18" s="115">
        <v>2</v>
      </c>
      <c r="N18" s="119">
        <f>SUM(D18:L18)+B18</f>
        <v>1</v>
      </c>
      <c r="O18" s="53"/>
      <c r="X18" s="50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 x14ac:dyDescent="0.45">
      <c r="A19" s="109">
        <v>2</v>
      </c>
      <c r="B19" s="30">
        <v>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110">
        <v>0</v>
      </c>
      <c r="M19" s="115">
        <v>1</v>
      </c>
      <c r="N19" s="119">
        <f>SUM(E19:L19)+C19+B19</f>
        <v>1</v>
      </c>
      <c r="O19" s="53"/>
      <c r="X19" s="50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1:44" x14ac:dyDescent="0.45">
      <c r="A20" s="109">
        <v>3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1</v>
      </c>
      <c r="H20" s="30">
        <v>0</v>
      </c>
      <c r="I20" s="30">
        <v>0</v>
      </c>
      <c r="J20" s="30">
        <v>0</v>
      </c>
      <c r="K20" s="30">
        <v>0</v>
      </c>
      <c r="L20" s="110">
        <v>0</v>
      </c>
      <c r="M20" s="115">
        <v>8</v>
      </c>
      <c r="N20" s="119">
        <f>SUM(F20:L20)+D20+C20+B20</f>
        <v>1</v>
      </c>
      <c r="O20" s="53"/>
      <c r="X20" s="50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 x14ac:dyDescent="0.45">
      <c r="A21" s="109">
        <v>4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1</v>
      </c>
      <c r="K21" s="30">
        <v>0</v>
      </c>
      <c r="L21" s="110">
        <v>0</v>
      </c>
      <c r="M21" s="115">
        <v>3</v>
      </c>
      <c r="N21" s="119">
        <f>SUM(G21:L21)+SUM(B21:E21)</f>
        <v>1</v>
      </c>
      <c r="O21" s="53"/>
      <c r="X21" s="50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1:44" x14ac:dyDescent="0.45">
      <c r="A22" s="109">
        <v>5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1</v>
      </c>
      <c r="J22" s="30">
        <v>0</v>
      </c>
      <c r="K22" s="30">
        <v>0</v>
      </c>
      <c r="L22" s="110">
        <v>0</v>
      </c>
      <c r="M22" s="115">
        <v>9</v>
      </c>
      <c r="N22" s="119">
        <f>SUM(H22:L22)+SUM(B22:F22)</f>
        <v>1</v>
      </c>
      <c r="O22" s="53"/>
      <c r="X22" s="50"/>
      <c r="Y22" s="51"/>
      <c r="Z22" s="51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 x14ac:dyDescent="0.45">
      <c r="A23" s="109">
        <v>6</v>
      </c>
      <c r="B23" s="30">
        <v>0</v>
      </c>
      <c r="C23" s="30">
        <v>0</v>
      </c>
      <c r="D23" s="30">
        <v>0</v>
      </c>
      <c r="E23" s="30">
        <v>1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110">
        <v>0</v>
      </c>
      <c r="M23" s="115">
        <v>7</v>
      </c>
      <c r="N23" s="119">
        <f>SUM(I23:L23)+SUM(B23:G23)</f>
        <v>1</v>
      </c>
      <c r="O23" s="53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</row>
    <row r="24" spans="1:44" x14ac:dyDescent="0.45">
      <c r="A24" s="109">
        <v>7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110">
        <v>0</v>
      </c>
      <c r="M24" s="115">
        <v>10</v>
      </c>
      <c r="N24" s="119">
        <f>SUM(J24:L24)+SUM(B24:H24)</f>
        <v>1</v>
      </c>
      <c r="O24" s="53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1:44" x14ac:dyDescent="0.45">
      <c r="A25" s="109">
        <v>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0">
        <v>0</v>
      </c>
      <c r="K25" s="30">
        <v>0</v>
      </c>
      <c r="L25" s="110">
        <v>1</v>
      </c>
      <c r="M25" s="115">
        <v>4</v>
      </c>
      <c r="N25" s="119">
        <f>SUM(K25:L25)+SUM(B25:I25)</f>
        <v>1</v>
      </c>
      <c r="O25" s="53"/>
      <c r="X25" s="54"/>
      <c r="Y25" s="54"/>
      <c r="Z25" s="54"/>
      <c r="AA25" s="50"/>
      <c r="AB25" s="50"/>
      <c r="AC25" s="50"/>
      <c r="AD25" s="50"/>
      <c r="AE25" s="50"/>
      <c r="AF25" s="50"/>
      <c r="AG25" s="50"/>
      <c r="AH25" s="50"/>
      <c r="AI25" s="50"/>
      <c r="AJ25" s="54"/>
      <c r="AK25" s="54"/>
      <c r="AL25" s="54"/>
      <c r="AM25" s="54"/>
      <c r="AN25" s="54"/>
      <c r="AO25" s="54"/>
      <c r="AP25" s="54"/>
      <c r="AQ25" s="54"/>
      <c r="AR25" s="54"/>
    </row>
    <row r="26" spans="1:44" x14ac:dyDescent="0.45">
      <c r="A26" s="109">
        <v>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1</v>
      </c>
      <c r="I26" s="31">
        <v>0</v>
      </c>
      <c r="J26" s="31">
        <v>0</v>
      </c>
      <c r="K26" s="30">
        <v>0</v>
      </c>
      <c r="L26" s="110">
        <v>0</v>
      </c>
      <c r="M26" s="115">
        <v>6</v>
      </c>
      <c r="N26" s="119">
        <f>SUM(B26:J26)+L26</f>
        <v>1</v>
      </c>
      <c r="O26" s="53"/>
      <c r="X26" s="49"/>
      <c r="Y26" s="50"/>
      <c r="Z26" s="50"/>
      <c r="AA26" s="51"/>
      <c r="AB26" s="51"/>
      <c r="AC26" s="52"/>
      <c r="AD26" s="51"/>
      <c r="AE26" s="51"/>
      <c r="AF26" s="51"/>
      <c r="AG26" s="51"/>
      <c r="AH26" s="51"/>
      <c r="AI26" s="51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1:44" ht="15.75" thickBot="1" x14ac:dyDescent="0.5">
      <c r="A27" s="111">
        <v>10</v>
      </c>
      <c r="B27" s="112">
        <v>0</v>
      </c>
      <c r="C27" s="112">
        <v>0</v>
      </c>
      <c r="D27" s="112">
        <v>0</v>
      </c>
      <c r="E27" s="112">
        <v>0</v>
      </c>
      <c r="F27" s="112">
        <v>0</v>
      </c>
      <c r="G27" s="112">
        <v>0</v>
      </c>
      <c r="H27" s="112">
        <v>0</v>
      </c>
      <c r="I27" s="112">
        <v>0</v>
      </c>
      <c r="J27" s="112">
        <v>0</v>
      </c>
      <c r="K27" s="112">
        <v>1</v>
      </c>
      <c r="L27" s="113">
        <v>0</v>
      </c>
      <c r="M27" s="120">
        <v>5</v>
      </c>
      <c r="N27" s="41">
        <f>SUM(B27:K27)</f>
        <v>1</v>
      </c>
      <c r="O27" s="53"/>
      <c r="X27" s="50"/>
      <c r="Y27" s="51"/>
      <c r="Z27" s="51"/>
      <c r="AA27" s="52"/>
      <c r="AB27" s="51"/>
      <c r="AC27" s="51"/>
      <c r="AD27" s="51"/>
      <c r="AE27" s="51"/>
      <c r="AF27" s="51"/>
      <c r="AG27" s="51"/>
      <c r="AH27" s="51"/>
      <c r="AI27" s="51"/>
      <c r="AJ27" s="54"/>
      <c r="AK27" s="54"/>
      <c r="AL27" s="54"/>
      <c r="AM27" s="54"/>
      <c r="AN27" s="54"/>
      <c r="AO27" s="54"/>
      <c r="AP27" s="54"/>
      <c r="AQ27" s="54"/>
      <c r="AR27" s="54"/>
    </row>
    <row r="28" spans="1:44" x14ac:dyDescent="0.45">
      <c r="A28" s="116" t="s">
        <v>66</v>
      </c>
      <c r="B28" s="114">
        <f>M17</f>
        <v>0</v>
      </c>
      <c r="C28" s="114">
        <f>M18</f>
        <v>2</v>
      </c>
      <c r="D28" s="114">
        <f>M19</f>
        <v>1</v>
      </c>
      <c r="E28" s="114">
        <f>M20</f>
        <v>8</v>
      </c>
      <c r="F28" s="114">
        <f>M21</f>
        <v>3</v>
      </c>
      <c r="G28" s="114">
        <f>M22</f>
        <v>9</v>
      </c>
      <c r="H28" s="114">
        <f>M23</f>
        <v>7</v>
      </c>
      <c r="I28" s="114">
        <f>M24</f>
        <v>10</v>
      </c>
      <c r="J28" s="114">
        <f>M25</f>
        <v>4</v>
      </c>
      <c r="K28" s="114">
        <f>M26</f>
        <v>6</v>
      </c>
      <c r="L28" s="117">
        <f>M27</f>
        <v>5</v>
      </c>
      <c r="M28" s="59"/>
      <c r="N28" s="53"/>
      <c r="O28" s="53"/>
      <c r="X28" s="50"/>
      <c r="Y28" s="51"/>
      <c r="Z28" s="51"/>
      <c r="AA28" s="52"/>
      <c r="AB28" s="51"/>
      <c r="AC28" s="51"/>
      <c r="AD28" s="51"/>
      <c r="AE28" s="51"/>
      <c r="AF28" s="51"/>
      <c r="AG28" s="51"/>
      <c r="AH28" s="51"/>
      <c r="AI28" s="51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1:44" ht="16.5" thickBot="1" x14ac:dyDescent="0.5">
      <c r="A29" s="125" t="s">
        <v>55</v>
      </c>
      <c r="B29" s="40">
        <f>SUM(B18:B27)</f>
        <v>1</v>
      </c>
      <c r="C29" s="40">
        <f>SUM(C19:C27)+C17</f>
        <v>1</v>
      </c>
      <c r="D29" s="40">
        <f>SUM(D20:D27)+SUM(D17:D18)</f>
        <v>1</v>
      </c>
      <c r="E29" s="40">
        <f t="shared" ref="E29:F29" si="24">SUM(E20:E27)+SUM(E17:E18)</f>
        <v>1</v>
      </c>
      <c r="F29" s="40">
        <f t="shared" si="24"/>
        <v>1</v>
      </c>
      <c r="G29" s="40">
        <f>SUM(G23:G27)+SUM(G17:G21)</f>
        <v>1</v>
      </c>
      <c r="H29" s="40">
        <f>SUM(H17:H22)+SUM(H24:H27)</f>
        <v>1</v>
      </c>
      <c r="I29" s="40">
        <f>SUM(I17:I23)+SUM(I25:I27)</f>
        <v>1</v>
      </c>
      <c r="J29" s="40">
        <f>SUM(J17:J24)+SUM(J26:J27)</f>
        <v>1</v>
      </c>
      <c r="K29" s="40">
        <f>SUM(K17:K25)+K27</f>
        <v>1</v>
      </c>
      <c r="L29" s="41">
        <f>SUM(L17:L26)</f>
        <v>1</v>
      </c>
      <c r="M29" s="53"/>
      <c r="X29" s="50"/>
      <c r="Y29" s="51"/>
      <c r="Z29" s="51"/>
      <c r="AA29" s="51"/>
      <c r="AB29" s="51"/>
      <c r="AC29" s="51"/>
      <c r="AD29" s="51"/>
      <c r="AE29" s="51"/>
      <c r="AF29" s="51"/>
      <c r="AG29" s="52"/>
      <c r="AH29" s="51"/>
      <c r="AI29" s="51"/>
      <c r="AJ29" s="54"/>
      <c r="AK29" s="54"/>
      <c r="AL29" s="54"/>
      <c r="AM29" s="54"/>
      <c r="AN29" s="54"/>
      <c r="AO29" s="54"/>
      <c r="AP29" s="54"/>
      <c r="AQ29" s="54"/>
      <c r="AR29" s="54"/>
    </row>
    <row r="30" spans="1:44" x14ac:dyDescent="0.45">
      <c r="X30" s="50"/>
      <c r="Y30" s="51"/>
      <c r="Z30" s="51"/>
      <c r="AA30" s="51"/>
      <c r="AB30" s="51"/>
      <c r="AC30" s="51"/>
      <c r="AD30" s="52"/>
      <c r="AE30" s="51"/>
      <c r="AF30" s="51"/>
      <c r="AG30" s="51"/>
      <c r="AH30" s="51"/>
      <c r="AI30" s="51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44" x14ac:dyDescent="0.45">
      <c r="A31" s="1" t="s">
        <v>19</v>
      </c>
      <c r="B31" s="1">
        <f>SUMPRODUCT(B17:L27,B2:L12)</f>
        <v>144.30000000000001</v>
      </c>
      <c r="X31" s="50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4"/>
      <c r="AK31" s="54"/>
      <c r="AL31" s="54"/>
      <c r="AM31" s="54"/>
      <c r="AN31" s="54"/>
      <c r="AO31" s="54"/>
      <c r="AP31" s="54"/>
      <c r="AQ31" s="54"/>
      <c r="AR31" s="54"/>
    </row>
    <row r="32" spans="1:44" x14ac:dyDescent="0.45">
      <c r="X32" s="50"/>
      <c r="Y32" s="51"/>
      <c r="Z32" s="52"/>
      <c r="AA32" s="51"/>
      <c r="AB32" s="51"/>
      <c r="AC32" s="51"/>
      <c r="AD32" s="51"/>
      <c r="AE32" s="51"/>
      <c r="AF32" s="52"/>
      <c r="AG32" s="51"/>
      <c r="AH32" s="51"/>
      <c r="AI32" s="51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2:44" x14ac:dyDescent="0.45">
      <c r="B33" s="1">
        <v>0</v>
      </c>
      <c r="C33" s="55">
        <v>2</v>
      </c>
      <c r="D33" s="1">
        <v>1</v>
      </c>
      <c r="E33" s="1">
        <v>4</v>
      </c>
      <c r="F33" s="1">
        <v>8</v>
      </c>
      <c r="G33" s="1">
        <v>10</v>
      </c>
      <c r="H33" s="1">
        <v>9</v>
      </c>
      <c r="I33" s="1">
        <v>6</v>
      </c>
      <c r="J33" s="51">
        <v>3</v>
      </c>
      <c r="K33" s="51">
        <v>5</v>
      </c>
      <c r="L33" s="51">
        <v>7</v>
      </c>
      <c r="M33" s="51">
        <v>0</v>
      </c>
      <c r="X33" s="50"/>
      <c r="Y33" s="51"/>
      <c r="Z33" s="51"/>
      <c r="AA33" s="51"/>
      <c r="AB33" s="52"/>
      <c r="AC33" s="51"/>
      <c r="AD33" s="51"/>
      <c r="AE33" s="51"/>
      <c r="AF33" s="51"/>
      <c r="AG33" s="51"/>
      <c r="AH33" s="51"/>
      <c r="AI33" s="51"/>
      <c r="AJ33" s="54"/>
      <c r="AK33" s="54"/>
      <c r="AL33" s="54"/>
      <c r="AM33" s="54"/>
      <c r="AN33" s="54"/>
      <c r="AO33" s="54"/>
      <c r="AP33" s="54"/>
      <c r="AQ33" s="54"/>
      <c r="AR33" s="54"/>
    </row>
    <row r="34" spans="2:44" x14ac:dyDescent="0.45">
      <c r="X34" s="50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4"/>
      <c r="AK34" s="54"/>
      <c r="AL34" s="54"/>
      <c r="AM34" s="54"/>
      <c r="AN34" s="54"/>
      <c r="AO34" s="54"/>
      <c r="AP34" s="54"/>
      <c r="AQ34" s="54"/>
      <c r="AR34" s="54"/>
    </row>
    <row r="35" spans="2:44" x14ac:dyDescent="0.45">
      <c r="X35" s="50"/>
      <c r="Y35" s="52"/>
      <c r="Z35" s="51"/>
      <c r="AA35" s="51"/>
      <c r="AB35" s="51"/>
      <c r="AC35" s="51"/>
      <c r="AD35" s="51"/>
      <c r="AE35" s="51"/>
      <c r="AF35" s="51"/>
      <c r="AG35" s="51"/>
      <c r="AH35" s="51"/>
      <c r="AI35" s="52"/>
      <c r="AJ35" s="54"/>
      <c r="AK35" s="54"/>
      <c r="AL35" s="54"/>
      <c r="AM35" s="54"/>
      <c r="AN35" s="54"/>
      <c r="AO35" s="54"/>
      <c r="AP35" s="54"/>
      <c r="AQ35" s="54"/>
      <c r="AR35" s="54"/>
    </row>
    <row r="36" spans="2:44" x14ac:dyDescent="0.45">
      <c r="X36" s="50"/>
      <c r="Y36" s="51"/>
      <c r="Z36" s="51"/>
      <c r="AA36" s="51"/>
      <c r="AB36" s="51"/>
      <c r="AC36" s="51"/>
      <c r="AD36" s="51"/>
      <c r="AE36" s="52"/>
      <c r="AF36" s="51"/>
      <c r="AG36" s="51"/>
      <c r="AH36" s="51"/>
      <c r="AI36" s="51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2:44" x14ac:dyDescent="0.45">
      <c r="X37" s="50"/>
      <c r="Y37" s="51"/>
      <c r="Z37" s="51"/>
      <c r="AA37" s="51"/>
      <c r="AB37" s="51"/>
      <c r="AC37" s="51"/>
      <c r="AD37" s="51"/>
      <c r="AE37" s="51"/>
      <c r="AF37" s="51"/>
      <c r="AG37" s="51"/>
      <c r="AH37" s="52"/>
      <c r="AI37" s="51"/>
      <c r="AJ37" s="54"/>
      <c r="AK37" s="54"/>
      <c r="AL37" s="54"/>
      <c r="AM37" s="54"/>
      <c r="AN37" s="54"/>
      <c r="AO37" s="54"/>
      <c r="AP37" s="54"/>
      <c r="AQ37" s="54"/>
      <c r="AR37" s="54"/>
    </row>
    <row r="38" spans="2:44" x14ac:dyDescent="0.45">
      <c r="X38" s="50"/>
      <c r="Y38" s="51"/>
      <c r="Z38" s="51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2:44" x14ac:dyDescent="0.45"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</row>
    <row r="40" spans="2:44" x14ac:dyDescent="0.45"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  <row r="41" spans="2:44" x14ac:dyDescent="0.45"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</row>
    <row r="42" spans="2:44" x14ac:dyDescent="0.45">
      <c r="X42" s="54"/>
      <c r="Y42" s="54"/>
      <c r="Z42" s="54"/>
    </row>
  </sheetData>
  <mergeCells count="1">
    <mergeCell ref="P1:Z1"/>
  </mergeCells>
  <phoneticPr fontId="2" type="noConversion"/>
  <conditionalFormatting sqref="B17:L27">
    <cfRule type="cellIs" dxfId="2" priority="2" operator="equal">
      <formula>1</formula>
    </cfRule>
  </conditionalFormatting>
  <conditionalFormatting sqref="Q21">
    <cfRule type="expression" dxfId="1" priority="3">
      <formula>$B$17:$N$27=1</formula>
    </cfRule>
  </conditionalFormatting>
  <conditionalFormatting sqref="Q3:Z13">
    <cfRule type="cellIs" dxfId="0" priority="1" operator="equal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第一題</vt:lpstr>
      <vt:lpstr>第二題 trial and error</vt:lpstr>
      <vt:lpstr>TSP</vt:lpstr>
      <vt:lpstr>TSP(最簡)</vt:lpstr>
      <vt:lpstr>TSP(動態規劃法)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呂宛霖</dc:creator>
  <cp:keywords/>
  <dc:description/>
  <cp:lastModifiedBy>廖盈榕</cp:lastModifiedBy>
  <cp:revision/>
  <dcterms:created xsi:type="dcterms:W3CDTF">2023-11-14T11:28:04Z</dcterms:created>
  <dcterms:modified xsi:type="dcterms:W3CDTF">2024-02-23T03:20:42Z</dcterms:modified>
  <cp:category/>
  <cp:contentStatus/>
</cp:coreProperties>
</file>