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nycu1-my.sharepoint.com/personal/yingjung1128_mg11_m365_nycu_edu_tw/Documents/作業/一下/交工/交工實作五/"/>
    </mc:Choice>
  </mc:AlternateContent>
  <xr:revisionPtr revIDLastSave="310" documentId="8_{7D7265EE-3F7B-4406-AAA5-E8A633271186}" xr6:coauthVersionLast="47" xr6:coauthVersionMax="47" xr10:uidLastSave="{9ADA0DD6-AC6F-411A-89CB-DD72B0FD151E}"/>
  <bookViews>
    <workbookView xWindow="-98" yWindow="-98" windowWidth="21795" windowHeight="12975" activeTab="4" xr2:uid="{00000000-000D-0000-FFFF-FFFF00000000}"/>
  </bookViews>
  <sheets>
    <sheet name="路段 1" sheetId="1" r:id="rId1"/>
    <sheet name="路段 2" sheetId="2" r:id="rId2"/>
    <sheet name="路段 3" sheetId="3" r:id="rId3"/>
    <sheet name="路段 4" sheetId="4" r:id="rId4"/>
    <sheet name="第1、3題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5" l="1"/>
  <c r="I3" i="5"/>
  <c r="J7" i="5"/>
  <c r="K5" i="5"/>
  <c r="K6" i="5"/>
  <c r="J6" i="5"/>
  <c r="J5" i="5"/>
  <c r="J3" i="5"/>
  <c r="J4" i="5"/>
  <c r="V9" i="1"/>
  <c r="I6" i="5"/>
  <c r="I5" i="5"/>
  <c r="I4" i="5"/>
  <c r="K4" i="5" s="1"/>
  <c r="V11" i="1"/>
  <c r="Z13" i="1" s="1"/>
  <c r="Z18" i="1" s="1"/>
  <c r="V17" i="1"/>
  <c r="V17" i="2"/>
  <c r="V9" i="4"/>
  <c r="V8" i="4"/>
  <c r="V30" i="4"/>
  <c r="V26" i="4"/>
  <c r="R30" i="4"/>
  <c r="R29" i="4"/>
  <c r="R28" i="4"/>
  <c r="V27" i="4"/>
  <c r="R27" i="4"/>
  <c r="R26" i="4"/>
  <c r="R25" i="4"/>
  <c r="R24" i="4"/>
  <c r="R23" i="4"/>
  <c r="R22" i="4"/>
  <c r="R21" i="4"/>
  <c r="V20" i="4"/>
  <c r="V23" i="4" s="1"/>
  <c r="R20" i="4"/>
  <c r="R19" i="4"/>
  <c r="R18" i="4"/>
  <c r="R17" i="4"/>
  <c r="R16" i="4"/>
  <c r="V15" i="4"/>
  <c r="R15" i="4"/>
  <c r="V14" i="4"/>
  <c r="V17" i="4" s="1"/>
  <c r="R14" i="4"/>
  <c r="R13" i="4"/>
  <c r="R12" i="4"/>
  <c r="R11" i="4"/>
  <c r="V21" i="4" s="1"/>
  <c r="R10" i="4"/>
  <c r="R9" i="4"/>
  <c r="R8" i="4"/>
  <c r="Z7" i="4"/>
  <c r="R7" i="4"/>
  <c r="R30" i="3"/>
  <c r="R7" i="3"/>
  <c r="R29" i="3"/>
  <c r="R28" i="3"/>
  <c r="V27" i="3"/>
  <c r="R27" i="3"/>
  <c r="V26" i="3"/>
  <c r="V30" i="3" s="1"/>
  <c r="R26" i="3"/>
  <c r="R25" i="3"/>
  <c r="R24" i="3"/>
  <c r="R23" i="3"/>
  <c r="R22" i="3"/>
  <c r="R21" i="3"/>
  <c r="V20" i="3"/>
  <c r="V23" i="3" s="1"/>
  <c r="R20" i="3"/>
  <c r="R19" i="3"/>
  <c r="R18" i="3"/>
  <c r="R17" i="3"/>
  <c r="R16" i="3"/>
  <c r="V15" i="3"/>
  <c r="R15" i="3"/>
  <c r="V14" i="3"/>
  <c r="V17" i="3" s="1"/>
  <c r="R14" i="3"/>
  <c r="R13" i="3"/>
  <c r="R12" i="3"/>
  <c r="V21" i="3" s="1"/>
  <c r="R11" i="3"/>
  <c r="R10" i="3"/>
  <c r="R9" i="3"/>
  <c r="V8" i="3"/>
  <c r="R8" i="3"/>
  <c r="Z7" i="3"/>
  <c r="V9" i="3"/>
  <c r="V11" i="3" s="1"/>
  <c r="Z13" i="3" s="1"/>
  <c r="R7" i="2"/>
  <c r="R30" i="2"/>
  <c r="R29" i="2"/>
  <c r="R28" i="2"/>
  <c r="V27" i="2"/>
  <c r="R27" i="2"/>
  <c r="V26" i="2"/>
  <c r="V30" i="2" s="1"/>
  <c r="R26" i="2"/>
  <c r="R25" i="2"/>
  <c r="R24" i="2"/>
  <c r="R23" i="2"/>
  <c r="R22" i="2"/>
  <c r="R21" i="2"/>
  <c r="V20" i="2"/>
  <c r="V23" i="2" s="1"/>
  <c r="R20" i="2"/>
  <c r="R19" i="2"/>
  <c r="R18" i="2"/>
  <c r="R17" i="2"/>
  <c r="R16" i="2"/>
  <c r="V15" i="2"/>
  <c r="R15" i="2"/>
  <c r="V14" i="2"/>
  <c r="R14" i="2"/>
  <c r="R13" i="2"/>
  <c r="R12" i="2"/>
  <c r="V21" i="2" s="1"/>
  <c r="R11" i="2"/>
  <c r="R10" i="2"/>
  <c r="R9" i="2"/>
  <c r="V8" i="2"/>
  <c r="R8" i="2"/>
  <c r="Z7" i="2"/>
  <c r="V9" i="2"/>
  <c r="V11" i="2" s="1"/>
  <c r="Z13" i="2" s="1"/>
  <c r="V14" i="1"/>
  <c r="V27" i="1"/>
  <c r="V30" i="1" s="1"/>
  <c r="Z14" i="1"/>
  <c r="Z7" i="1"/>
  <c r="V15" i="1"/>
  <c r="D127" i="1"/>
  <c r="E127" i="1"/>
  <c r="F127" i="1"/>
  <c r="G127" i="1"/>
  <c r="C127" i="1"/>
  <c r="V26" i="1"/>
  <c r="R7" i="1"/>
  <c r="V8" i="1"/>
  <c r="V20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8" i="1"/>
  <c r="K3" i="5" l="1"/>
  <c r="K7" i="5" s="1"/>
  <c r="V11" i="4"/>
  <c r="Z13" i="4" s="1"/>
  <c r="Z8" i="4"/>
  <c r="Z10" i="4" s="1"/>
  <c r="Z14" i="4" s="1"/>
  <c r="Z18" i="4" s="1"/>
  <c r="Z8" i="3"/>
  <c r="Z10" i="3" s="1"/>
  <c r="Z14" i="3" s="1"/>
  <c r="Z18" i="3" s="1"/>
  <c r="Z8" i="2"/>
  <c r="Z10" i="2" s="1"/>
  <c r="Z14" i="2" s="1"/>
  <c r="Z18" i="2" s="1"/>
  <c r="V23" i="1"/>
  <c r="V21" i="1"/>
  <c r="Z8" i="1"/>
  <c r="Z10" i="1"/>
</calcChain>
</file>

<file path=xl/sharedStrings.xml><?xml version="1.0" encoding="utf-8"?>
<sst xmlns="http://schemas.openxmlformats.org/spreadsheetml/2006/main" count="794" uniqueCount="196">
  <si>
    <t>資料日期：</t>
    <phoneticPr fontId="1" type="noConversion"/>
  </si>
  <si>
    <t>路口名稱：</t>
    <phoneticPr fontId="1" type="noConversion"/>
  </si>
  <si>
    <t>陽明路-交通路</t>
    <phoneticPr fontId="1" type="noConversion"/>
  </si>
  <si>
    <t>路段編號：</t>
    <phoneticPr fontId="1" type="noConversion"/>
  </si>
  <si>
    <t>表格名稱：</t>
    <phoneticPr fontId="1" type="noConversion"/>
  </si>
  <si>
    <t>延誤時間登錄表</t>
    <phoneticPr fontId="1" type="noConversion"/>
  </si>
  <si>
    <t>轉向流量登錄表</t>
    <phoneticPr fontId="1" type="noConversion"/>
  </si>
  <si>
    <t>起始時間
hh：mm</t>
    <phoneticPr fontId="1" type="noConversion"/>
  </si>
  <si>
    <t>+0秒 (車次)</t>
    <phoneticPr fontId="1" type="noConversion"/>
  </si>
  <si>
    <t>+15秒 (車次)</t>
    <phoneticPr fontId="1" type="noConversion"/>
  </si>
  <si>
    <t>+30秒 (車次)</t>
    <phoneticPr fontId="1" type="noConversion"/>
  </si>
  <si>
    <t>+45秒 (車次)</t>
    <phoneticPr fontId="1" type="noConversion"/>
  </si>
  <si>
    <t>停等車輛數
(車)</t>
    <phoneticPr fontId="1" type="noConversion"/>
  </si>
  <si>
    <t>車種</t>
  </si>
  <si>
    <t>大型車</t>
  </si>
  <si>
    <t>小型車</t>
  </si>
  <si>
    <t>轉向</t>
  </si>
  <si>
    <t>左轉</t>
  </si>
  <si>
    <t>直行</t>
  </si>
  <si>
    <t>右轉</t>
  </si>
  <si>
    <t>平均跟隨車隊延誤時間 T_Q</t>
  </si>
  <si>
    <t>車輛停等百分比 FVS</t>
  </si>
  <si>
    <t>07:00</t>
    <phoneticPr fontId="1" type="noConversion"/>
  </si>
  <si>
    <t>07:00~07:05</t>
  </si>
  <si>
    <t>I_S</t>
  </si>
  <si>
    <t>V_STOP</t>
  </si>
  <si>
    <t>07:01</t>
    <phoneticPr fontId="1" type="noConversion"/>
  </si>
  <si>
    <t>07:05~07:10</t>
  </si>
  <si>
    <t>V_iq</t>
  </si>
  <si>
    <t>V_T</t>
  </si>
  <si>
    <t>07:02</t>
  </si>
  <si>
    <t>07:10~07:15</t>
  </si>
  <si>
    <t>07:03</t>
  </si>
  <si>
    <t>07:15~07:20</t>
  </si>
  <si>
    <t>FVS</t>
  </si>
  <si>
    <t>07:04</t>
  </si>
  <si>
    <t>07:20~07:25</t>
  </si>
  <si>
    <t>T_Q</t>
  </si>
  <si>
    <t>07:05</t>
  </si>
  <si>
    <t>07:25~07:30</t>
  </si>
  <si>
    <t>平均控制延誤 d</t>
  </si>
  <si>
    <t>07:06</t>
  </si>
  <si>
    <t>07:30~07:35</t>
  </si>
  <si>
    <t>停等車輛平均停等延誤 T_STOP</t>
  </si>
  <si>
    <t>07:07</t>
  </si>
  <si>
    <t>07:35~07:40</t>
  </si>
  <si>
    <t>T_iq</t>
  </si>
  <si>
    <t>07:08</t>
  </si>
  <si>
    <t>07:40~07:45</t>
  </si>
  <si>
    <t>S_f</t>
  </si>
  <si>
    <t>07:09</t>
  </si>
  <si>
    <t>07:45~07:50</t>
  </si>
  <si>
    <t>CF</t>
  </si>
  <si>
    <t>07:10</t>
  </si>
  <si>
    <t>07:50~07:55</t>
  </si>
  <si>
    <t>T_STOP</t>
  </si>
  <si>
    <t>07:11</t>
  </si>
  <si>
    <t>07:55~08:00</t>
  </si>
  <si>
    <t>d</t>
  </si>
  <si>
    <t>07:12</t>
  </si>
  <si>
    <t>08:00~08:05</t>
  </si>
  <si>
    <t>通行車輛平均停等延誤 T_T</t>
  </si>
  <si>
    <t>07:13</t>
  </si>
  <si>
    <t>08:05~08:10</t>
  </si>
  <si>
    <t>07:14</t>
  </si>
  <si>
    <t>08:10~08:15</t>
  </si>
  <si>
    <t>07:15</t>
  </si>
  <si>
    <t>08:15~08:20</t>
  </si>
  <si>
    <t>07:16</t>
  </si>
  <si>
    <t>08:20~08:25</t>
  </si>
  <si>
    <t>T_T</t>
  </si>
  <si>
    <t>07:17</t>
  </si>
  <si>
    <t>08:25~08:30</t>
  </si>
  <si>
    <t>07:18</t>
  </si>
  <si>
    <t>08:30~08:35</t>
  </si>
  <si>
    <t>停等車輛數 V_SLC</t>
  </si>
  <si>
    <t>07:19</t>
  </si>
  <si>
    <t>08:35~08:40</t>
  </si>
  <si>
    <t>07:20</t>
  </si>
  <si>
    <t>08:40~08:45</t>
  </si>
  <si>
    <t>N_c</t>
  </si>
  <si>
    <t>07:21</t>
  </si>
  <si>
    <t>08:45~08:50</t>
  </si>
  <si>
    <t>N_L</t>
  </si>
  <si>
    <t>07:22</t>
  </si>
  <si>
    <t>08:50~08:55</t>
  </si>
  <si>
    <t>07:23</t>
  </si>
  <si>
    <t>08:55~09:00</t>
  </si>
  <si>
    <t>V_SLC</t>
  </si>
  <si>
    <t>07:24</t>
  </si>
  <si>
    <t>07:25</t>
  </si>
  <si>
    <t>07:26</t>
  </si>
  <si>
    <t>07:27</t>
  </si>
  <si>
    <t>07:28</t>
  </si>
  <si>
    <t>07:29</t>
  </si>
  <si>
    <t>07:30</t>
  </si>
  <si>
    <t>07:31</t>
    <phoneticPr fontId="1" type="noConversion"/>
  </si>
  <si>
    <t>07:32</t>
    <phoneticPr fontId="1" type="noConversion"/>
  </si>
  <si>
    <t>07:33</t>
  </si>
  <si>
    <t>07:34</t>
  </si>
  <si>
    <t>07:35</t>
  </si>
  <si>
    <t>07:36</t>
  </si>
  <si>
    <t>07:37</t>
  </si>
  <si>
    <t>07:38</t>
  </si>
  <si>
    <t>07:39</t>
  </si>
  <si>
    <t>07:40</t>
  </si>
  <si>
    <t>07:41</t>
  </si>
  <si>
    <t>07:42</t>
  </si>
  <si>
    <t>07:43</t>
  </si>
  <si>
    <t>07:44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</si>
  <si>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</si>
  <si>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</si>
  <si>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</si>
  <si>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</si>
  <si>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</si>
  <si>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</si>
  <si>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</si>
  <si>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</si>
  <si>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07:53</t>
  </si>
  <si>
    <t>07:54</t>
  </si>
  <si>
    <t>07:55</t>
  </si>
  <si>
    <t>07:56</t>
  </si>
  <si>
    <t>07:57</t>
  </si>
  <si>
    <t>07:58</t>
  </si>
  <si>
    <t>07:59</t>
  </si>
  <si>
    <t>08:00</t>
    <phoneticPr fontId="1" type="noConversion"/>
  </si>
  <si>
    <t>08:01</t>
    <phoneticPr fontId="1" type="noConversion"/>
  </si>
  <si>
    <t>08:02</t>
  </si>
  <si>
    <t>08:03</t>
  </si>
  <si>
    <t>08:04</t>
  </si>
  <si>
    <t>08:05</t>
  </si>
  <si>
    <t>08:06</t>
  </si>
  <si>
    <t>08:07</t>
  </si>
  <si>
    <t>08:08</t>
  </si>
  <si>
    <t>08:09</t>
  </si>
  <si>
    <t>08:10</t>
  </si>
  <si>
    <t>08:11</t>
  </si>
  <si>
    <t>08:12</t>
  </si>
  <si>
    <t>08:13</t>
  </si>
  <si>
    <t>08:14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</si>
  <si>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</si>
  <si>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</si>
  <si>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</si>
  <si>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</si>
  <si>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</si>
  <si>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</si>
  <si>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</si>
  <si>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</si>
  <si>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08:23</t>
  </si>
  <si>
    <t>08:24</t>
  </si>
  <si>
    <t>08:25</t>
  </si>
  <si>
    <t>08:26</t>
  </si>
  <si>
    <t>08:27</t>
  </si>
  <si>
    <t>08:28</t>
  </si>
  <si>
    <t>08:29</t>
  </si>
  <si>
    <t>08:30</t>
  </si>
  <si>
    <t>08:31</t>
    <phoneticPr fontId="1" type="noConversion"/>
  </si>
  <si>
    <t>08:32</t>
    <phoneticPr fontId="1" type="noConversion"/>
  </si>
  <si>
    <t>08:33</t>
  </si>
  <si>
    <t>08:34</t>
  </si>
  <si>
    <t>08:35</t>
  </si>
  <si>
    <t>08:36</t>
  </si>
  <si>
    <t>08:37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</si>
  <si>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</si>
  <si>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</si>
  <si>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</si>
  <si>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</si>
  <si>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</si>
  <si>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</si>
  <si>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</si>
  <si>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</si>
  <si>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</si>
  <si>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</si>
  <si>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</si>
  <si>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08:49</t>
  </si>
  <si>
    <t>08:50</t>
  </si>
  <si>
    <t>08:51</t>
  </si>
  <si>
    <t>08:52</t>
  </si>
  <si>
    <t>08:53</t>
  </si>
  <si>
    <t>08:54</t>
  </si>
  <si>
    <t>08:55</t>
  </si>
  <si>
    <t>08:56</t>
  </si>
  <si>
    <t>08:57</t>
  </si>
  <si>
    <t>08:58</t>
  </si>
  <si>
    <t>08:59</t>
  </si>
  <si>
    <t>V_qi</t>
  </si>
  <si>
    <t>T_qi</t>
  </si>
  <si>
    <t>所有通過此路口車輛之路口平均控制延誤（秒/車）</t>
  </si>
  <si>
    <t>路段1:</t>
  </si>
  <si>
    <t>路段2:</t>
  </si>
  <si>
    <t>路段3:</t>
  </si>
  <si>
    <t>路段4:</t>
  </si>
  <si>
    <t>路口</t>
  </si>
  <si>
    <t>控制延誤</t>
  </si>
  <si>
    <t>車輛數</t>
  </si>
  <si>
    <t>總延誤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</si>
</sst>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20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20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汽車流率分佈連線圖</a:t>
            </a:r>
          </a:p>
        </c:rich>
      </c:tx>
      <c:layout>
        <c:manualLayout>
          <c:xMode val="edge"/>
          <c:yMode val="edge"/>
          <c:x val="0.3263888888888889"/>
          <c:y val="3.703700171576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路段1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'第1、3題'!$A$1:$A$24</c:f>
              <c:numCache>
                <c:formatCode>h:mm</c:formatCode>
                <c:ptCount val="24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0.29861111111111099</c:v>
                </c:pt>
                <c:pt idx="3">
                  <c:v>0.30208333333333298</c:v>
                </c:pt>
                <c:pt idx="4">
                  <c:v>0.30555555555555503</c:v>
                </c:pt>
                <c:pt idx="5">
                  <c:v>0.30902777777777801</c:v>
                </c:pt>
                <c:pt idx="6">
                  <c:v>0.3125</c:v>
                </c:pt>
                <c:pt idx="7">
                  <c:v>0.31597222222222199</c:v>
                </c:pt>
                <c:pt idx="8">
                  <c:v>0.31944444444444398</c:v>
                </c:pt>
                <c:pt idx="9">
                  <c:v>0.32291666666666702</c:v>
                </c:pt>
                <c:pt idx="10">
                  <c:v>0.32638888888888901</c:v>
                </c:pt>
                <c:pt idx="11">
                  <c:v>0.32986111111111099</c:v>
                </c:pt>
                <c:pt idx="12">
                  <c:v>0.33333333333333298</c:v>
                </c:pt>
                <c:pt idx="13">
                  <c:v>0.33680555555555503</c:v>
                </c:pt>
                <c:pt idx="14">
                  <c:v>0.34027777777777801</c:v>
                </c:pt>
                <c:pt idx="15">
                  <c:v>0.34375</c:v>
                </c:pt>
                <c:pt idx="16">
                  <c:v>0.34722222222222199</c:v>
                </c:pt>
                <c:pt idx="17">
                  <c:v>0.35069444444444398</c:v>
                </c:pt>
                <c:pt idx="18">
                  <c:v>0.35416666666666602</c:v>
                </c:pt>
                <c:pt idx="19">
                  <c:v>0.35763888888888901</c:v>
                </c:pt>
                <c:pt idx="20">
                  <c:v>0.36111111111111099</c:v>
                </c:pt>
                <c:pt idx="21">
                  <c:v>0.36458333333333298</c:v>
                </c:pt>
                <c:pt idx="22">
                  <c:v>0.36805555555555503</c:v>
                </c:pt>
                <c:pt idx="23">
                  <c:v>0.37152777777777701</c:v>
                </c:pt>
              </c:numCache>
            </c:numRef>
          </c:cat>
          <c:val>
            <c:numRef>
              <c:f>'第1、3題'!$B$1:$B$24</c:f>
              <c:numCache>
                <c:formatCode>General</c:formatCode>
                <c:ptCount val="24"/>
                <c:pt idx="0">
                  <c:v>44</c:v>
                </c:pt>
                <c:pt idx="1">
                  <c:v>93</c:v>
                </c:pt>
                <c:pt idx="2">
                  <c:v>146</c:v>
                </c:pt>
                <c:pt idx="3">
                  <c:v>227</c:v>
                </c:pt>
                <c:pt idx="4">
                  <c:v>288</c:v>
                </c:pt>
                <c:pt idx="5">
                  <c:v>390</c:v>
                </c:pt>
                <c:pt idx="6">
                  <c:v>446</c:v>
                </c:pt>
                <c:pt idx="7">
                  <c:v>515</c:v>
                </c:pt>
                <c:pt idx="8">
                  <c:v>588</c:v>
                </c:pt>
                <c:pt idx="9">
                  <c:v>649</c:v>
                </c:pt>
                <c:pt idx="10">
                  <c:v>708</c:v>
                </c:pt>
                <c:pt idx="11">
                  <c:v>787</c:v>
                </c:pt>
                <c:pt idx="12">
                  <c:v>858</c:v>
                </c:pt>
                <c:pt idx="13">
                  <c:v>891</c:v>
                </c:pt>
                <c:pt idx="14">
                  <c:v>959</c:v>
                </c:pt>
                <c:pt idx="15">
                  <c:v>1019</c:v>
                </c:pt>
                <c:pt idx="16">
                  <c:v>1076</c:v>
                </c:pt>
                <c:pt idx="17">
                  <c:v>1135</c:v>
                </c:pt>
                <c:pt idx="18">
                  <c:v>1191</c:v>
                </c:pt>
                <c:pt idx="19">
                  <c:v>1261</c:v>
                </c:pt>
                <c:pt idx="20">
                  <c:v>1327</c:v>
                </c:pt>
                <c:pt idx="21">
                  <c:v>1376</c:v>
                </c:pt>
                <c:pt idx="22">
                  <c:v>1452</c:v>
                </c:pt>
                <c:pt idx="23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D-46AC-9C9A-FDA01257C7BF}"/>
            </c:ext>
          </c:extLst>
        </c:ser>
        <c:ser>
          <c:idx val="1"/>
          <c:order val="1"/>
          <c:tx>
            <c:v>路段2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'第1、3題'!$A$1:$A$24</c:f>
              <c:numCache>
                <c:formatCode>h:mm</c:formatCode>
                <c:ptCount val="24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0.29861111111111099</c:v>
                </c:pt>
                <c:pt idx="3">
                  <c:v>0.30208333333333298</c:v>
                </c:pt>
                <c:pt idx="4">
                  <c:v>0.30555555555555503</c:v>
                </c:pt>
                <c:pt idx="5">
                  <c:v>0.30902777777777801</c:v>
                </c:pt>
                <c:pt idx="6">
                  <c:v>0.3125</c:v>
                </c:pt>
                <c:pt idx="7">
                  <c:v>0.31597222222222199</c:v>
                </c:pt>
                <c:pt idx="8">
                  <c:v>0.31944444444444398</c:v>
                </c:pt>
                <c:pt idx="9">
                  <c:v>0.32291666666666702</c:v>
                </c:pt>
                <c:pt idx="10">
                  <c:v>0.32638888888888901</c:v>
                </c:pt>
                <c:pt idx="11">
                  <c:v>0.32986111111111099</c:v>
                </c:pt>
                <c:pt idx="12">
                  <c:v>0.33333333333333298</c:v>
                </c:pt>
                <c:pt idx="13">
                  <c:v>0.33680555555555503</c:v>
                </c:pt>
                <c:pt idx="14">
                  <c:v>0.34027777777777801</c:v>
                </c:pt>
                <c:pt idx="15">
                  <c:v>0.34375</c:v>
                </c:pt>
                <c:pt idx="16">
                  <c:v>0.34722222222222199</c:v>
                </c:pt>
                <c:pt idx="17">
                  <c:v>0.35069444444444398</c:v>
                </c:pt>
                <c:pt idx="18">
                  <c:v>0.35416666666666602</c:v>
                </c:pt>
                <c:pt idx="19">
                  <c:v>0.35763888888888901</c:v>
                </c:pt>
                <c:pt idx="20">
                  <c:v>0.36111111111111099</c:v>
                </c:pt>
                <c:pt idx="21">
                  <c:v>0.36458333333333298</c:v>
                </c:pt>
                <c:pt idx="22">
                  <c:v>0.36805555555555503</c:v>
                </c:pt>
                <c:pt idx="23">
                  <c:v>0.37152777777777701</c:v>
                </c:pt>
              </c:numCache>
            </c:numRef>
          </c:cat>
          <c:val>
            <c:numRef>
              <c:f>'第1、3題'!$C$1:$C$24</c:f>
              <c:numCache>
                <c:formatCode>General</c:formatCode>
                <c:ptCount val="24"/>
                <c:pt idx="0">
                  <c:v>111</c:v>
                </c:pt>
                <c:pt idx="1">
                  <c:v>183</c:v>
                </c:pt>
                <c:pt idx="2">
                  <c:v>312</c:v>
                </c:pt>
                <c:pt idx="3">
                  <c:v>386</c:v>
                </c:pt>
                <c:pt idx="4">
                  <c:v>515</c:v>
                </c:pt>
                <c:pt idx="5">
                  <c:v>611</c:v>
                </c:pt>
                <c:pt idx="6">
                  <c:v>707</c:v>
                </c:pt>
                <c:pt idx="7">
                  <c:v>817</c:v>
                </c:pt>
                <c:pt idx="8">
                  <c:v>952</c:v>
                </c:pt>
                <c:pt idx="9">
                  <c:v>1026</c:v>
                </c:pt>
                <c:pt idx="10">
                  <c:v>1117</c:v>
                </c:pt>
                <c:pt idx="11">
                  <c:v>1198</c:v>
                </c:pt>
                <c:pt idx="12">
                  <c:v>1294</c:v>
                </c:pt>
                <c:pt idx="13">
                  <c:v>1383</c:v>
                </c:pt>
                <c:pt idx="14">
                  <c:v>1517</c:v>
                </c:pt>
                <c:pt idx="15">
                  <c:v>1612</c:v>
                </c:pt>
                <c:pt idx="16">
                  <c:v>1697</c:v>
                </c:pt>
                <c:pt idx="17">
                  <c:v>1783</c:v>
                </c:pt>
                <c:pt idx="18">
                  <c:v>1886</c:v>
                </c:pt>
                <c:pt idx="19">
                  <c:v>2008</c:v>
                </c:pt>
                <c:pt idx="20">
                  <c:v>2085</c:v>
                </c:pt>
                <c:pt idx="21">
                  <c:v>2200</c:v>
                </c:pt>
                <c:pt idx="22">
                  <c:v>2319</c:v>
                </c:pt>
                <c:pt idx="23">
                  <c:v>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D-46AC-9C9A-FDA01257C7BF}"/>
            </c:ext>
          </c:extLst>
        </c:ser>
        <c:ser>
          <c:idx val="2"/>
          <c:order val="2"/>
          <c:tx>
            <c:v>路段3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'第1、3題'!$A$1:$A$24</c:f>
              <c:numCache>
                <c:formatCode>h:mm</c:formatCode>
                <c:ptCount val="24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0.29861111111111099</c:v>
                </c:pt>
                <c:pt idx="3">
                  <c:v>0.30208333333333298</c:v>
                </c:pt>
                <c:pt idx="4">
                  <c:v>0.30555555555555503</c:v>
                </c:pt>
                <c:pt idx="5">
                  <c:v>0.30902777777777801</c:v>
                </c:pt>
                <c:pt idx="6">
                  <c:v>0.3125</c:v>
                </c:pt>
                <c:pt idx="7">
                  <c:v>0.31597222222222199</c:v>
                </c:pt>
                <c:pt idx="8">
                  <c:v>0.31944444444444398</c:v>
                </c:pt>
                <c:pt idx="9">
                  <c:v>0.32291666666666702</c:v>
                </c:pt>
                <c:pt idx="10">
                  <c:v>0.32638888888888901</c:v>
                </c:pt>
                <c:pt idx="11">
                  <c:v>0.32986111111111099</c:v>
                </c:pt>
                <c:pt idx="12">
                  <c:v>0.33333333333333298</c:v>
                </c:pt>
                <c:pt idx="13">
                  <c:v>0.33680555555555503</c:v>
                </c:pt>
                <c:pt idx="14">
                  <c:v>0.34027777777777801</c:v>
                </c:pt>
                <c:pt idx="15">
                  <c:v>0.34375</c:v>
                </c:pt>
                <c:pt idx="16">
                  <c:v>0.34722222222222199</c:v>
                </c:pt>
                <c:pt idx="17">
                  <c:v>0.35069444444444398</c:v>
                </c:pt>
                <c:pt idx="18">
                  <c:v>0.35416666666666602</c:v>
                </c:pt>
                <c:pt idx="19">
                  <c:v>0.35763888888888901</c:v>
                </c:pt>
                <c:pt idx="20">
                  <c:v>0.36111111111111099</c:v>
                </c:pt>
                <c:pt idx="21">
                  <c:v>0.36458333333333298</c:v>
                </c:pt>
                <c:pt idx="22">
                  <c:v>0.36805555555555503</c:v>
                </c:pt>
                <c:pt idx="23">
                  <c:v>0.37152777777777701</c:v>
                </c:pt>
              </c:numCache>
            </c:numRef>
          </c:cat>
          <c:val>
            <c:numRef>
              <c:f>'第1、3題'!$D$1:$D$24</c:f>
              <c:numCache>
                <c:formatCode>General</c:formatCode>
                <c:ptCount val="24"/>
                <c:pt idx="0">
                  <c:v>7</c:v>
                </c:pt>
                <c:pt idx="1">
                  <c:v>14</c:v>
                </c:pt>
                <c:pt idx="2">
                  <c:v>23</c:v>
                </c:pt>
                <c:pt idx="3">
                  <c:v>30</c:v>
                </c:pt>
                <c:pt idx="4">
                  <c:v>38</c:v>
                </c:pt>
                <c:pt idx="5">
                  <c:v>52</c:v>
                </c:pt>
                <c:pt idx="6">
                  <c:v>58</c:v>
                </c:pt>
                <c:pt idx="7">
                  <c:v>65</c:v>
                </c:pt>
                <c:pt idx="8">
                  <c:v>73</c:v>
                </c:pt>
                <c:pt idx="9">
                  <c:v>79</c:v>
                </c:pt>
                <c:pt idx="10">
                  <c:v>86</c:v>
                </c:pt>
                <c:pt idx="11">
                  <c:v>92</c:v>
                </c:pt>
                <c:pt idx="12">
                  <c:v>117</c:v>
                </c:pt>
                <c:pt idx="13">
                  <c:v>129</c:v>
                </c:pt>
                <c:pt idx="14">
                  <c:v>136</c:v>
                </c:pt>
                <c:pt idx="15">
                  <c:v>142</c:v>
                </c:pt>
                <c:pt idx="16">
                  <c:v>154</c:v>
                </c:pt>
                <c:pt idx="17">
                  <c:v>166</c:v>
                </c:pt>
                <c:pt idx="18">
                  <c:v>176</c:v>
                </c:pt>
                <c:pt idx="19">
                  <c:v>187</c:v>
                </c:pt>
                <c:pt idx="20">
                  <c:v>200</c:v>
                </c:pt>
                <c:pt idx="21">
                  <c:v>207</c:v>
                </c:pt>
                <c:pt idx="22">
                  <c:v>215</c:v>
                </c:pt>
                <c:pt idx="23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D-46AC-9C9A-FDA01257C7BF}"/>
            </c:ext>
          </c:extLst>
        </c:ser>
        <c:ser>
          <c:idx val="3"/>
          <c:order val="3"/>
          <c:tx>
            <c:v>路段4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'第1、3題'!$A$1:$A$24</c:f>
              <c:numCache>
                <c:formatCode>h:mm</c:formatCode>
                <c:ptCount val="24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0.29861111111111099</c:v>
                </c:pt>
                <c:pt idx="3">
                  <c:v>0.30208333333333298</c:v>
                </c:pt>
                <c:pt idx="4">
                  <c:v>0.30555555555555503</c:v>
                </c:pt>
                <c:pt idx="5">
                  <c:v>0.30902777777777801</c:v>
                </c:pt>
                <c:pt idx="6">
                  <c:v>0.3125</c:v>
                </c:pt>
                <c:pt idx="7">
                  <c:v>0.31597222222222199</c:v>
                </c:pt>
                <c:pt idx="8">
                  <c:v>0.31944444444444398</c:v>
                </c:pt>
                <c:pt idx="9">
                  <c:v>0.32291666666666702</c:v>
                </c:pt>
                <c:pt idx="10">
                  <c:v>0.32638888888888901</c:v>
                </c:pt>
                <c:pt idx="11">
                  <c:v>0.32986111111111099</c:v>
                </c:pt>
                <c:pt idx="12">
                  <c:v>0.33333333333333298</c:v>
                </c:pt>
                <c:pt idx="13">
                  <c:v>0.33680555555555503</c:v>
                </c:pt>
                <c:pt idx="14">
                  <c:v>0.34027777777777801</c:v>
                </c:pt>
                <c:pt idx="15">
                  <c:v>0.34375</c:v>
                </c:pt>
                <c:pt idx="16">
                  <c:v>0.34722222222222199</c:v>
                </c:pt>
                <c:pt idx="17">
                  <c:v>0.35069444444444398</c:v>
                </c:pt>
                <c:pt idx="18">
                  <c:v>0.35416666666666602</c:v>
                </c:pt>
                <c:pt idx="19">
                  <c:v>0.35763888888888901</c:v>
                </c:pt>
                <c:pt idx="20">
                  <c:v>0.36111111111111099</c:v>
                </c:pt>
                <c:pt idx="21">
                  <c:v>0.36458333333333298</c:v>
                </c:pt>
                <c:pt idx="22">
                  <c:v>0.36805555555555503</c:v>
                </c:pt>
                <c:pt idx="23">
                  <c:v>0.37152777777777701</c:v>
                </c:pt>
              </c:numCache>
            </c:numRef>
          </c:cat>
          <c:val>
            <c:numRef>
              <c:f>'第1、3題'!$E$1:$E$24</c:f>
              <c:numCache>
                <c:formatCode>General</c:formatCode>
                <c:ptCount val="24"/>
                <c:pt idx="0">
                  <c:v>169</c:v>
                </c:pt>
                <c:pt idx="1">
                  <c:v>292</c:v>
                </c:pt>
                <c:pt idx="2">
                  <c:v>462</c:v>
                </c:pt>
                <c:pt idx="3">
                  <c:v>627</c:v>
                </c:pt>
                <c:pt idx="4">
                  <c:v>826</c:v>
                </c:pt>
                <c:pt idx="5">
                  <c:v>935</c:v>
                </c:pt>
                <c:pt idx="6">
                  <c:v>1093</c:v>
                </c:pt>
                <c:pt idx="7">
                  <c:v>1289</c:v>
                </c:pt>
                <c:pt idx="8">
                  <c:v>1490</c:v>
                </c:pt>
                <c:pt idx="9">
                  <c:v>1685</c:v>
                </c:pt>
                <c:pt idx="10">
                  <c:v>1820</c:v>
                </c:pt>
                <c:pt idx="11">
                  <c:v>1949</c:v>
                </c:pt>
                <c:pt idx="12">
                  <c:v>2063</c:v>
                </c:pt>
                <c:pt idx="13">
                  <c:v>2185</c:v>
                </c:pt>
                <c:pt idx="14">
                  <c:v>2487</c:v>
                </c:pt>
                <c:pt idx="15">
                  <c:v>2477</c:v>
                </c:pt>
                <c:pt idx="16">
                  <c:v>2518</c:v>
                </c:pt>
                <c:pt idx="17">
                  <c:v>2567</c:v>
                </c:pt>
                <c:pt idx="18">
                  <c:v>2588</c:v>
                </c:pt>
                <c:pt idx="19">
                  <c:v>2597</c:v>
                </c:pt>
                <c:pt idx="20">
                  <c:v>2522</c:v>
                </c:pt>
                <c:pt idx="21">
                  <c:v>2453</c:v>
                </c:pt>
                <c:pt idx="22">
                  <c:v>2278</c:v>
                </c:pt>
                <c:pt idx="23">
                  <c:v>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D-46AC-9C9A-FDA01257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35975"/>
        <c:axId val="1971159031"/>
      </c:lineChart>
      <c:catAx>
        <c:axId val="397435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59031"/>
        <c:crosses val="autoZero"/>
        <c:auto val="1"/>
        <c:lblAlgn val="ctr"/>
        <c:lblOffset val="100"/>
        <c:noMultiLvlLbl val="0"/>
      </c:catAx>
      <c:valAx>
        <c:axId val="1971159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五分鐘流率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35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24</xdr:row>
      <xdr:rowOff>114300</xdr:rowOff>
    </xdr:from>
    <xdr:to>
      <xdr:col>6</xdr:col>
      <xdr:colOff>657225</xdr:colOff>
      <xdr:row>38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E2F8170-0A41-D15E-500B-DAC46B725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27"/>
  <sheetViews>
    <sheetView topLeftCell="B1" zoomScale="58" zoomScaleNormal="70" workbookViewId="0">
      <selection activeCell="R7" sqref="R7"/>
    </sheetView>
  </sheetViews>
  <sheetFormatPr defaultColWidth="9" defaultRowHeight="15.4"/>
  <cols>
    <col min="1" max="1" width="9" style="1"/>
    <col min="2" max="2" width="12.375" style="2" customWidth="1"/>
    <col min="3" max="6" width="14.125" style="2" customWidth="1"/>
    <col min="7" max="7" width="14.125" style="1" customWidth="1"/>
    <col min="8" max="8" width="9" style="1"/>
    <col min="9" max="9" width="13.75" style="1" customWidth="1"/>
    <col min="10" max="16384" width="9" style="1"/>
  </cols>
  <sheetData>
    <row r="1" spans="2:26">
      <c r="B1" s="5" t="s">
        <v>0</v>
      </c>
      <c r="C1" s="6">
        <v>44635</v>
      </c>
      <c r="D1" s="7"/>
    </row>
    <row r="2" spans="2:26">
      <c r="B2" s="5" t="s">
        <v>1</v>
      </c>
      <c r="C2" s="7" t="s">
        <v>2</v>
      </c>
      <c r="D2" s="7"/>
    </row>
    <row r="3" spans="2:26">
      <c r="B3" s="5" t="s">
        <v>3</v>
      </c>
      <c r="C3" s="7">
        <v>1</v>
      </c>
      <c r="D3" s="7"/>
    </row>
    <row r="4" spans="2:26" ht="15.75">
      <c r="B4" s="5" t="s">
        <v>4</v>
      </c>
      <c r="C4" s="15" t="s">
        <v>5</v>
      </c>
      <c r="D4" s="16"/>
      <c r="E4" s="1"/>
      <c r="I4" s="5" t="s">
        <v>4</v>
      </c>
      <c r="J4" s="15" t="s">
        <v>6</v>
      </c>
      <c r="K4" s="16"/>
    </row>
    <row r="5" spans="2:26" ht="19.5" customHeight="1">
      <c r="B5" s="17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7" t="s">
        <v>12</v>
      </c>
      <c r="I5" s="3" t="s">
        <v>13</v>
      </c>
      <c r="J5" s="13" t="s">
        <v>14</v>
      </c>
      <c r="K5" s="14"/>
      <c r="L5" s="14"/>
      <c r="M5" s="13" t="s">
        <v>15</v>
      </c>
      <c r="N5" s="14"/>
      <c r="O5" s="14"/>
      <c r="Q5" s="8"/>
    </row>
    <row r="6" spans="2:26" ht="19.5" customHeight="1">
      <c r="B6" s="13"/>
      <c r="C6" s="13"/>
      <c r="D6" s="13"/>
      <c r="E6" s="13"/>
      <c r="F6" s="13"/>
      <c r="G6" s="14"/>
      <c r="I6" s="3" t="s">
        <v>16</v>
      </c>
      <c r="J6" s="3" t="s">
        <v>17</v>
      </c>
      <c r="K6" s="3" t="s">
        <v>18</v>
      </c>
      <c r="L6" s="3" t="s">
        <v>19</v>
      </c>
      <c r="M6" s="3" t="s">
        <v>17</v>
      </c>
      <c r="N6" s="3" t="s">
        <v>18</v>
      </c>
      <c r="O6" s="3" t="s">
        <v>19</v>
      </c>
      <c r="Q6" s="8"/>
      <c r="T6" s="1">
        <v>1</v>
      </c>
      <c r="U6" s="9" t="s">
        <v>20</v>
      </c>
      <c r="X6" s="1">
        <v>5</v>
      </c>
      <c r="Y6" s="1" t="s">
        <v>21</v>
      </c>
    </row>
    <row r="7" spans="2:26" ht="16.149999999999999" customHeight="1">
      <c r="B7" s="4" t="s">
        <v>22</v>
      </c>
      <c r="C7" s="3">
        <v>2</v>
      </c>
      <c r="D7" s="3">
        <v>4</v>
      </c>
      <c r="E7" s="3">
        <v>7</v>
      </c>
      <c r="F7" s="3">
        <v>8</v>
      </c>
      <c r="G7" s="3">
        <v>10</v>
      </c>
      <c r="I7" s="3" t="s">
        <v>23</v>
      </c>
      <c r="J7" s="3">
        <v>0</v>
      </c>
      <c r="K7" s="3">
        <v>0</v>
      </c>
      <c r="L7" s="3">
        <v>0</v>
      </c>
      <c r="M7" s="3">
        <v>41</v>
      </c>
      <c r="N7" s="3">
        <v>3</v>
      </c>
      <c r="O7" s="3">
        <v>0</v>
      </c>
      <c r="Q7" s="8">
        <v>0.29166666666666669</v>
      </c>
      <c r="R7" s="1">
        <f>SUM(J7:O7)</f>
        <v>44</v>
      </c>
      <c r="U7" s="1" t="s">
        <v>24</v>
      </c>
      <c r="V7" s="1">
        <v>15</v>
      </c>
      <c r="Y7" s="1" t="s">
        <v>25</v>
      </c>
      <c r="Z7" s="1">
        <f>SUM(G7:G126)</f>
        <v>1232</v>
      </c>
    </row>
    <row r="8" spans="2:26" ht="16.149999999999999" customHeight="1">
      <c r="B8" s="4" t="s">
        <v>26</v>
      </c>
      <c r="C8" s="3">
        <v>13</v>
      </c>
      <c r="D8" s="3">
        <v>14</v>
      </c>
      <c r="E8" s="3">
        <v>0</v>
      </c>
      <c r="F8" s="3">
        <v>0</v>
      </c>
      <c r="G8" s="3">
        <v>4</v>
      </c>
      <c r="I8" s="3" t="s">
        <v>27</v>
      </c>
      <c r="J8" s="3">
        <v>2</v>
      </c>
      <c r="K8" s="3">
        <v>1</v>
      </c>
      <c r="L8" s="3">
        <v>0</v>
      </c>
      <c r="M8" s="3">
        <v>84</v>
      </c>
      <c r="N8" s="3">
        <v>0</v>
      </c>
      <c r="O8" s="3">
        <v>6</v>
      </c>
      <c r="Q8" s="8">
        <v>0.2951388888888889</v>
      </c>
      <c r="R8" s="1">
        <f>SUM(J8:O8)</f>
        <v>93</v>
      </c>
      <c r="U8" s="1" t="s">
        <v>28</v>
      </c>
      <c r="V8" s="1">
        <f>SUM(C7:F126)</f>
        <v>5216</v>
      </c>
      <c r="Y8" s="1" t="s">
        <v>29</v>
      </c>
      <c r="Z8" s="1">
        <f>SUM(R7:R30)</f>
        <v>18896</v>
      </c>
    </row>
    <row r="9" spans="2:26" ht="16.149999999999999" customHeight="1">
      <c r="B9" s="4" t="s">
        <v>30</v>
      </c>
      <c r="C9" s="3">
        <v>0</v>
      </c>
      <c r="D9" s="3">
        <v>5</v>
      </c>
      <c r="E9" s="3">
        <v>6</v>
      </c>
      <c r="F9" s="3">
        <v>8</v>
      </c>
      <c r="G9" s="3">
        <v>9</v>
      </c>
      <c r="I9" s="3" t="s">
        <v>31</v>
      </c>
      <c r="J9" s="3">
        <v>0</v>
      </c>
      <c r="K9" s="3">
        <v>0</v>
      </c>
      <c r="L9" s="3">
        <v>0</v>
      </c>
      <c r="M9" s="3">
        <v>143</v>
      </c>
      <c r="N9" s="3">
        <v>3</v>
      </c>
      <c r="O9" s="3">
        <v>0</v>
      </c>
      <c r="Q9" s="8">
        <v>0.29861111111111099</v>
      </c>
      <c r="R9" s="1">
        <f t="shared" ref="R9:R30" si="0">SUM(J9:O9)</f>
        <v>146</v>
      </c>
      <c r="U9" s="1" t="s">
        <v>29</v>
      </c>
      <c r="V9" s="1">
        <f>SUM(R7:R30)</f>
        <v>18896</v>
      </c>
    </row>
    <row r="10" spans="2:26" ht="16.149999999999999" customHeight="1">
      <c r="B10" s="4" t="s">
        <v>32</v>
      </c>
      <c r="C10" s="3">
        <v>10</v>
      </c>
      <c r="D10" s="3">
        <v>0</v>
      </c>
      <c r="E10" s="3">
        <v>0</v>
      </c>
      <c r="F10" s="3">
        <v>0</v>
      </c>
      <c r="G10" s="3">
        <v>4</v>
      </c>
      <c r="I10" s="3" t="s">
        <v>33</v>
      </c>
      <c r="J10" s="3">
        <v>1</v>
      </c>
      <c r="K10" s="3">
        <v>0</v>
      </c>
      <c r="L10" s="3">
        <v>0</v>
      </c>
      <c r="M10" s="3">
        <v>218</v>
      </c>
      <c r="N10" s="3">
        <v>4</v>
      </c>
      <c r="O10" s="3">
        <v>4</v>
      </c>
      <c r="Q10" s="8">
        <v>0.30208333333333298</v>
      </c>
      <c r="R10" s="1">
        <f t="shared" si="0"/>
        <v>227</v>
      </c>
      <c r="Y10" s="1" t="s">
        <v>34</v>
      </c>
      <c r="Z10" s="10">
        <f>Z7/Z8</f>
        <v>6.519898391193904E-2</v>
      </c>
    </row>
    <row r="11" spans="2:26" ht="16.149999999999999" customHeight="1">
      <c r="B11" s="4" t="s">
        <v>35</v>
      </c>
      <c r="C11" s="3">
        <v>2</v>
      </c>
      <c r="D11" s="3">
        <v>0</v>
      </c>
      <c r="E11" s="3">
        <v>7</v>
      </c>
      <c r="F11" s="3">
        <v>10</v>
      </c>
      <c r="G11" s="3">
        <v>8</v>
      </c>
      <c r="I11" s="3" t="s">
        <v>36</v>
      </c>
      <c r="J11" s="3">
        <v>2</v>
      </c>
      <c r="K11" s="3">
        <v>0</v>
      </c>
      <c r="L11" s="3">
        <v>0</v>
      </c>
      <c r="M11" s="3">
        <v>279</v>
      </c>
      <c r="N11" s="3">
        <v>5</v>
      </c>
      <c r="O11" s="3">
        <v>2</v>
      </c>
      <c r="Q11" s="8">
        <v>0.30555555555555503</v>
      </c>
      <c r="R11" s="1">
        <f t="shared" si="0"/>
        <v>288</v>
      </c>
      <c r="U11" s="1" t="s">
        <v>37</v>
      </c>
      <c r="V11" s="1">
        <f>0.9*(V7*V8/V9)</f>
        <v>3.7265029635901779</v>
      </c>
    </row>
    <row r="12" spans="2:26" ht="16.149999999999999" customHeight="1">
      <c r="B12" s="4" t="s">
        <v>38</v>
      </c>
      <c r="C12" s="3">
        <v>10</v>
      </c>
      <c r="D12" s="3">
        <v>10</v>
      </c>
      <c r="E12" s="3">
        <v>14</v>
      </c>
      <c r="F12" s="3">
        <v>18</v>
      </c>
      <c r="G12" s="3">
        <v>4</v>
      </c>
      <c r="I12" s="3" t="s">
        <v>39</v>
      </c>
      <c r="J12" s="3">
        <v>0</v>
      </c>
      <c r="K12" s="3">
        <v>0</v>
      </c>
      <c r="L12" s="3">
        <v>0</v>
      </c>
      <c r="M12" s="3">
        <v>384</v>
      </c>
      <c r="N12" s="3">
        <v>5</v>
      </c>
      <c r="O12" s="3">
        <v>1</v>
      </c>
      <c r="Q12" s="8">
        <v>0.30902777777777801</v>
      </c>
      <c r="R12" s="1">
        <f t="shared" si="0"/>
        <v>390</v>
      </c>
      <c r="X12" s="1">
        <v>6</v>
      </c>
      <c r="Y12" s="1" t="s">
        <v>40</v>
      </c>
    </row>
    <row r="13" spans="2:26" ht="16.149999999999999" customHeight="1">
      <c r="B13" s="4" t="s">
        <v>41</v>
      </c>
      <c r="C13" s="3">
        <v>0</v>
      </c>
      <c r="D13" s="3">
        <v>0</v>
      </c>
      <c r="E13" s="3">
        <v>0</v>
      </c>
      <c r="F13" s="3">
        <v>3</v>
      </c>
      <c r="G13" s="3">
        <v>4</v>
      </c>
      <c r="I13" s="3" t="s">
        <v>42</v>
      </c>
      <c r="J13" s="3">
        <v>1</v>
      </c>
      <c r="K13" s="3">
        <v>0</v>
      </c>
      <c r="L13" s="3">
        <v>0</v>
      </c>
      <c r="M13" s="3">
        <v>440</v>
      </c>
      <c r="N13" s="3">
        <v>1</v>
      </c>
      <c r="O13" s="3">
        <v>4</v>
      </c>
      <c r="Q13" s="8">
        <v>0.3125</v>
      </c>
      <c r="R13" s="1">
        <f t="shared" si="0"/>
        <v>446</v>
      </c>
      <c r="T13" s="1">
        <v>2</v>
      </c>
      <c r="U13" s="1" t="s">
        <v>43</v>
      </c>
      <c r="Y13" s="1" t="s">
        <v>37</v>
      </c>
      <c r="Z13" s="1">
        <f>V11</f>
        <v>3.7265029635901779</v>
      </c>
    </row>
    <row r="14" spans="2:26" ht="16.149999999999999" customHeight="1">
      <c r="B14" s="4" t="s">
        <v>44</v>
      </c>
      <c r="C14" s="3">
        <v>5</v>
      </c>
      <c r="D14" s="3">
        <v>5</v>
      </c>
      <c r="E14" s="3">
        <v>5</v>
      </c>
      <c r="F14" s="3">
        <v>8</v>
      </c>
      <c r="G14" s="3">
        <v>5</v>
      </c>
      <c r="I14" s="3" t="s">
        <v>45</v>
      </c>
      <c r="J14" s="3">
        <v>0</v>
      </c>
      <c r="K14" s="3">
        <v>0</v>
      </c>
      <c r="L14" s="3">
        <v>0</v>
      </c>
      <c r="M14" s="3">
        <v>510</v>
      </c>
      <c r="N14" s="3">
        <v>2</v>
      </c>
      <c r="O14" s="3">
        <v>3</v>
      </c>
      <c r="Q14" s="8">
        <v>0.31597222222222199</v>
      </c>
      <c r="R14" s="1">
        <f t="shared" si="0"/>
        <v>515</v>
      </c>
      <c r="U14" s="1" t="s">
        <v>46</v>
      </c>
      <c r="V14" s="1">
        <f>V8*15</f>
        <v>78240</v>
      </c>
      <c r="Y14" s="1" t="s">
        <v>34</v>
      </c>
      <c r="Z14" s="1">
        <f>Z10</f>
        <v>6.519898391193904E-2</v>
      </c>
    </row>
    <row r="15" spans="2:26" ht="16.149999999999999" customHeight="1">
      <c r="B15" s="4" t="s">
        <v>47</v>
      </c>
      <c r="C15" s="3">
        <v>9</v>
      </c>
      <c r="D15" s="3">
        <v>11</v>
      </c>
      <c r="E15" s="3">
        <v>0</v>
      </c>
      <c r="F15" s="3">
        <v>0</v>
      </c>
      <c r="G15" s="3">
        <v>2</v>
      </c>
      <c r="I15" s="3" t="s">
        <v>48</v>
      </c>
      <c r="J15" s="3">
        <v>1</v>
      </c>
      <c r="K15" s="3">
        <v>0</v>
      </c>
      <c r="L15" s="3">
        <v>0</v>
      </c>
      <c r="M15" s="3">
        <v>579</v>
      </c>
      <c r="N15" s="3">
        <v>5</v>
      </c>
      <c r="O15" s="3">
        <v>3</v>
      </c>
      <c r="Q15" s="8">
        <v>0.31944444444444398</v>
      </c>
      <c r="R15" s="1">
        <f t="shared" si="0"/>
        <v>588</v>
      </c>
      <c r="U15" s="1" t="s">
        <v>25</v>
      </c>
      <c r="V15" s="1">
        <f>SUM(G7:G126)</f>
        <v>1232</v>
      </c>
      <c r="Y15" s="1" t="s">
        <v>49</v>
      </c>
      <c r="Z15" s="1">
        <v>35</v>
      </c>
    </row>
    <row r="16" spans="2:26" ht="16.149999999999999" customHeight="1">
      <c r="B16" s="4" t="s">
        <v>50</v>
      </c>
      <c r="C16" s="3">
        <v>0</v>
      </c>
      <c r="D16" s="3">
        <v>0</v>
      </c>
      <c r="E16" s="3">
        <v>1</v>
      </c>
      <c r="F16" s="3">
        <v>2</v>
      </c>
      <c r="G16" s="3">
        <v>2</v>
      </c>
      <c r="I16" s="3" t="s">
        <v>51</v>
      </c>
      <c r="J16" s="3">
        <v>1</v>
      </c>
      <c r="K16" s="3">
        <v>0</v>
      </c>
      <c r="L16" s="3">
        <v>0</v>
      </c>
      <c r="M16" s="3">
        <v>643</v>
      </c>
      <c r="N16" s="3">
        <v>3</v>
      </c>
      <c r="O16" s="3">
        <v>2</v>
      </c>
      <c r="Q16" s="8">
        <v>0.32291666666666702</v>
      </c>
      <c r="R16" s="1">
        <f t="shared" si="0"/>
        <v>649</v>
      </c>
      <c r="Y16" s="1" t="s">
        <v>52</v>
      </c>
      <c r="Z16" s="1">
        <v>5</v>
      </c>
    </row>
    <row r="17" spans="2:26" ht="16.149999999999999" customHeight="1">
      <c r="B17" s="4" t="s">
        <v>53</v>
      </c>
      <c r="C17" s="3">
        <v>2</v>
      </c>
      <c r="D17" s="3">
        <v>10</v>
      </c>
      <c r="E17" s="3">
        <v>13</v>
      </c>
      <c r="F17" s="3">
        <v>0</v>
      </c>
      <c r="G17" s="3">
        <v>16</v>
      </c>
      <c r="I17" s="3" t="s">
        <v>54</v>
      </c>
      <c r="J17" s="3">
        <v>1</v>
      </c>
      <c r="K17" s="3">
        <v>0</v>
      </c>
      <c r="L17" s="3">
        <v>0</v>
      </c>
      <c r="M17" s="3">
        <v>701</v>
      </c>
      <c r="N17" s="3">
        <v>5</v>
      </c>
      <c r="O17" s="3">
        <v>1</v>
      </c>
      <c r="Q17" s="8">
        <v>0.32638888888888901</v>
      </c>
      <c r="R17" s="1">
        <f t="shared" si="0"/>
        <v>708</v>
      </c>
      <c r="U17" s="1" t="s">
        <v>55</v>
      </c>
      <c r="V17" s="1">
        <f>V14/V15</f>
        <v>63.506493506493506</v>
      </c>
    </row>
    <row r="18" spans="2:26" ht="16.149999999999999" customHeight="1">
      <c r="B18" s="4" t="s">
        <v>56</v>
      </c>
      <c r="C18" s="3">
        <v>0</v>
      </c>
      <c r="D18" s="3">
        <v>0</v>
      </c>
      <c r="E18" s="3">
        <v>2</v>
      </c>
      <c r="F18" s="3">
        <v>7</v>
      </c>
      <c r="G18" s="3">
        <v>7</v>
      </c>
      <c r="I18" s="3" t="s">
        <v>57</v>
      </c>
      <c r="J18" s="3">
        <v>1</v>
      </c>
      <c r="K18" s="3">
        <v>0</v>
      </c>
      <c r="L18" s="3">
        <v>0</v>
      </c>
      <c r="M18" s="3">
        <v>781</v>
      </c>
      <c r="N18" s="3">
        <v>4</v>
      </c>
      <c r="O18" s="3">
        <v>1</v>
      </c>
      <c r="Q18" s="8">
        <v>0.32986111111111099</v>
      </c>
      <c r="R18" s="1">
        <f t="shared" si="0"/>
        <v>787</v>
      </c>
      <c r="Y18" s="1" t="s">
        <v>58</v>
      </c>
      <c r="Z18" s="1">
        <f>Z13+(Z14*Z16)</f>
        <v>4.052497883149873</v>
      </c>
    </row>
    <row r="19" spans="2:26" ht="16.149999999999999" customHeight="1">
      <c r="B19" s="4" t="s">
        <v>59</v>
      </c>
      <c r="C19" s="3">
        <v>7</v>
      </c>
      <c r="D19" s="3">
        <v>14</v>
      </c>
      <c r="E19" s="3">
        <v>15</v>
      </c>
      <c r="F19" s="3">
        <v>21</v>
      </c>
      <c r="G19" s="3">
        <v>12</v>
      </c>
      <c r="I19" s="3" t="s">
        <v>60</v>
      </c>
      <c r="J19" s="3">
        <v>4</v>
      </c>
      <c r="K19" s="3">
        <v>0</v>
      </c>
      <c r="L19" s="3">
        <v>0</v>
      </c>
      <c r="M19" s="3">
        <v>841</v>
      </c>
      <c r="N19" s="3">
        <v>7</v>
      </c>
      <c r="O19" s="3">
        <v>6</v>
      </c>
      <c r="Q19" s="8">
        <v>0.33333333333333298</v>
      </c>
      <c r="R19" s="1">
        <f t="shared" si="0"/>
        <v>858</v>
      </c>
      <c r="T19" s="1">
        <v>3</v>
      </c>
      <c r="U19" s="1" t="s">
        <v>61</v>
      </c>
    </row>
    <row r="20" spans="2:26" ht="16.149999999999999" customHeight="1">
      <c r="B20" s="4" t="s">
        <v>62</v>
      </c>
      <c r="C20" s="3">
        <v>26</v>
      </c>
      <c r="D20" s="3">
        <v>0</v>
      </c>
      <c r="E20" s="3">
        <v>0</v>
      </c>
      <c r="F20" s="3">
        <v>0</v>
      </c>
      <c r="G20" s="3">
        <v>4</v>
      </c>
      <c r="I20" s="3" t="s">
        <v>63</v>
      </c>
      <c r="J20" s="3">
        <v>0</v>
      </c>
      <c r="K20" s="3">
        <v>0</v>
      </c>
      <c r="L20" s="3">
        <v>0</v>
      </c>
      <c r="M20" s="3">
        <v>882</v>
      </c>
      <c r="N20" s="3">
        <v>4</v>
      </c>
      <c r="O20" s="3">
        <v>5</v>
      </c>
      <c r="Q20" s="8">
        <v>0.33680555555555503</v>
      </c>
      <c r="R20" s="1">
        <f t="shared" si="0"/>
        <v>891</v>
      </c>
      <c r="U20" s="1" t="s">
        <v>46</v>
      </c>
      <c r="V20" s="1">
        <f>V8*15</f>
        <v>78240</v>
      </c>
    </row>
    <row r="21" spans="2:26" ht="16.149999999999999" customHeight="1">
      <c r="B21" s="4" t="s">
        <v>64</v>
      </c>
      <c r="C21" s="3">
        <v>2</v>
      </c>
      <c r="D21" s="3">
        <v>6</v>
      </c>
      <c r="E21" s="3">
        <v>6</v>
      </c>
      <c r="F21" s="3">
        <v>10</v>
      </c>
      <c r="G21" s="3">
        <v>15</v>
      </c>
      <c r="I21" s="3" t="s">
        <v>65</v>
      </c>
      <c r="J21" s="3">
        <v>1</v>
      </c>
      <c r="K21" s="3">
        <v>0</v>
      </c>
      <c r="L21" s="3">
        <v>0</v>
      </c>
      <c r="M21" s="3">
        <v>952</v>
      </c>
      <c r="N21" s="3">
        <v>1</v>
      </c>
      <c r="O21" s="3">
        <v>5</v>
      </c>
      <c r="Q21" s="8">
        <v>0.34027777777777801</v>
      </c>
      <c r="R21" s="1">
        <f t="shared" si="0"/>
        <v>959</v>
      </c>
      <c r="U21" s="1" t="s">
        <v>29</v>
      </c>
      <c r="V21" s="1">
        <f>SUM(R7:R30)</f>
        <v>18896</v>
      </c>
    </row>
    <row r="22" spans="2:26" ht="16.149999999999999" customHeight="1">
      <c r="B22" s="4" t="s">
        <v>66</v>
      </c>
      <c r="C22" s="3">
        <v>19</v>
      </c>
      <c r="D22" s="3">
        <v>19</v>
      </c>
      <c r="E22" s="3">
        <v>0</v>
      </c>
      <c r="F22" s="3">
        <v>0</v>
      </c>
      <c r="G22" s="3">
        <v>2</v>
      </c>
      <c r="I22" s="3" t="s">
        <v>67</v>
      </c>
      <c r="J22" s="3">
        <v>1</v>
      </c>
      <c r="K22" s="3">
        <v>0</v>
      </c>
      <c r="L22" s="3">
        <v>0</v>
      </c>
      <c r="M22" s="3">
        <v>1010</v>
      </c>
      <c r="N22" s="3">
        <v>4</v>
      </c>
      <c r="O22" s="3">
        <v>4</v>
      </c>
      <c r="Q22" s="8">
        <v>0.34375</v>
      </c>
      <c r="R22" s="1">
        <f t="shared" si="0"/>
        <v>1019</v>
      </c>
    </row>
    <row r="23" spans="2:26" ht="16.149999999999999" customHeight="1">
      <c r="B23" s="4" t="s">
        <v>68</v>
      </c>
      <c r="C23" s="3">
        <v>0</v>
      </c>
      <c r="D23" s="3">
        <v>2</v>
      </c>
      <c r="E23" s="3">
        <v>2</v>
      </c>
      <c r="F23" s="3">
        <v>4</v>
      </c>
      <c r="G23" s="3">
        <v>9</v>
      </c>
      <c r="I23" s="3" t="s">
        <v>69</v>
      </c>
      <c r="J23" s="3">
        <v>2</v>
      </c>
      <c r="K23" s="3">
        <v>2</v>
      </c>
      <c r="L23" s="3">
        <v>0</v>
      </c>
      <c r="M23" s="3">
        <v>1064</v>
      </c>
      <c r="N23" s="3">
        <v>2</v>
      </c>
      <c r="O23" s="3">
        <v>6</v>
      </c>
      <c r="Q23" s="8">
        <v>0.34722222222222199</v>
      </c>
      <c r="R23" s="1">
        <f t="shared" si="0"/>
        <v>1076</v>
      </c>
      <c r="U23" s="1" t="s">
        <v>70</v>
      </c>
      <c r="V23" s="1">
        <f>V20/V21</f>
        <v>4.1405588484335309</v>
      </c>
    </row>
    <row r="24" spans="2:26" ht="16.149999999999999" customHeight="1">
      <c r="B24" s="4" t="s">
        <v>71</v>
      </c>
      <c r="C24" s="3">
        <v>10</v>
      </c>
      <c r="D24" s="3">
        <v>20</v>
      </c>
      <c r="E24" s="3">
        <v>30</v>
      </c>
      <c r="F24" s="3">
        <v>31</v>
      </c>
      <c r="G24" s="3">
        <v>14</v>
      </c>
      <c r="I24" s="3" t="s">
        <v>72</v>
      </c>
      <c r="J24" s="3">
        <v>0</v>
      </c>
      <c r="K24" s="3">
        <v>0</v>
      </c>
      <c r="L24" s="3">
        <v>0</v>
      </c>
      <c r="M24" s="3">
        <v>1127</v>
      </c>
      <c r="N24" s="3">
        <v>5</v>
      </c>
      <c r="O24" s="3">
        <v>3</v>
      </c>
      <c r="Q24" s="8">
        <v>0.35069444444444398</v>
      </c>
      <c r="R24" s="1">
        <f t="shared" si="0"/>
        <v>1135</v>
      </c>
    </row>
    <row r="25" spans="2:26" ht="16.149999999999999" customHeight="1">
      <c r="B25" s="4" t="s">
        <v>73</v>
      </c>
      <c r="C25" s="3">
        <v>0</v>
      </c>
      <c r="D25" s="3">
        <v>0</v>
      </c>
      <c r="E25" s="3">
        <v>8</v>
      </c>
      <c r="F25" s="3">
        <v>12</v>
      </c>
      <c r="G25" s="3">
        <v>14</v>
      </c>
      <c r="I25" s="3" t="s">
        <v>74</v>
      </c>
      <c r="J25" s="3">
        <v>1</v>
      </c>
      <c r="K25" s="3">
        <v>2</v>
      </c>
      <c r="L25" s="3">
        <v>0</v>
      </c>
      <c r="M25" s="3">
        <v>1182</v>
      </c>
      <c r="N25" s="3">
        <v>3</v>
      </c>
      <c r="O25" s="3">
        <v>3</v>
      </c>
      <c r="Q25" s="8">
        <v>0.35416666666666602</v>
      </c>
      <c r="R25" s="1">
        <f t="shared" si="0"/>
        <v>1191</v>
      </c>
      <c r="T25" s="1">
        <v>4</v>
      </c>
      <c r="U25" s="1" t="s">
        <v>75</v>
      </c>
    </row>
    <row r="26" spans="2:26" ht="16.149999999999999" customHeight="1">
      <c r="B26" s="4" t="s">
        <v>76</v>
      </c>
      <c r="C26" s="3">
        <v>17</v>
      </c>
      <c r="D26" s="3">
        <v>18</v>
      </c>
      <c r="E26" s="3">
        <v>23</v>
      </c>
      <c r="F26" s="3">
        <v>26</v>
      </c>
      <c r="G26" s="3">
        <v>15</v>
      </c>
      <c r="I26" s="3" t="s">
        <v>77</v>
      </c>
      <c r="J26" s="3">
        <v>1</v>
      </c>
      <c r="K26" s="3">
        <v>0</v>
      </c>
      <c r="L26" s="3">
        <v>0</v>
      </c>
      <c r="M26" s="3">
        <v>1254</v>
      </c>
      <c r="N26" s="3">
        <v>2</v>
      </c>
      <c r="O26" s="3">
        <v>4</v>
      </c>
      <c r="Q26" s="8">
        <v>0.35763888888888901</v>
      </c>
      <c r="R26" s="1">
        <f t="shared" si="0"/>
        <v>1261</v>
      </c>
      <c r="U26" s="1" t="s">
        <v>25</v>
      </c>
      <c r="V26" s="1">
        <f>SUM(G7:G126)</f>
        <v>1232</v>
      </c>
    </row>
    <row r="27" spans="2:26" ht="16.149999999999999" customHeight="1">
      <c r="B27" s="4" t="s">
        <v>78</v>
      </c>
      <c r="C27" s="3">
        <v>28</v>
      </c>
      <c r="D27" s="3">
        <v>0</v>
      </c>
      <c r="E27" s="3">
        <v>0</v>
      </c>
      <c r="F27" s="3">
        <v>1</v>
      </c>
      <c r="G27" s="3">
        <v>4</v>
      </c>
      <c r="I27" s="3" t="s">
        <v>79</v>
      </c>
      <c r="J27" s="3">
        <v>1</v>
      </c>
      <c r="K27" s="3">
        <v>0</v>
      </c>
      <c r="L27" s="3">
        <v>0</v>
      </c>
      <c r="M27" s="3">
        <v>1317</v>
      </c>
      <c r="N27" s="3">
        <v>4</v>
      </c>
      <c r="O27" s="3">
        <v>5</v>
      </c>
      <c r="Q27" s="8">
        <v>0.36111111111111099</v>
      </c>
      <c r="R27" s="1">
        <f t="shared" si="0"/>
        <v>1327</v>
      </c>
      <c r="U27" s="1" t="s">
        <v>80</v>
      </c>
      <c r="V27" s="1">
        <f>2*60*60/150</f>
        <v>48</v>
      </c>
    </row>
    <row r="28" spans="2:26" ht="16.149999999999999" customHeight="1">
      <c r="B28" s="4" t="s">
        <v>81</v>
      </c>
      <c r="C28" s="3">
        <v>2</v>
      </c>
      <c r="D28" s="3">
        <v>6</v>
      </c>
      <c r="E28" s="3">
        <v>10</v>
      </c>
      <c r="F28" s="3">
        <v>18</v>
      </c>
      <c r="G28" s="3">
        <v>15</v>
      </c>
      <c r="I28" s="3" t="s">
        <v>82</v>
      </c>
      <c r="J28" s="3">
        <v>0</v>
      </c>
      <c r="K28" s="3">
        <v>0</v>
      </c>
      <c r="L28" s="3">
        <v>0</v>
      </c>
      <c r="M28" s="3">
        <v>1370</v>
      </c>
      <c r="N28" s="3">
        <v>1</v>
      </c>
      <c r="O28" s="3">
        <v>5</v>
      </c>
      <c r="Q28" s="8">
        <v>0.36458333333333298</v>
      </c>
      <c r="R28" s="1">
        <f t="shared" si="0"/>
        <v>1376</v>
      </c>
      <c r="U28" s="1" t="s">
        <v>83</v>
      </c>
      <c r="V28" s="1">
        <v>4</v>
      </c>
    </row>
    <row r="29" spans="2:26" ht="16.149999999999999" customHeight="1">
      <c r="B29" s="4" t="s">
        <v>84</v>
      </c>
      <c r="C29" s="3">
        <v>23</v>
      </c>
      <c r="D29" s="3">
        <v>26</v>
      </c>
      <c r="E29" s="3">
        <v>0</v>
      </c>
      <c r="F29" s="3">
        <v>0</v>
      </c>
      <c r="G29" s="3">
        <v>5</v>
      </c>
      <c r="I29" s="3" t="s">
        <v>85</v>
      </c>
      <c r="J29" s="3">
        <v>1</v>
      </c>
      <c r="K29" s="3">
        <v>1</v>
      </c>
      <c r="L29" s="3">
        <v>0</v>
      </c>
      <c r="M29" s="3">
        <v>1440</v>
      </c>
      <c r="N29" s="3">
        <v>4</v>
      </c>
      <c r="O29" s="3">
        <v>6</v>
      </c>
      <c r="Q29" s="8">
        <v>0.36805555555555503</v>
      </c>
      <c r="R29" s="1">
        <f t="shared" si="0"/>
        <v>1452</v>
      </c>
    </row>
    <row r="30" spans="2:26" ht="16.149999999999999" customHeight="1">
      <c r="B30" s="4" t="s">
        <v>86</v>
      </c>
      <c r="C30" s="3">
        <v>0</v>
      </c>
      <c r="D30" s="3">
        <v>0</v>
      </c>
      <c r="E30" s="3">
        <v>3</v>
      </c>
      <c r="F30" s="3">
        <v>8</v>
      </c>
      <c r="G30" s="3">
        <v>9</v>
      </c>
      <c r="I30" s="3" t="s">
        <v>87</v>
      </c>
      <c r="J30" s="3">
        <v>1</v>
      </c>
      <c r="K30" s="3">
        <v>0</v>
      </c>
      <c r="L30" s="3">
        <v>0</v>
      </c>
      <c r="M30" s="3">
        <v>1460</v>
      </c>
      <c r="N30" s="3">
        <v>1</v>
      </c>
      <c r="O30" s="3">
        <v>8</v>
      </c>
      <c r="Q30" s="8">
        <v>0.37152777777777701</v>
      </c>
      <c r="R30" s="1">
        <f t="shared" si="0"/>
        <v>1470</v>
      </c>
      <c r="U30" s="1" t="s">
        <v>88</v>
      </c>
      <c r="V30" s="1">
        <f>V26/(V27*V28)</f>
        <v>6.416666666666667</v>
      </c>
    </row>
    <row r="31" spans="2:26" ht="16.149999999999999" customHeight="1">
      <c r="B31" s="4" t="s">
        <v>89</v>
      </c>
      <c r="C31" s="3">
        <v>11</v>
      </c>
      <c r="D31" s="3">
        <v>21</v>
      </c>
      <c r="E31" s="3">
        <v>24</v>
      </c>
      <c r="F31" s="3">
        <v>27</v>
      </c>
      <c r="G31" s="3">
        <v>15</v>
      </c>
    </row>
    <row r="32" spans="2:26" ht="16.149999999999999" customHeight="1">
      <c r="B32" s="4" t="s">
        <v>90</v>
      </c>
      <c r="C32" s="3">
        <v>0</v>
      </c>
      <c r="D32" s="3">
        <v>0</v>
      </c>
      <c r="E32" s="3">
        <v>1</v>
      </c>
      <c r="F32" s="3">
        <v>3</v>
      </c>
      <c r="G32" s="3">
        <v>9</v>
      </c>
    </row>
    <row r="33" spans="2:21" ht="16.149999999999999" customHeight="1">
      <c r="B33" s="4" t="s">
        <v>91</v>
      </c>
      <c r="C33" s="3">
        <v>10</v>
      </c>
      <c r="D33" s="3">
        <v>14</v>
      </c>
      <c r="E33" s="3">
        <v>22</v>
      </c>
      <c r="F33" s="3">
        <v>26</v>
      </c>
      <c r="G33" s="3">
        <v>17</v>
      </c>
    </row>
    <row r="34" spans="2:21" ht="16.149999999999999" customHeight="1">
      <c r="B34" s="4" t="s">
        <v>92</v>
      </c>
      <c r="C34" s="3">
        <v>29</v>
      </c>
      <c r="D34" s="3">
        <v>0</v>
      </c>
      <c r="E34" s="3">
        <v>0</v>
      </c>
      <c r="F34" s="3">
        <v>2</v>
      </c>
      <c r="G34" s="3">
        <v>4</v>
      </c>
      <c r="U34" s="8"/>
    </row>
    <row r="35" spans="2:21" ht="16.149999999999999" customHeight="1">
      <c r="B35" s="4" t="s">
        <v>93</v>
      </c>
      <c r="C35" s="3">
        <v>3</v>
      </c>
      <c r="D35" s="3">
        <v>12</v>
      </c>
      <c r="E35" s="3">
        <v>19</v>
      </c>
      <c r="F35" s="3">
        <v>23</v>
      </c>
      <c r="G35" s="3">
        <v>20</v>
      </c>
      <c r="U35" s="8"/>
    </row>
    <row r="36" spans="2:21" ht="16.149999999999999" customHeight="1">
      <c r="B36" s="4" t="s">
        <v>94</v>
      </c>
      <c r="C36" s="3">
        <v>28</v>
      </c>
      <c r="D36" s="3">
        <v>32</v>
      </c>
      <c r="E36" s="3">
        <v>0</v>
      </c>
      <c r="F36" s="3">
        <v>0</v>
      </c>
      <c r="G36" s="3">
        <v>7</v>
      </c>
      <c r="U36" s="8"/>
    </row>
    <row r="37" spans="2:21" ht="16.149999999999999" customHeight="1">
      <c r="B37" s="4" t="s">
        <v>95</v>
      </c>
      <c r="C37" s="3">
        <v>0</v>
      </c>
      <c r="D37" s="3">
        <v>3</v>
      </c>
      <c r="E37" s="3">
        <v>9</v>
      </c>
      <c r="F37" s="3">
        <v>16</v>
      </c>
      <c r="G37" s="3">
        <v>20</v>
      </c>
      <c r="U37" s="8"/>
    </row>
    <row r="38" spans="2:21" ht="16.149999999999999" customHeight="1">
      <c r="B38" s="4" t="s">
        <v>96</v>
      </c>
      <c r="C38" s="3">
        <v>20</v>
      </c>
      <c r="D38" s="3">
        <v>23</v>
      </c>
      <c r="E38" s="3">
        <v>24</v>
      </c>
      <c r="F38" s="3">
        <v>27</v>
      </c>
      <c r="G38" s="3">
        <v>7</v>
      </c>
      <c r="U38" s="8"/>
    </row>
    <row r="39" spans="2:21" ht="16.149999999999999" customHeight="1">
      <c r="B39" s="4" t="s">
        <v>97</v>
      </c>
      <c r="C39" s="3">
        <v>0</v>
      </c>
      <c r="D39" s="3">
        <v>0</v>
      </c>
      <c r="E39" s="3">
        <v>5</v>
      </c>
      <c r="F39" s="3">
        <v>10</v>
      </c>
      <c r="G39" s="3">
        <v>14</v>
      </c>
      <c r="U39" s="8"/>
    </row>
    <row r="40" spans="2:21" ht="16.149999999999999" customHeight="1">
      <c r="B40" s="4" t="s">
        <v>98</v>
      </c>
      <c r="C40" s="3">
        <v>14</v>
      </c>
      <c r="D40" s="3">
        <v>20</v>
      </c>
      <c r="E40" s="3">
        <v>24</v>
      </c>
      <c r="F40" s="3">
        <v>25</v>
      </c>
      <c r="G40" s="3">
        <v>11</v>
      </c>
      <c r="U40" s="8"/>
    </row>
    <row r="41" spans="2:21" ht="16.149999999999999" customHeight="1">
      <c r="B41" s="4" t="s">
        <v>99</v>
      </c>
      <c r="C41" s="3">
        <v>27</v>
      </c>
      <c r="D41" s="3">
        <v>0</v>
      </c>
      <c r="E41" s="3">
        <v>0</v>
      </c>
      <c r="F41" s="3">
        <v>2</v>
      </c>
      <c r="G41" s="3">
        <v>6</v>
      </c>
      <c r="U41" s="8"/>
    </row>
    <row r="42" spans="2:21" ht="16.149999999999999" customHeight="1">
      <c r="B42" s="4" t="s">
        <v>100</v>
      </c>
      <c r="C42" s="3">
        <v>5</v>
      </c>
      <c r="D42" s="3">
        <v>11</v>
      </c>
      <c r="E42" s="3">
        <v>16</v>
      </c>
      <c r="F42" s="3">
        <v>23</v>
      </c>
      <c r="G42" s="3">
        <v>24</v>
      </c>
      <c r="U42" s="8"/>
    </row>
    <row r="43" spans="2:21" ht="16.149999999999999" customHeight="1">
      <c r="B43" s="4" t="s">
        <v>101</v>
      </c>
      <c r="C43" s="3">
        <v>25</v>
      </c>
      <c r="D43" s="3">
        <v>25</v>
      </c>
      <c r="E43" s="3">
        <v>0</v>
      </c>
      <c r="F43" s="3">
        <v>0</v>
      </c>
      <c r="G43" s="3">
        <v>2</v>
      </c>
      <c r="U43" s="8"/>
    </row>
    <row r="44" spans="2:21" ht="16.149999999999999" customHeight="1">
      <c r="B44" s="4" t="s">
        <v>102</v>
      </c>
      <c r="C44" s="3">
        <v>0</v>
      </c>
      <c r="D44" s="3">
        <v>4</v>
      </c>
      <c r="E44" s="3">
        <v>7</v>
      </c>
      <c r="F44" s="3">
        <v>11</v>
      </c>
      <c r="G44" s="3">
        <v>18</v>
      </c>
      <c r="U44" s="8"/>
    </row>
    <row r="45" spans="2:21" ht="16.149999999999999" customHeight="1">
      <c r="B45" s="4" t="s">
        <v>103</v>
      </c>
      <c r="C45" s="3">
        <v>20</v>
      </c>
      <c r="D45" s="3">
        <v>23</v>
      </c>
      <c r="E45" s="3">
        <v>28</v>
      </c>
      <c r="F45" s="3">
        <v>30</v>
      </c>
      <c r="G45" s="3">
        <v>8</v>
      </c>
      <c r="U45" s="8"/>
    </row>
    <row r="46" spans="2:21" ht="16.149999999999999" customHeight="1">
      <c r="B46" s="4" t="s">
        <v>104</v>
      </c>
      <c r="C46" s="3">
        <v>0</v>
      </c>
      <c r="D46" s="3">
        <v>0</v>
      </c>
      <c r="E46" s="3">
        <v>3</v>
      </c>
      <c r="F46" s="3">
        <v>9</v>
      </c>
      <c r="G46" s="3">
        <v>10</v>
      </c>
      <c r="U46" s="8"/>
    </row>
    <row r="47" spans="2:21" ht="16.149999999999999" customHeight="1">
      <c r="B47" s="4" t="s">
        <v>105</v>
      </c>
      <c r="C47" s="3">
        <v>17</v>
      </c>
      <c r="D47" s="3">
        <v>17</v>
      </c>
      <c r="E47" s="3">
        <v>20</v>
      </c>
      <c r="F47" s="3">
        <v>25</v>
      </c>
      <c r="G47" s="3">
        <v>11</v>
      </c>
      <c r="U47" s="8"/>
    </row>
    <row r="48" spans="2:21" ht="16.149999999999999" customHeight="1">
      <c r="B48" s="4" t="s">
        <v>106</v>
      </c>
      <c r="C48" s="3">
        <v>26</v>
      </c>
      <c r="D48" s="3">
        <v>0</v>
      </c>
      <c r="E48" s="3">
        <v>0</v>
      </c>
      <c r="F48" s="3">
        <v>1</v>
      </c>
      <c r="G48" s="3">
        <v>7</v>
      </c>
      <c r="U48" s="8"/>
    </row>
    <row r="49" spans="2:21" ht="16.149999999999999" customHeight="1">
      <c r="B49" s="4" t="s">
        <v>107</v>
      </c>
      <c r="C49" s="3">
        <v>5</v>
      </c>
      <c r="D49" s="3">
        <v>14</v>
      </c>
      <c r="E49" s="3">
        <v>22</v>
      </c>
      <c r="F49" s="3">
        <v>23</v>
      </c>
      <c r="G49" s="3">
        <v>16</v>
      </c>
      <c r="U49" s="8"/>
    </row>
    <row r="50" spans="2:21" ht="16.149999999999999" customHeight="1">
      <c r="B50" s="4" t="s">
        <v>108</v>
      </c>
      <c r="C50" s="3">
        <v>24</v>
      </c>
      <c r="D50" s="3">
        <v>26</v>
      </c>
      <c r="E50" s="3">
        <v>0</v>
      </c>
      <c r="F50" s="3">
        <v>0</v>
      </c>
      <c r="G50" s="3">
        <v>2</v>
      </c>
      <c r="U50" s="8"/>
    </row>
    <row r="51" spans="2:21" ht="16.149999999999999" customHeight="1">
      <c r="B51" s="4" t="s">
        <v>109</v>
      </c>
      <c r="C51" s="3">
        <v>0</v>
      </c>
      <c r="D51" s="3">
        <v>6</v>
      </c>
      <c r="E51" s="3">
        <v>14</v>
      </c>
      <c r="F51" s="3">
        <v>18</v>
      </c>
      <c r="G51" s="3">
        <v>20</v>
      </c>
      <c r="U51" s="8"/>
    </row>
    <row r="52" spans="2:21" ht="16.149999999999999" customHeight="1">
      <c r="B52" s="4" t="s">
        <v>110</v>
      </c>
      <c r="C52" s="3">
        <v>21</v>
      </c>
      <c r="D52" s="3">
        <v>25</v>
      </c>
      <c r="E52" s="3">
        <v>25</v>
      </c>
      <c r="F52" s="3">
        <v>0</v>
      </c>
      <c r="G52" s="3">
        <v>7</v>
      </c>
      <c r="U52" s="8"/>
    </row>
    <row r="53" spans="2:21" ht="16.149999999999999" customHeight="1">
      <c r="B53" s="4" t="s">
        <v>111</v>
      </c>
      <c r="C53" s="3">
        <v>0</v>
      </c>
      <c r="D53" s="3">
        <v>0</v>
      </c>
      <c r="E53" s="3">
        <v>0</v>
      </c>
      <c r="F53" s="3">
        <v>6</v>
      </c>
      <c r="G53" s="3">
        <v>7</v>
      </c>
      <c r="U53" s="8"/>
    </row>
    <row r="54" spans="2:21" ht="16.149999999999999" customHeight="1">
      <c r="B54" s="4" t="s">
        <v>112</v>
      </c>
      <c r="C54" s="3">
        <v>9</v>
      </c>
      <c r="D54" s="3">
        <v>13</v>
      </c>
      <c r="E54" s="3">
        <v>20</v>
      </c>
      <c r="F54" s="3">
        <v>22</v>
      </c>
      <c r="G54" s="3">
        <v>13</v>
      </c>
      <c r="U54" s="8"/>
    </row>
    <row r="55" spans="2:21" ht="16.149999999999999" customHeight="1">
      <c r="B55" s="4" t="s">
        <v>113</v>
      </c>
      <c r="C55" s="3">
        <v>24</v>
      </c>
      <c r="D55" s="3">
        <v>0</v>
      </c>
      <c r="E55" s="3">
        <v>0</v>
      </c>
      <c r="F55" s="3">
        <v>1</v>
      </c>
      <c r="G55" s="3">
        <v>11</v>
      </c>
      <c r="U55" s="8"/>
    </row>
    <row r="56" spans="2:21" ht="16.149999999999999" customHeight="1">
      <c r="B56" s="4" t="s">
        <v>114</v>
      </c>
      <c r="C56" s="3">
        <v>10</v>
      </c>
      <c r="D56" s="3">
        <v>14</v>
      </c>
      <c r="E56" s="3">
        <v>17</v>
      </c>
      <c r="F56" s="3">
        <v>21</v>
      </c>
      <c r="G56" s="3">
        <v>15</v>
      </c>
      <c r="U56" s="8"/>
    </row>
    <row r="57" spans="2:21" ht="16.149999999999999" customHeight="1">
      <c r="B57" s="4" t="s">
        <v>115</v>
      </c>
      <c r="C57" s="3">
        <v>21</v>
      </c>
      <c r="D57" s="3">
        <v>21</v>
      </c>
      <c r="E57" s="3">
        <v>0</v>
      </c>
      <c r="F57" s="3">
        <v>0</v>
      </c>
      <c r="G57" s="3">
        <v>13</v>
      </c>
      <c r="U57" s="8"/>
    </row>
    <row r="58" spans="2:21" ht="16.149999999999999" customHeight="1">
      <c r="B58" s="4" t="s">
        <v>116</v>
      </c>
      <c r="C58" s="3">
        <v>0</v>
      </c>
      <c r="D58" s="3">
        <v>16</v>
      </c>
      <c r="E58" s="3">
        <v>24</v>
      </c>
      <c r="F58" s="3">
        <v>27</v>
      </c>
      <c r="G58" s="3">
        <v>5</v>
      </c>
    </row>
    <row r="59" spans="2:21" ht="16.149999999999999" customHeight="1">
      <c r="B59" s="4" t="s">
        <v>117</v>
      </c>
      <c r="C59" s="3">
        <v>31</v>
      </c>
      <c r="D59" s="3">
        <v>31</v>
      </c>
      <c r="E59" s="3">
        <v>0</v>
      </c>
      <c r="F59" s="3">
        <v>0</v>
      </c>
      <c r="G59" s="3">
        <v>13</v>
      </c>
    </row>
    <row r="60" spans="2:21" ht="16.149999999999999" customHeight="1">
      <c r="B60" s="4" t="s">
        <v>118</v>
      </c>
      <c r="C60" s="3">
        <v>0</v>
      </c>
      <c r="D60" s="3">
        <v>0</v>
      </c>
      <c r="E60" s="3">
        <v>5</v>
      </c>
      <c r="F60" s="3">
        <v>9</v>
      </c>
      <c r="G60" s="3">
        <v>3</v>
      </c>
    </row>
    <row r="61" spans="2:21" ht="16.149999999999999" customHeight="1">
      <c r="B61" s="4" t="s">
        <v>119</v>
      </c>
      <c r="C61" s="3">
        <v>13</v>
      </c>
      <c r="D61" s="3">
        <v>14</v>
      </c>
      <c r="E61" s="3">
        <v>15</v>
      </c>
      <c r="F61" s="3">
        <v>16</v>
      </c>
      <c r="G61" s="3">
        <v>6</v>
      </c>
    </row>
    <row r="62" spans="2:21" ht="16.149999999999999" customHeight="1">
      <c r="B62" s="4" t="s">
        <v>120</v>
      </c>
      <c r="C62" s="3">
        <v>16</v>
      </c>
      <c r="D62" s="3">
        <v>0</v>
      </c>
      <c r="E62" s="3">
        <v>0</v>
      </c>
      <c r="F62" s="3">
        <v>2</v>
      </c>
      <c r="G62" s="3">
        <v>7</v>
      </c>
    </row>
    <row r="63" spans="2:21" ht="16.149999999999999" customHeight="1">
      <c r="B63" s="4" t="s">
        <v>121</v>
      </c>
      <c r="C63" s="3">
        <v>4</v>
      </c>
      <c r="D63" s="3">
        <v>8</v>
      </c>
      <c r="E63" s="3">
        <v>10</v>
      </c>
      <c r="F63" s="3">
        <v>16</v>
      </c>
      <c r="G63" s="3">
        <v>11</v>
      </c>
    </row>
    <row r="64" spans="2:21" ht="16.149999999999999" customHeight="1">
      <c r="B64" s="4" t="s">
        <v>122</v>
      </c>
      <c r="C64" s="3">
        <v>19</v>
      </c>
      <c r="D64" s="3">
        <v>20</v>
      </c>
      <c r="E64" s="3">
        <v>0</v>
      </c>
      <c r="F64" s="3">
        <v>0</v>
      </c>
      <c r="G64" s="3">
        <v>16</v>
      </c>
    </row>
    <row r="65" spans="2:7" ht="16.149999999999999" customHeight="1">
      <c r="B65" s="4" t="s">
        <v>123</v>
      </c>
      <c r="C65" s="3">
        <v>0</v>
      </c>
      <c r="D65" s="3">
        <v>9</v>
      </c>
      <c r="E65" s="3">
        <v>11</v>
      </c>
      <c r="F65" s="3">
        <v>18</v>
      </c>
      <c r="G65" s="3">
        <v>5</v>
      </c>
    </row>
    <row r="66" spans="2:7" ht="16.149999999999999" customHeight="1">
      <c r="B66" s="4" t="s">
        <v>124</v>
      </c>
      <c r="C66" s="3">
        <v>18</v>
      </c>
      <c r="D66" s="3">
        <v>19</v>
      </c>
      <c r="E66" s="3">
        <v>24</v>
      </c>
      <c r="F66" s="3">
        <v>27</v>
      </c>
      <c r="G66" s="3">
        <v>12</v>
      </c>
    </row>
    <row r="67" spans="2:7" ht="16.149999999999999" customHeight="1">
      <c r="B67" s="4" t="s">
        <v>125</v>
      </c>
      <c r="C67" s="3">
        <v>0</v>
      </c>
      <c r="D67" s="3">
        <v>0</v>
      </c>
      <c r="E67" s="3">
        <v>10</v>
      </c>
      <c r="F67" s="3">
        <v>19</v>
      </c>
      <c r="G67" s="3">
        <v>16</v>
      </c>
    </row>
    <row r="68" spans="2:7" ht="16.149999999999999" customHeight="1">
      <c r="B68" s="4" t="s">
        <v>126</v>
      </c>
      <c r="C68" s="3">
        <v>20</v>
      </c>
      <c r="D68" s="3">
        <v>20</v>
      </c>
      <c r="E68" s="3">
        <v>20</v>
      </c>
      <c r="F68" s="3">
        <v>21</v>
      </c>
      <c r="G68" s="3">
        <v>10</v>
      </c>
    </row>
    <row r="69" spans="2:7" ht="16.149999999999999" customHeight="1">
      <c r="B69" s="4" t="s">
        <v>127</v>
      </c>
      <c r="C69" s="3">
        <v>24</v>
      </c>
      <c r="D69" s="3">
        <v>0</v>
      </c>
      <c r="E69" s="3">
        <v>0</v>
      </c>
      <c r="F69" s="3">
        <v>11</v>
      </c>
      <c r="G69" s="3">
        <v>23</v>
      </c>
    </row>
    <row r="70" spans="2:7" ht="16.149999999999999" customHeight="1">
      <c r="B70" s="4" t="s">
        <v>128</v>
      </c>
      <c r="C70" s="3">
        <v>21</v>
      </c>
      <c r="D70" s="3">
        <v>24</v>
      </c>
      <c r="E70" s="3">
        <v>24</v>
      </c>
      <c r="F70" s="3">
        <v>26</v>
      </c>
      <c r="G70" s="3">
        <v>7</v>
      </c>
    </row>
    <row r="71" spans="2:7" ht="16.149999999999999" customHeight="1">
      <c r="B71" s="4" t="s">
        <v>129</v>
      </c>
      <c r="C71" s="3">
        <v>31</v>
      </c>
      <c r="D71" s="3">
        <v>32</v>
      </c>
      <c r="E71" s="3">
        <v>33</v>
      </c>
      <c r="F71" s="3">
        <v>2</v>
      </c>
      <c r="G71" s="3">
        <v>11</v>
      </c>
    </row>
    <row r="72" spans="2:7" ht="16.149999999999999" customHeight="1">
      <c r="B72" s="4" t="s">
        <v>130</v>
      </c>
      <c r="C72" s="3">
        <v>0</v>
      </c>
      <c r="D72" s="3">
        <v>9</v>
      </c>
      <c r="E72" s="3">
        <v>13</v>
      </c>
      <c r="F72" s="3">
        <v>13</v>
      </c>
      <c r="G72" s="3">
        <v>11</v>
      </c>
    </row>
    <row r="73" spans="2:7" ht="16.149999999999999" customHeight="1">
      <c r="B73" s="4" t="s">
        <v>131</v>
      </c>
      <c r="C73" s="3">
        <v>13</v>
      </c>
      <c r="D73" s="3">
        <v>16</v>
      </c>
      <c r="E73" s="3">
        <v>16</v>
      </c>
      <c r="F73" s="3">
        <v>22</v>
      </c>
      <c r="G73" s="3">
        <v>10</v>
      </c>
    </row>
    <row r="74" spans="2:7" ht="16.149999999999999" customHeight="1">
      <c r="B74" s="4" t="s">
        <v>132</v>
      </c>
      <c r="C74" s="3">
        <v>0</v>
      </c>
      <c r="D74" s="3">
        <v>0</v>
      </c>
      <c r="E74" s="3">
        <v>0</v>
      </c>
      <c r="F74" s="3">
        <v>5</v>
      </c>
      <c r="G74" s="3">
        <v>7</v>
      </c>
    </row>
    <row r="75" spans="2:7" ht="16.149999999999999" customHeight="1">
      <c r="B75" s="4" t="s">
        <v>133</v>
      </c>
      <c r="C75" s="3">
        <v>7</v>
      </c>
      <c r="D75" s="3">
        <v>8</v>
      </c>
      <c r="E75" s="3">
        <v>10</v>
      </c>
      <c r="F75" s="3">
        <v>14</v>
      </c>
      <c r="G75" s="3">
        <v>14</v>
      </c>
    </row>
    <row r="76" spans="2:7" ht="16.149999999999999" customHeight="1">
      <c r="B76" s="4" t="s">
        <v>134</v>
      </c>
      <c r="C76" s="3">
        <v>17</v>
      </c>
      <c r="D76" s="3">
        <v>0</v>
      </c>
      <c r="E76" s="3">
        <v>0</v>
      </c>
      <c r="F76" s="3">
        <v>1</v>
      </c>
      <c r="G76" s="3">
        <v>8</v>
      </c>
    </row>
    <row r="77" spans="2:7" ht="16.149999999999999" customHeight="1">
      <c r="B77" s="4" t="s">
        <v>135</v>
      </c>
      <c r="C77" s="3">
        <v>3</v>
      </c>
      <c r="D77" s="3">
        <v>3</v>
      </c>
      <c r="E77" s="3">
        <v>3</v>
      </c>
      <c r="F77" s="3">
        <v>4</v>
      </c>
      <c r="G77" s="3">
        <v>5</v>
      </c>
    </row>
    <row r="78" spans="2:7" ht="16.149999999999999" customHeight="1">
      <c r="B78" s="4" t="s">
        <v>136</v>
      </c>
      <c r="C78" s="3">
        <v>6</v>
      </c>
      <c r="D78" s="3">
        <v>8</v>
      </c>
      <c r="E78" s="3">
        <v>12</v>
      </c>
      <c r="F78" s="3">
        <v>0</v>
      </c>
      <c r="G78" s="3">
        <v>10</v>
      </c>
    </row>
    <row r="79" spans="2:7" ht="16.149999999999999" customHeight="1">
      <c r="B79" s="4" t="s">
        <v>137</v>
      </c>
      <c r="C79" s="3">
        <v>0</v>
      </c>
      <c r="D79" s="3">
        <v>4</v>
      </c>
      <c r="E79" s="3">
        <v>11</v>
      </c>
      <c r="F79" s="3">
        <v>12</v>
      </c>
      <c r="G79" s="3">
        <v>5</v>
      </c>
    </row>
    <row r="80" spans="2:7" ht="16.149999999999999" customHeight="1">
      <c r="B80" s="4" t="s">
        <v>138</v>
      </c>
      <c r="C80" s="3">
        <v>14</v>
      </c>
      <c r="D80" s="3">
        <v>15</v>
      </c>
      <c r="E80" s="3">
        <v>18</v>
      </c>
      <c r="F80" s="3">
        <v>23</v>
      </c>
      <c r="G80" s="3">
        <v>19</v>
      </c>
    </row>
    <row r="81" spans="2:7" ht="16.149999999999999" customHeight="1">
      <c r="B81" s="4" t="s">
        <v>139</v>
      </c>
      <c r="C81" s="3">
        <v>0</v>
      </c>
      <c r="D81" s="3">
        <v>0</v>
      </c>
      <c r="E81" s="3">
        <v>7</v>
      </c>
      <c r="F81" s="3">
        <v>13</v>
      </c>
      <c r="G81" s="3">
        <v>8</v>
      </c>
    </row>
    <row r="82" spans="2:7" ht="16.149999999999999" customHeight="1">
      <c r="B82" s="4" t="s">
        <v>140</v>
      </c>
      <c r="C82" s="3">
        <v>14</v>
      </c>
      <c r="D82" s="3">
        <v>15</v>
      </c>
      <c r="E82" s="3">
        <v>18</v>
      </c>
      <c r="F82" s="3">
        <v>22</v>
      </c>
      <c r="G82" s="3">
        <v>20</v>
      </c>
    </row>
    <row r="83" spans="2:7" ht="16.149999999999999" customHeight="1">
      <c r="B83" s="4" t="s">
        <v>141</v>
      </c>
      <c r="C83" s="3">
        <v>26</v>
      </c>
      <c r="D83" s="3">
        <v>31</v>
      </c>
      <c r="E83" s="3">
        <v>0</v>
      </c>
      <c r="F83" s="3">
        <v>5</v>
      </c>
      <c r="G83" s="3">
        <v>14</v>
      </c>
    </row>
    <row r="84" spans="2:7" ht="16.149999999999999" customHeight="1">
      <c r="B84" s="4" t="s">
        <v>142</v>
      </c>
      <c r="C84" s="3">
        <v>11</v>
      </c>
      <c r="D84" s="3">
        <v>13</v>
      </c>
      <c r="E84" s="3">
        <v>15</v>
      </c>
      <c r="F84" s="3">
        <v>23</v>
      </c>
      <c r="G84" s="3">
        <v>13</v>
      </c>
    </row>
    <row r="85" spans="2:7" ht="16.149999999999999" customHeight="1">
      <c r="B85" s="4" t="s">
        <v>143</v>
      </c>
      <c r="C85" s="3">
        <v>27</v>
      </c>
      <c r="D85" s="3">
        <v>33</v>
      </c>
      <c r="E85" s="3">
        <v>38</v>
      </c>
      <c r="F85" s="3">
        <v>0</v>
      </c>
      <c r="G85" s="3">
        <v>13</v>
      </c>
    </row>
    <row r="86" spans="2:7" ht="16.149999999999999" customHeight="1">
      <c r="B86" s="4" t="s">
        <v>144</v>
      </c>
      <c r="C86" s="3">
        <v>10</v>
      </c>
      <c r="D86" s="3">
        <v>12</v>
      </c>
      <c r="E86" s="3">
        <v>14</v>
      </c>
      <c r="F86" s="3">
        <v>19</v>
      </c>
      <c r="G86" s="3">
        <v>11</v>
      </c>
    </row>
    <row r="87" spans="2:7" ht="16.149999999999999" customHeight="1">
      <c r="B87" s="4" t="s">
        <v>145</v>
      </c>
      <c r="C87" s="3">
        <v>20</v>
      </c>
      <c r="D87" s="3">
        <v>22</v>
      </c>
      <c r="E87" s="3">
        <v>29</v>
      </c>
      <c r="F87" s="3">
        <v>31</v>
      </c>
      <c r="G87" s="3">
        <v>10</v>
      </c>
    </row>
    <row r="88" spans="2:7" ht="16.149999999999999" customHeight="1">
      <c r="B88" s="4" t="s">
        <v>146</v>
      </c>
      <c r="C88" s="3">
        <v>0</v>
      </c>
      <c r="D88" s="3">
        <v>0</v>
      </c>
      <c r="E88" s="3">
        <v>7</v>
      </c>
      <c r="F88" s="3">
        <v>11</v>
      </c>
      <c r="G88" s="3">
        <v>5</v>
      </c>
    </row>
    <row r="89" spans="2:7" ht="16.149999999999999" customHeight="1">
      <c r="B89" s="4" t="s">
        <v>147</v>
      </c>
      <c r="C89" s="3">
        <v>14</v>
      </c>
      <c r="D89" s="3">
        <v>18</v>
      </c>
      <c r="E89" s="3">
        <v>26</v>
      </c>
      <c r="F89" s="3">
        <v>31</v>
      </c>
      <c r="G89" s="3">
        <v>14</v>
      </c>
    </row>
    <row r="90" spans="2:7" ht="16.149999999999999" customHeight="1">
      <c r="B90" s="4" t="s">
        <v>148</v>
      </c>
      <c r="C90" s="3">
        <v>32</v>
      </c>
      <c r="D90" s="3">
        <v>33</v>
      </c>
      <c r="E90" s="3">
        <v>0</v>
      </c>
      <c r="F90" s="3">
        <v>8</v>
      </c>
      <c r="G90" s="3">
        <v>4</v>
      </c>
    </row>
    <row r="91" spans="2:7" ht="16.149999999999999" customHeight="1">
      <c r="B91" s="4" t="s">
        <v>149</v>
      </c>
      <c r="C91" s="3">
        <v>13</v>
      </c>
      <c r="D91" s="3">
        <v>17</v>
      </c>
      <c r="E91" s="3">
        <v>18</v>
      </c>
      <c r="F91" s="3">
        <v>22</v>
      </c>
      <c r="G91" s="3">
        <v>12</v>
      </c>
    </row>
    <row r="92" spans="2:7" ht="16.149999999999999" customHeight="1">
      <c r="B92" s="4" t="s">
        <v>150</v>
      </c>
      <c r="C92" s="3">
        <v>25</v>
      </c>
      <c r="D92" s="3">
        <v>30</v>
      </c>
      <c r="E92" s="3">
        <v>32</v>
      </c>
      <c r="F92" s="3">
        <v>0</v>
      </c>
      <c r="G92" s="3">
        <v>5</v>
      </c>
    </row>
    <row r="93" spans="2:7" ht="16.149999999999999" customHeight="1">
      <c r="B93" s="4" t="s">
        <v>151</v>
      </c>
      <c r="C93" s="3">
        <v>0</v>
      </c>
      <c r="D93" s="3">
        <v>5</v>
      </c>
      <c r="E93" s="3">
        <v>6</v>
      </c>
      <c r="F93" s="3">
        <v>9</v>
      </c>
      <c r="G93" s="3">
        <v>10</v>
      </c>
    </row>
    <row r="94" spans="2:7" ht="16.149999999999999" customHeight="1">
      <c r="B94" s="4" t="s">
        <v>152</v>
      </c>
      <c r="C94" s="3">
        <v>13</v>
      </c>
      <c r="D94" s="3">
        <v>20</v>
      </c>
      <c r="E94" s="3">
        <v>26</v>
      </c>
      <c r="F94" s="3">
        <v>31</v>
      </c>
      <c r="G94" s="3">
        <v>21</v>
      </c>
    </row>
    <row r="95" spans="2:7" ht="16.149999999999999" customHeight="1">
      <c r="B95" s="4" t="s">
        <v>153</v>
      </c>
      <c r="C95" s="3">
        <v>0</v>
      </c>
      <c r="D95" s="3">
        <v>0</v>
      </c>
      <c r="E95" s="3">
        <v>0</v>
      </c>
      <c r="F95" s="3">
        <v>8</v>
      </c>
      <c r="G95" s="3">
        <v>7</v>
      </c>
    </row>
    <row r="96" spans="2:7" ht="16.149999999999999" customHeight="1">
      <c r="B96" s="4" t="s">
        <v>154</v>
      </c>
      <c r="C96" s="3">
        <v>10</v>
      </c>
      <c r="D96" s="3">
        <v>15</v>
      </c>
      <c r="E96" s="3">
        <v>23</v>
      </c>
      <c r="F96" s="3">
        <v>29</v>
      </c>
      <c r="G96" s="3">
        <v>20</v>
      </c>
    </row>
    <row r="97" spans="2:7" ht="16.149999999999999" customHeight="1">
      <c r="B97" s="4" t="s">
        <v>155</v>
      </c>
      <c r="C97" s="3">
        <v>32</v>
      </c>
      <c r="D97" s="3">
        <v>0</v>
      </c>
      <c r="E97" s="3">
        <v>0</v>
      </c>
      <c r="F97" s="3">
        <v>1</v>
      </c>
      <c r="G97" s="3">
        <v>8</v>
      </c>
    </row>
    <row r="98" spans="2:7" ht="16.149999999999999" customHeight="1">
      <c r="B98" s="4" t="s">
        <v>156</v>
      </c>
      <c r="C98" s="3">
        <v>5</v>
      </c>
      <c r="D98" s="3">
        <v>6</v>
      </c>
      <c r="E98" s="3">
        <v>9</v>
      </c>
      <c r="F98" s="3">
        <v>15</v>
      </c>
      <c r="G98" s="3">
        <v>12</v>
      </c>
    </row>
    <row r="99" spans="2:7" ht="16.149999999999999" customHeight="1">
      <c r="B99" s="4" t="s">
        <v>157</v>
      </c>
      <c r="C99" s="3">
        <v>16</v>
      </c>
      <c r="D99" s="3">
        <v>18</v>
      </c>
      <c r="E99" s="3">
        <v>15</v>
      </c>
      <c r="F99" s="3">
        <v>0</v>
      </c>
      <c r="G99" s="3">
        <v>5</v>
      </c>
    </row>
    <row r="100" spans="2:7" ht="16.149999999999999" customHeight="1">
      <c r="B100" s="4" t="s">
        <v>158</v>
      </c>
      <c r="C100" s="3">
        <v>0</v>
      </c>
      <c r="D100" s="3">
        <v>5</v>
      </c>
      <c r="E100" s="3">
        <v>8</v>
      </c>
      <c r="F100" s="3">
        <v>11</v>
      </c>
      <c r="G100" s="3">
        <v>14</v>
      </c>
    </row>
    <row r="101" spans="2:7" ht="16.149999999999999" customHeight="1">
      <c r="B101" s="4" t="s">
        <v>159</v>
      </c>
      <c r="C101" s="3">
        <v>15</v>
      </c>
      <c r="D101" s="3">
        <v>20</v>
      </c>
      <c r="E101" s="3">
        <v>23</v>
      </c>
      <c r="F101" s="3">
        <v>26</v>
      </c>
      <c r="G101" s="3">
        <v>14</v>
      </c>
    </row>
    <row r="102" spans="2:7" ht="16.149999999999999" customHeight="1">
      <c r="B102" s="4" t="s">
        <v>160</v>
      </c>
      <c r="C102" s="3">
        <v>27</v>
      </c>
      <c r="D102" s="3">
        <v>0</v>
      </c>
      <c r="E102" s="3">
        <v>0</v>
      </c>
      <c r="F102" s="3">
        <v>4</v>
      </c>
      <c r="G102" s="3">
        <v>7</v>
      </c>
    </row>
    <row r="103" spans="2:7" ht="16.149999999999999" customHeight="1">
      <c r="B103" s="4" t="s">
        <v>161</v>
      </c>
      <c r="C103" s="3">
        <v>8</v>
      </c>
      <c r="D103" s="3">
        <v>12</v>
      </c>
      <c r="E103" s="3">
        <v>20</v>
      </c>
      <c r="F103" s="3">
        <v>24</v>
      </c>
      <c r="G103" s="3">
        <v>25</v>
      </c>
    </row>
    <row r="104" spans="2:7" ht="16.149999999999999" customHeight="1">
      <c r="B104" s="4" t="s">
        <v>162</v>
      </c>
      <c r="C104" s="3">
        <v>26</v>
      </c>
      <c r="D104" s="3">
        <v>10</v>
      </c>
      <c r="E104" s="3">
        <v>0</v>
      </c>
      <c r="F104" s="3">
        <v>3</v>
      </c>
      <c r="G104" s="3">
        <v>6</v>
      </c>
    </row>
    <row r="105" spans="2:7" ht="16.149999999999999" customHeight="1">
      <c r="B105" s="4" t="s">
        <v>163</v>
      </c>
      <c r="C105" s="3">
        <v>7</v>
      </c>
      <c r="D105" s="3">
        <v>11</v>
      </c>
      <c r="E105" s="3">
        <v>15</v>
      </c>
      <c r="F105" s="3">
        <v>16</v>
      </c>
      <c r="G105" s="3">
        <v>9</v>
      </c>
    </row>
    <row r="106" spans="2:7" ht="16.149999999999999" customHeight="1">
      <c r="B106" s="4" t="s">
        <v>164</v>
      </c>
      <c r="C106" s="3">
        <v>18</v>
      </c>
      <c r="D106" s="3">
        <v>0</v>
      </c>
      <c r="E106" s="3">
        <v>0</v>
      </c>
      <c r="F106" s="3">
        <v>0</v>
      </c>
      <c r="G106" s="3">
        <v>3</v>
      </c>
    </row>
    <row r="107" spans="2:7" ht="16.149999999999999" customHeight="1">
      <c r="B107" s="4" t="s">
        <v>165</v>
      </c>
      <c r="C107" s="3">
        <v>3</v>
      </c>
      <c r="D107" s="3">
        <v>7</v>
      </c>
      <c r="E107" s="3">
        <v>11</v>
      </c>
      <c r="F107" s="3">
        <v>14</v>
      </c>
      <c r="G107" s="3">
        <v>13</v>
      </c>
    </row>
    <row r="108" spans="2:7" ht="16.149999999999999" customHeight="1">
      <c r="B108" s="4" t="s">
        <v>166</v>
      </c>
      <c r="C108" s="3">
        <v>16</v>
      </c>
      <c r="D108" s="3">
        <v>0</v>
      </c>
      <c r="E108" s="3">
        <v>1</v>
      </c>
      <c r="F108" s="3">
        <v>3</v>
      </c>
      <c r="G108" s="3">
        <v>3</v>
      </c>
    </row>
    <row r="109" spans="2:7" ht="16.149999999999999" customHeight="1">
      <c r="B109" s="4" t="s">
        <v>167</v>
      </c>
      <c r="C109" s="3">
        <v>3</v>
      </c>
      <c r="D109" s="3">
        <v>5</v>
      </c>
      <c r="E109" s="3">
        <v>10</v>
      </c>
      <c r="F109" s="3">
        <v>16</v>
      </c>
      <c r="G109" s="3">
        <v>15</v>
      </c>
    </row>
    <row r="110" spans="2:7" ht="16.149999999999999" customHeight="1">
      <c r="B110" s="4" t="s">
        <v>168</v>
      </c>
      <c r="C110" s="3">
        <v>8</v>
      </c>
      <c r="D110" s="3">
        <v>0</v>
      </c>
      <c r="E110" s="3">
        <v>2</v>
      </c>
      <c r="F110" s="3">
        <v>4</v>
      </c>
      <c r="G110" s="3">
        <v>7</v>
      </c>
    </row>
    <row r="111" spans="2:7" ht="16.149999999999999" customHeight="1">
      <c r="B111" s="4" t="s">
        <v>169</v>
      </c>
      <c r="C111" s="3">
        <v>7</v>
      </c>
      <c r="D111" s="3">
        <v>8</v>
      </c>
      <c r="E111" s="3">
        <v>10</v>
      </c>
      <c r="F111" s="3">
        <v>11</v>
      </c>
      <c r="G111" s="3">
        <v>7</v>
      </c>
    </row>
    <row r="112" spans="2:7" ht="16.149999999999999" customHeight="1">
      <c r="B112" s="4" t="s">
        <v>170</v>
      </c>
      <c r="C112" s="3">
        <v>2</v>
      </c>
      <c r="D112" s="3">
        <v>0</v>
      </c>
      <c r="E112" s="3">
        <v>3</v>
      </c>
      <c r="F112" s="3">
        <v>8</v>
      </c>
      <c r="G112" s="3">
        <v>15</v>
      </c>
    </row>
    <row r="113" spans="2:7" ht="16.149999999999999" customHeight="1">
      <c r="B113" s="4" t="s">
        <v>171</v>
      </c>
      <c r="C113" s="3">
        <v>11</v>
      </c>
      <c r="D113" s="3">
        <v>15</v>
      </c>
      <c r="E113" s="3">
        <v>16</v>
      </c>
      <c r="F113" s="3">
        <v>15</v>
      </c>
      <c r="G113" s="3">
        <v>5</v>
      </c>
    </row>
    <row r="114" spans="2:7" ht="16.149999999999999" customHeight="1">
      <c r="B114" s="4" t="s">
        <v>172</v>
      </c>
      <c r="C114" s="3">
        <v>0</v>
      </c>
      <c r="D114" s="3">
        <v>1</v>
      </c>
      <c r="E114" s="3">
        <v>6</v>
      </c>
      <c r="F114" s="3">
        <v>14</v>
      </c>
      <c r="G114" s="3">
        <v>20</v>
      </c>
    </row>
    <row r="115" spans="2:7" ht="16.149999999999999" customHeight="1">
      <c r="B115" s="4" t="s">
        <v>173</v>
      </c>
      <c r="C115" s="3">
        <v>20</v>
      </c>
      <c r="D115" s="3">
        <v>27</v>
      </c>
      <c r="E115" s="3">
        <v>28</v>
      </c>
      <c r="F115" s="3">
        <v>0</v>
      </c>
      <c r="G115" s="3">
        <v>10</v>
      </c>
    </row>
    <row r="116" spans="2:7" ht="16.149999999999999" customHeight="1">
      <c r="B116" s="4" t="s">
        <v>174</v>
      </c>
      <c r="C116" s="3">
        <v>0</v>
      </c>
      <c r="D116" s="3">
        <v>4</v>
      </c>
      <c r="E116" s="3">
        <v>6</v>
      </c>
      <c r="F116" s="3">
        <v>15</v>
      </c>
      <c r="G116" s="3">
        <v>23</v>
      </c>
    </row>
    <row r="117" spans="2:7" ht="16.149999999999999" customHeight="1">
      <c r="B117" s="4" t="s">
        <v>175</v>
      </c>
      <c r="C117" s="3">
        <v>24</v>
      </c>
      <c r="D117" s="3">
        <v>25</v>
      </c>
      <c r="E117" s="3">
        <v>29</v>
      </c>
      <c r="F117" s="3">
        <v>10</v>
      </c>
      <c r="G117" s="3">
        <v>5</v>
      </c>
    </row>
    <row r="118" spans="2:7" ht="16.149999999999999" customHeight="1">
      <c r="B118" s="4" t="s">
        <v>176</v>
      </c>
      <c r="C118" s="3">
        <v>0</v>
      </c>
      <c r="D118" s="3">
        <v>4</v>
      </c>
      <c r="E118" s="3">
        <v>8</v>
      </c>
      <c r="F118" s="3">
        <v>10</v>
      </c>
      <c r="G118" s="3">
        <v>15</v>
      </c>
    </row>
    <row r="119" spans="2:7" ht="16.149999999999999" customHeight="1">
      <c r="B119" s="4" t="s">
        <v>177</v>
      </c>
      <c r="C119" s="3">
        <v>17</v>
      </c>
      <c r="D119" s="3">
        <v>21</v>
      </c>
      <c r="E119" s="3">
        <v>22</v>
      </c>
      <c r="F119" s="3">
        <v>0</v>
      </c>
      <c r="G119" s="3">
        <v>5</v>
      </c>
    </row>
    <row r="120" spans="2:7" ht="16.149999999999999" customHeight="1">
      <c r="B120" s="4" t="s">
        <v>178</v>
      </c>
      <c r="C120" s="3">
        <v>3</v>
      </c>
      <c r="D120" s="3">
        <v>4</v>
      </c>
      <c r="E120" s="3">
        <v>5</v>
      </c>
      <c r="F120" s="3">
        <v>7</v>
      </c>
      <c r="G120" s="3">
        <v>15</v>
      </c>
    </row>
    <row r="121" spans="2:7" ht="16.149999999999999" customHeight="1">
      <c r="B121" s="4" t="s">
        <v>179</v>
      </c>
      <c r="C121" s="3">
        <v>10</v>
      </c>
      <c r="D121" s="3">
        <v>18</v>
      </c>
      <c r="E121" s="3">
        <v>22</v>
      </c>
      <c r="F121" s="3">
        <v>3</v>
      </c>
      <c r="G121" s="3">
        <v>9</v>
      </c>
    </row>
    <row r="122" spans="2:7" ht="16.149999999999999" customHeight="1">
      <c r="B122" s="4" t="s">
        <v>180</v>
      </c>
      <c r="C122" s="3">
        <v>4</v>
      </c>
      <c r="D122" s="3">
        <v>5</v>
      </c>
      <c r="E122" s="3">
        <v>7</v>
      </c>
      <c r="F122" s="3">
        <v>9</v>
      </c>
      <c r="G122" s="3">
        <v>5</v>
      </c>
    </row>
    <row r="123" spans="2:7" ht="16.149999999999999" customHeight="1">
      <c r="B123" s="4" t="s">
        <v>181</v>
      </c>
      <c r="C123" s="3">
        <v>9</v>
      </c>
      <c r="D123" s="3">
        <v>12</v>
      </c>
      <c r="E123" s="3">
        <v>0</v>
      </c>
      <c r="F123" s="3">
        <v>0</v>
      </c>
      <c r="G123" s="3">
        <v>9</v>
      </c>
    </row>
    <row r="124" spans="2:7" ht="16.149999999999999" customHeight="1">
      <c r="B124" s="4" t="s">
        <v>182</v>
      </c>
      <c r="C124" s="3">
        <v>4</v>
      </c>
      <c r="D124" s="3">
        <v>5</v>
      </c>
      <c r="E124" s="3">
        <v>7</v>
      </c>
      <c r="F124" s="3">
        <v>7</v>
      </c>
      <c r="G124" s="3">
        <v>4</v>
      </c>
    </row>
    <row r="125" spans="2:7" ht="16.149999999999999" customHeight="1">
      <c r="B125" s="4" t="s">
        <v>183</v>
      </c>
      <c r="C125" s="3">
        <v>10</v>
      </c>
      <c r="D125" s="3">
        <v>5</v>
      </c>
      <c r="E125" s="3">
        <v>0</v>
      </c>
      <c r="F125" s="3">
        <v>2</v>
      </c>
      <c r="G125" s="3">
        <v>5</v>
      </c>
    </row>
    <row r="126" spans="2:7" ht="16.149999999999999" customHeight="1">
      <c r="B126" s="4" t="s">
        <v>184</v>
      </c>
      <c r="C126" s="3">
        <v>7</v>
      </c>
      <c r="D126" s="3">
        <v>10</v>
      </c>
      <c r="E126" s="3">
        <v>13</v>
      </c>
      <c r="F126" s="3">
        <v>14</v>
      </c>
      <c r="G126" s="3">
        <v>11</v>
      </c>
    </row>
    <row r="127" spans="2:7">
      <c r="C127" s="2">
        <f>SUM(C7:C126)</f>
        <v>1320</v>
      </c>
      <c r="D127" s="2">
        <f t="shared" ref="D127:G127" si="1">SUM(D7:D126)</f>
        <v>1272</v>
      </c>
      <c r="E127" s="2">
        <f t="shared" si="1"/>
        <v>1266</v>
      </c>
      <c r="F127" s="2">
        <f t="shared" si="1"/>
        <v>1358</v>
      </c>
      <c r="G127" s="2">
        <f t="shared" si="1"/>
        <v>1232</v>
      </c>
    </row>
  </sheetData>
  <mergeCells count="10">
    <mergeCell ref="M5:O5"/>
    <mergeCell ref="C4:D4"/>
    <mergeCell ref="J4:K4"/>
    <mergeCell ref="B5:B6"/>
    <mergeCell ref="C5:C6"/>
    <mergeCell ref="D5:D6"/>
    <mergeCell ref="E5:E6"/>
    <mergeCell ref="F5:F6"/>
    <mergeCell ref="G5:G6"/>
    <mergeCell ref="J5:L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26"/>
  <sheetViews>
    <sheetView topLeftCell="Q7" zoomScale="66" workbookViewId="0">
      <selection activeCell="Z18" sqref="Z18"/>
    </sheetView>
  </sheetViews>
  <sheetFormatPr defaultColWidth="9" defaultRowHeight="15.4"/>
  <cols>
    <col min="1" max="1" width="9" style="1"/>
    <col min="2" max="2" width="12.375" style="2" customWidth="1"/>
    <col min="3" max="6" width="14.125" style="2" customWidth="1"/>
    <col min="7" max="7" width="14.125" style="1" customWidth="1"/>
    <col min="8" max="8" width="9" style="1"/>
    <col min="9" max="9" width="13.75" style="1" customWidth="1"/>
    <col min="10" max="16384" width="9" style="1"/>
  </cols>
  <sheetData>
    <row r="1" spans="2:26">
      <c r="B1" s="5" t="s">
        <v>0</v>
      </c>
      <c r="C1" s="6">
        <v>44635</v>
      </c>
      <c r="D1" s="7"/>
    </row>
    <row r="2" spans="2:26">
      <c r="B2" s="5" t="s">
        <v>1</v>
      </c>
      <c r="C2" s="7" t="s">
        <v>2</v>
      </c>
      <c r="D2" s="7"/>
    </row>
    <row r="3" spans="2:26">
      <c r="B3" s="5" t="s">
        <v>3</v>
      </c>
      <c r="C3" s="7">
        <v>2</v>
      </c>
      <c r="D3" s="7"/>
    </row>
    <row r="4" spans="2:26" ht="15.75">
      <c r="B4" s="5" t="s">
        <v>4</v>
      </c>
      <c r="C4" s="15" t="s">
        <v>5</v>
      </c>
      <c r="D4" s="16"/>
      <c r="E4" s="1"/>
      <c r="I4" s="5" t="s">
        <v>4</v>
      </c>
      <c r="J4" s="15" t="s">
        <v>6</v>
      </c>
      <c r="K4" s="16"/>
    </row>
    <row r="5" spans="2:26" ht="19.5" customHeight="1">
      <c r="B5" s="17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7" t="s">
        <v>12</v>
      </c>
      <c r="I5" s="3" t="s">
        <v>13</v>
      </c>
      <c r="J5" s="13" t="s">
        <v>14</v>
      </c>
      <c r="K5" s="14"/>
      <c r="L5" s="14"/>
      <c r="M5" s="13" t="s">
        <v>15</v>
      </c>
      <c r="N5" s="14"/>
      <c r="O5" s="14"/>
    </row>
    <row r="6" spans="2:26" ht="19.5" customHeight="1">
      <c r="B6" s="13"/>
      <c r="C6" s="13"/>
      <c r="D6" s="13"/>
      <c r="E6" s="13"/>
      <c r="F6" s="13"/>
      <c r="G6" s="14"/>
      <c r="I6" s="3" t="s">
        <v>16</v>
      </c>
      <c r="J6" s="3" t="s">
        <v>17</v>
      </c>
      <c r="K6" s="3" t="s">
        <v>18</v>
      </c>
      <c r="L6" s="3" t="s">
        <v>19</v>
      </c>
      <c r="M6" s="3" t="s">
        <v>17</v>
      </c>
      <c r="N6" s="3" t="s">
        <v>18</v>
      </c>
      <c r="O6" s="3" t="s">
        <v>19</v>
      </c>
      <c r="Q6" s="8"/>
      <c r="T6" s="1">
        <v>1</v>
      </c>
      <c r="U6" s="9" t="s">
        <v>20</v>
      </c>
      <c r="X6" s="1">
        <v>5</v>
      </c>
      <c r="Y6" s="1" t="s">
        <v>21</v>
      </c>
    </row>
    <row r="7" spans="2:26" ht="16.149999999999999" customHeight="1">
      <c r="B7" s="4" t="s">
        <v>22</v>
      </c>
      <c r="C7" s="3">
        <v>24</v>
      </c>
      <c r="D7" s="3">
        <v>32</v>
      </c>
      <c r="E7" s="3">
        <v>32</v>
      </c>
      <c r="F7" s="3">
        <v>33</v>
      </c>
      <c r="G7" s="3">
        <v>32</v>
      </c>
      <c r="I7" s="3" t="s">
        <v>23</v>
      </c>
      <c r="J7" s="3">
        <v>0</v>
      </c>
      <c r="K7" s="3">
        <v>0</v>
      </c>
      <c r="L7" s="3">
        <v>0</v>
      </c>
      <c r="M7" s="3">
        <v>2</v>
      </c>
      <c r="N7" s="3">
        <v>105</v>
      </c>
      <c r="O7" s="3">
        <v>4</v>
      </c>
      <c r="Q7" s="8">
        <v>0.29166666666666669</v>
      </c>
      <c r="R7" s="1">
        <f>SUM(J7:O7)</f>
        <v>111</v>
      </c>
      <c r="U7" s="1" t="s">
        <v>24</v>
      </c>
      <c r="V7" s="1">
        <v>15</v>
      </c>
      <c r="Y7" s="1" t="s">
        <v>25</v>
      </c>
      <c r="Z7" s="1">
        <f>SUM(G7:G126)</f>
        <v>1735</v>
      </c>
    </row>
    <row r="8" spans="2:26" ht="16.149999999999999" customHeight="1">
      <c r="B8" s="4" t="s">
        <v>26</v>
      </c>
      <c r="C8" s="3">
        <v>0</v>
      </c>
      <c r="D8" s="3">
        <v>0</v>
      </c>
      <c r="E8" s="3">
        <v>0</v>
      </c>
      <c r="F8" s="3">
        <v>0</v>
      </c>
      <c r="G8" s="3">
        <v>18</v>
      </c>
      <c r="I8" s="3" t="s">
        <v>27</v>
      </c>
      <c r="J8" s="3">
        <v>0</v>
      </c>
      <c r="K8" s="3">
        <v>0</v>
      </c>
      <c r="L8" s="3">
        <v>0</v>
      </c>
      <c r="M8" s="3">
        <v>4</v>
      </c>
      <c r="N8" s="3">
        <v>172</v>
      </c>
      <c r="O8" s="3">
        <v>7</v>
      </c>
      <c r="Q8" s="8">
        <v>0.2951388888888889</v>
      </c>
      <c r="R8" s="1">
        <f>SUM(J8:O8)</f>
        <v>183</v>
      </c>
      <c r="U8" s="1" t="s">
        <v>185</v>
      </c>
      <c r="V8" s="1">
        <f>SUM(C7:F126)</f>
        <v>5024</v>
      </c>
      <c r="Y8" s="1" t="s">
        <v>29</v>
      </c>
      <c r="Z8" s="1">
        <f>SUM(R7:R30)</f>
        <v>30097</v>
      </c>
    </row>
    <row r="9" spans="2:26" ht="16.149999999999999" customHeight="1">
      <c r="B9" s="4" t="s">
        <v>30</v>
      </c>
      <c r="C9" s="3">
        <v>0</v>
      </c>
      <c r="D9" s="3">
        <v>0</v>
      </c>
      <c r="E9" s="3">
        <v>10</v>
      </c>
      <c r="F9" s="3">
        <v>11</v>
      </c>
      <c r="G9" s="3">
        <v>20</v>
      </c>
      <c r="I9" s="3" t="s">
        <v>31</v>
      </c>
      <c r="J9" s="3">
        <v>0</v>
      </c>
      <c r="K9" s="3">
        <v>2</v>
      </c>
      <c r="L9" s="3">
        <v>0</v>
      </c>
      <c r="M9" s="3">
        <v>7</v>
      </c>
      <c r="N9" s="3">
        <v>292</v>
      </c>
      <c r="O9" s="3">
        <v>11</v>
      </c>
      <c r="Q9" s="8">
        <v>0.29861111111111099</v>
      </c>
      <c r="R9" s="1">
        <f t="shared" ref="R9:R30" si="0">SUM(J9:O9)</f>
        <v>312</v>
      </c>
      <c r="U9" s="1" t="s">
        <v>29</v>
      </c>
      <c r="V9" s="1">
        <f>SUM(R7:R30)</f>
        <v>30097</v>
      </c>
    </row>
    <row r="10" spans="2:26" ht="16.149999999999999" customHeight="1">
      <c r="B10" s="4" t="s">
        <v>32</v>
      </c>
      <c r="C10" s="3">
        <v>15</v>
      </c>
      <c r="D10" s="3">
        <v>15</v>
      </c>
      <c r="E10" s="3">
        <v>16</v>
      </c>
      <c r="F10" s="3">
        <v>24</v>
      </c>
      <c r="G10" s="3">
        <v>10</v>
      </c>
      <c r="I10" s="3" t="s">
        <v>33</v>
      </c>
      <c r="J10" s="3">
        <v>0</v>
      </c>
      <c r="K10" s="3">
        <v>0</v>
      </c>
      <c r="L10" s="3">
        <v>0</v>
      </c>
      <c r="M10" s="3">
        <v>11</v>
      </c>
      <c r="N10" s="3">
        <v>363</v>
      </c>
      <c r="O10" s="3">
        <v>12</v>
      </c>
      <c r="Q10" s="8">
        <v>0.30208333333333298</v>
      </c>
      <c r="R10" s="1">
        <f t="shared" si="0"/>
        <v>386</v>
      </c>
      <c r="Y10" s="1" t="s">
        <v>34</v>
      </c>
      <c r="Z10" s="10">
        <f>Z7/Z8</f>
        <v>5.7646941555636773E-2</v>
      </c>
    </row>
    <row r="11" spans="2:26" ht="16.149999999999999" customHeight="1">
      <c r="B11" s="4" t="s">
        <v>35</v>
      </c>
      <c r="C11" s="3">
        <v>0</v>
      </c>
      <c r="D11" s="3">
        <v>0</v>
      </c>
      <c r="E11" s="3">
        <v>0</v>
      </c>
      <c r="F11" s="3">
        <v>0</v>
      </c>
      <c r="G11" s="3">
        <v>30</v>
      </c>
      <c r="I11" s="3" t="s">
        <v>36</v>
      </c>
      <c r="J11" s="3">
        <v>1</v>
      </c>
      <c r="K11" s="3">
        <v>2</v>
      </c>
      <c r="L11" s="3">
        <v>0</v>
      </c>
      <c r="M11" s="3">
        <v>15</v>
      </c>
      <c r="N11" s="3">
        <v>481</v>
      </c>
      <c r="O11" s="3">
        <v>16</v>
      </c>
      <c r="Q11" s="8">
        <v>0.30555555555555503</v>
      </c>
      <c r="R11" s="1">
        <f t="shared" si="0"/>
        <v>515</v>
      </c>
      <c r="U11" s="1" t="s">
        <v>37</v>
      </c>
      <c r="V11" s="1">
        <f>0.9*(V7*V8/V9)</f>
        <v>2.2535136392331463</v>
      </c>
    </row>
    <row r="12" spans="2:26" ht="16.149999999999999" customHeight="1">
      <c r="B12" s="4" t="s">
        <v>38</v>
      </c>
      <c r="C12" s="3">
        <v>1</v>
      </c>
      <c r="D12" s="3">
        <v>1</v>
      </c>
      <c r="E12" s="3">
        <v>1</v>
      </c>
      <c r="F12" s="3">
        <v>10</v>
      </c>
      <c r="G12" s="3">
        <v>0</v>
      </c>
      <c r="I12" s="3" t="s">
        <v>39</v>
      </c>
      <c r="J12" s="3">
        <v>0</v>
      </c>
      <c r="K12" s="3">
        <v>1</v>
      </c>
      <c r="L12" s="3">
        <v>0</v>
      </c>
      <c r="M12" s="3">
        <v>22</v>
      </c>
      <c r="N12" s="3">
        <v>569</v>
      </c>
      <c r="O12" s="3">
        <v>19</v>
      </c>
      <c r="Q12" s="8">
        <v>0.30902777777777801</v>
      </c>
      <c r="R12" s="1">
        <f t="shared" si="0"/>
        <v>611</v>
      </c>
      <c r="X12" s="1">
        <v>6</v>
      </c>
      <c r="Y12" s="1" t="s">
        <v>40</v>
      </c>
    </row>
    <row r="13" spans="2:26" ht="16.149999999999999" customHeight="1">
      <c r="B13" s="4" t="s">
        <v>41</v>
      </c>
      <c r="C13" s="3">
        <v>25</v>
      </c>
      <c r="D13" s="3">
        <v>0</v>
      </c>
      <c r="E13" s="3">
        <v>0</v>
      </c>
      <c r="F13" s="3">
        <v>0</v>
      </c>
      <c r="G13" s="3">
        <v>26</v>
      </c>
      <c r="I13" s="3" t="s">
        <v>42</v>
      </c>
      <c r="J13" s="3">
        <v>0</v>
      </c>
      <c r="K13" s="3">
        <v>1</v>
      </c>
      <c r="L13" s="3">
        <v>0</v>
      </c>
      <c r="M13" s="3">
        <v>32</v>
      </c>
      <c r="N13" s="3">
        <v>654</v>
      </c>
      <c r="O13" s="3">
        <v>20</v>
      </c>
      <c r="Q13" s="8">
        <v>0.3125</v>
      </c>
      <c r="R13" s="1">
        <f t="shared" si="0"/>
        <v>707</v>
      </c>
      <c r="T13" s="1">
        <v>2</v>
      </c>
      <c r="U13" s="1" t="s">
        <v>43</v>
      </c>
      <c r="Y13" s="1" t="s">
        <v>37</v>
      </c>
      <c r="Z13" s="1">
        <f>V11</f>
        <v>2.2535136392331463</v>
      </c>
    </row>
    <row r="14" spans="2:26" ht="16.149999999999999" customHeight="1">
      <c r="B14" s="4" t="s">
        <v>44</v>
      </c>
      <c r="C14" s="3">
        <v>0</v>
      </c>
      <c r="D14" s="3">
        <v>1</v>
      </c>
      <c r="E14" s="3">
        <v>4</v>
      </c>
      <c r="F14" s="3">
        <v>17</v>
      </c>
      <c r="G14" s="3">
        <v>0</v>
      </c>
      <c r="I14" s="3" t="s">
        <v>45</v>
      </c>
      <c r="J14" s="3">
        <v>0</v>
      </c>
      <c r="K14" s="3">
        <v>1</v>
      </c>
      <c r="L14" s="3">
        <v>0</v>
      </c>
      <c r="M14" s="3">
        <v>35</v>
      </c>
      <c r="N14" s="3">
        <v>760</v>
      </c>
      <c r="O14" s="3">
        <v>21</v>
      </c>
      <c r="Q14" s="8">
        <v>0.31597222222222199</v>
      </c>
      <c r="R14" s="1">
        <f t="shared" si="0"/>
        <v>817</v>
      </c>
      <c r="U14" s="1" t="s">
        <v>186</v>
      </c>
      <c r="V14" s="1">
        <f>V8*15</f>
        <v>75360</v>
      </c>
      <c r="Y14" s="1" t="s">
        <v>34</v>
      </c>
      <c r="Z14" s="1">
        <f>Z10</f>
        <v>5.7646941555636773E-2</v>
      </c>
    </row>
    <row r="15" spans="2:26" ht="16.149999999999999" customHeight="1">
      <c r="B15" s="4" t="s">
        <v>47</v>
      </c>
      <c r="C15" s="3">
        <v>28</v>
      </c>
      <c r="D15" s="3">
        <v>29</v>
      </c>
      <c r="E15" s="3">
        <v>29</v>
      </c>
      <c r="F15" s="3">
        <v>0</v>
      </c>
      <c r="G15" s="3">
        <v>26</v>
      </c>
      <c r="I15" s="3" t="s">
        <v>48</v>
      </c>
      <c r="J15" s="3">
        <v>0</v>
      </c>
      <c r="K15" s="3">
        <v>0</v>
      </c>
      <c r="L15" s="3">
        <v>0</v>
      </c>
      <c r="M15" s="3">
        <v>40</v>
      </c>
      <c r="N15" s="3">
        <v>888</v>
      </c>
      <c r="O15" s="3">
        <v>24</v>
      </c>
      <c r="Q15" s="8">
        <v>0.31944444444444398</v>
      </c>
      <c r="R15" s="1">
        <f t="shared" si="0"/>
        <v>952</v>
      </c>
      <c r="U15" s="1" t="s">
        <v>25</v>
      </c>
      <c r="V15" s="1">
        <f>SUM(G7:G126)</f>
        <v>1735</v>
      </c>
      <c r="Y15" s="1" t="s">
        <v>49</v>
      </c>
      <c r="Z15" s="1">
        <v>40</v>
      </c>
    </row>
    <row r="16" spans="2:26" ht="16.149999999999999" customHeight="1">
      <c r="B16" s="4" t="s">
        <v>50</v>
      </c>
      <c r="C16" s="3">
        <v>0</v>
      </c>
      <c r="D16" s="3">
        <v>0</v>
      </c>
      <c r="E16" s="3">
        <v>0</v>
      </c>
      <c r="F16" s="3">
        <v>16</v>
      </c>
      <c r="G16" s="3">
        <v>5</v>
      </c>
      <c r="I16" s="3" t="s">
        <v>51</v>
      </c>
      <c r="J16" s="3">
        <v>0</v>
      </c>
      <c r="K16" s="3">
        <v>1</v>
      </c>
      <c r="L16" s="3">
        <v>0</v>
      </c>
      <c r="M16" s="3">
        <v>45</v>
      </c>
      <c r="N16" s="3">
        <v>956</v>
      </c>
      <c r="O16" s="3">
        <v>24</v>
      </c>
      <c r="Q16" s="8">
        <v>0.32291666666666702</v>
      </c>
      <c r="R16" s="1">
        <f t="shared" si="0"/>
        <v>1026</v>
      </c>
      <c r="Y16" s="1" t="s">
        <v>52</v>
      </c>
      <c r="Z16" s="1">
        <v>7</v>
      </c>
    </row>
    <row r="17" spans="2:26" ht="16.149999999999999" customHeight="1">
      <c r="B17" s="4" t="s">
        <v>53</v>
      </c>
      <c r="C17" s="3">
        <v>35</v>
      </c>
      <c r="D17" s="3">
        <v>36</v>
      </c>
      <c r="E17" s="3">
        <v>38</v>
      </c>
      <c r="F17" s="3">
        <v>41</v>
      </c>
      <c r="G17" s="3">
        <v>30</v>
      </c>
      <c r="I17" s="3" t="s">
        <v>54</v>
      </c>
      <c r="J17" s="3">
        <v>0</v>
      </c>
      <c r="K17" s="3">
        <v>0</v>
      </c>
      <c r="L17" s="3">
        <v>0</v>
      </c>
      <c r="M17" s="3">
        <v>55</v>
      </c>
      <c r="N17" s="3">
        <v>1038</v>
      </c>
      <c r="O17" s="3">
        <v>24</v>
      </c>
      <c r="Q17" s="8">
        <v>0.32638888888888901</v>
      </c>
      <c r="R17" s="1">
        <f t="shared" si="0"/>
        <v>1117</v>
      </c>
      <c r="U17" s="1" t="s">
        <v>55</v>
      </c>
      <c r="V17" s="1">
        <f>V14/V15</f>
        <v>43.435158501440924</v>
      </c>
    </row>
    <row r="18" spans="2:26" ht="16.149999999999999" customHeight="1">
      <c r="B18" s="4" t="s">
        <v>56</v>
      </c>
      <c r="C18" s="3">
        <v>0</v>
      </c>
      <c r="D18" s="3">
        <v>0</v>
      </c>
      <c r="E18" s="3">
        <v>0</v>
      </c>
      <c r="F18" s="3">
        <v>0</v>
      </c>
      <c r="G18" s="3">
        <v>12</v>
      </c>
      <c r="I18" s="3" t="s">
        <v>57</v>
      </c>
      <c r="J18" s="3">
        <v>0</v>
      </c>
      <c r="K18" s="3">
        <v>2</v>
      </c>
      <c r="L18" s="3">
        <v>0</v>
      </c>
      <c r="M18" s="3">
        <v>61</v>
      </c>
      <c r="N18" s="3">
        <v>1110</v>
      </c>
      <c r="O18" s="3">
        <v>25</v>
      </c>
      <c r="Q18" s="8">
        <v>0.32986111111111099</v>
      </c>
      <c r="R18" s="1">
        <f t="shared" si="0"/>
        <v>1198</v>
      </c>
      <c r="Y18" s="1" t="s">
        <v>58</v>
      </c>
      <c r="Z18" s="1">
        <f>Z13+(Z14*Z16)</f>
        <v>2.6570422301226038</v>
      </c>
    </row>
    <row r="19" spans="2:26" ht="16.149999999999999" customHeight="1">
      <c r="B19" s="4" t="s">
        <v>59</v>
      </c>
      <c r="C19" s="3">
        <v>12</v>
      </c>
      <c r="D19" s="3">
        <v>17</v>
      </c>
      <c r="E19" s="3">
        <v>19</v>
      </c>
      <c r="F19" s="3">
        <v>20</v>
      </c>
      <c r="G19" s="3">
        <v>4</v>
      </c>
      <c r="I19" s="3" t="s">
        <v>60</v>
      </c>
      <c r="J19" s="3">
        <v>0</v>
      </c>
      <c r="K19" s="3">
        <v>0</v>
      </c>
      <c r="L19" s="3">
        <v>0</v>
      </c>
      <c r="M19" s="3">
        <v>73</v>
      </c>
      <c r="N19" s="3">
        <v>1193</v>
      </c>
      <c r="O19" s="3">
        <v>28</v>
      </c>
      <c r="Q19" s="8">
        <v>0.33333333333333298</v>
      </c>
      <c r="R19" s="1">
        <f t="shared" si="0"/>
        <v>1294</v>
      </c>
      <c r="T19" s="1">
        <v>3</v>
      </c>
      <c r="U19" s="1" t="s">
        <v>61</v>
      </c>
    </row>
    <row r="20" spans="2:26" ht="16.149999999999999" customHeight="1">
      <c r="B20" s="4" t="s">
        <v>62</v>
      </c>
      <c r="C20" s="3">
        <v>22</v>
      </c>
      <c r="D20" s="3">
        <v>0</v>
      </c>
      <c r="E20" s="3">
        <v>0</v>
      </c>
      <c r="F20" s="3">
        <v>0</v>
      </c>
      <c r="G20" s="3">
        <v>0</v>
      </c>
      <c r="I20" s="3" t="s">
        <v>63</v>
      </c>
      <c r="J20" s="3">
        <v>0</v>
      </c>
      <c r="K20" s="3">
        <v>0</v>
      </c>
      <c r="L20" s="3">
        <v>0</v>
      </c>
      <c r="M20" s="3">
        <v>80</v>
      </c>
      <c r="N20" s="3">
        <v>1269</v>
      </c>
      <c r="O20" s="3">
        <v>34</v>
      </c>
      <c r="Q20" s="8">
        <v>0.33680555555555503</v>
      </c>
      <c r="R20" s="1">
        <f t="shared" si="0"/>
        <v>1383</v>
      </c>
      <c r="U20" s="1" t="s">
        <v>186</v>
      </c>
      <c r="V20" s="1">
        <f>V8*15</f>
        <v>75360</v>
      </c>
    </row>
    <row r="21" spans="2:26" ht="16.149999999999999" customHeight="1">
      <c r="B21" s="4" t="s">
        <v>64</v>
      </c>
      <c r="C21" s="3">
        <v>0</v>
      </c>
      <c r="D21" s="3">
        <v>50</v>
      </c>
      <c r="E21" s="3">
        <v>5</v>
      </c>
      <c r="F21" s="3">
        <v>5</v>
      </c>
      <c r="G21" s="3">
        <v>5</v>
      </c>
      <c r="I21" s="3" t="s">
        <v>65</v>
      </c>
      <c r="J21" s="3">
        <v>0</v>
      </c>
      <c r="K21" s="3">
        <v>1</v>
      </c>
      <c r="L21" s="3">
        <v>0</v>
      </c>
      <c r="M21" s="3">
        <v>86</v>
      </c>
      <c r="N21" s="3">
        <v>1394</v>
      </c>
      <c r="O21" s="3">
        <v>36</v>
      </c>
      <c r="Q21" s="8">
        <v>0.34027777777777801</v>
      </c>
      <c r="R21" s="1">
        <f t="shared" si="0"/>
        <v>1517</v>
      </c>
      <c r="U21" s="1" t="s">
        <v>29</v>
      </c>
      <c r="V21" s="1">
        <f>SUM(R7:R30)</f>
        <v>30097</v>
      </c>
    </row>
    <row r="22" spans="2:26" ht="16.149999999999999" customHeight="1">
      <c r="B22" s="4" t="s">
        <v>66</v>
      </c>
      <c r="C22" s="3">
        <v>5</v>
      </c>
      <c r="D22" s="3">
        <v>15</v>
      </c>
      <c r="E22" s="3">
        <v>26</v>
      </c>
      <c r="F22" s="3">
        <v>0</v>
      </c>
      <c r="G22" s="3">
        <v>20</v>
      </c>
      <c r="I22" s="3" t="s">
        <v>67</v>
      </c>
      <c r="J22" s="3">
        <v>0</v>
      </c>
      <c r="K22" s="3">
        <v>0</v>
      </c>
      <c r="L22" s="3">
        <v>0</v>
      </c>
      <c r="M22" s="3">
        <v>92</v>
      </c>
      <c r="N22" s="3">
        <v>1484</v>
      </c>
      <c r="O22" s="3">
        <v>36</v>
      </c>
      <c r="Q22" s="8">
        <v>0.34375</v>
      </c>
      <c r="R22" s="1">
        <f t="shared" si="0"/>
        <v>1612</v>
      </c>
    </row>
    <row r="23" spans="2:26" ht="16.149999999999999" customHeight="1">
      <c r="B23" s="4" t="s">
        <v>68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I23" s="3" t="s">
        <v>69</v>
      </c>
      <c r="J23" s="3">
        <v>0</v>
      </c>
      <c r="K23" s="3">
        <v>0</v>
      </c>
      <c r="L23" s="3">
        <v>0</v>
      </c>
      <c r="M23" s="3">
        <v>96</v>
      </c>
      <c r="N23" s="3">
        <v>1565</v>
      </c>
      <c r="O23" s="3">
        <v>36</v>
      </c>
      <c r="Q23" s="8">
        <v>0.34722222222222199</v>
      </c>
      <c r="R23" s="1">
        <f t="shared" si="0"/>
        <v>1697</v>
      </c>
      <c r="U23" s="1" t="s">
        <v>70</v>
      </c>
      <c r="V23" s="1">
        <f>V20/V21</f>
        <v>2.5039040435923847</v>
      </c>
    </row>
    <row r="24" spans="2:26" ht="16.149999999999999" customHeight="1">
      <c r="B24" s="4" t="s">
        <v>71</v>
      </c>
      <c r="C24" s="3">
        <v>0</v>
      </c>
      <c r="D24" s="3">
        <v>20</v>
      </c>
      <c r="E24" s="3">
        <v>29</v>
      </c>
      <c r="F24" s="3">
        <v>30</v>
      </c>
      <c r="G24" s="3">
        <v>31</v>
      </c>
      <c r="I24" s="3" t="s">
        <v>72</v>
      </c>
      <c r="J24" s="3">
        <v>0</v>
      </c>
      <c r="K24" s="3">
        <v>1</v>
      </c>
      <c r="L24" s="3">
        <v>0</v>
      </c>
      <c r="M24" s="3">
        <v>99</v>
      </c>
      <c r="N24" s="3">
        <v>1646</v>
      </c>
      <c r="O24" s="3">
        <v>37</v>
      </c>
      <c r="Q24" s="8">
        <v>0.35069444444444398</v>
      </c>
      <c r="R24" s="1">
        <f t="shared" si="0"/>
        <v>1783</v>
      </c>
    </row>
    <row r="25" spans="2:26" ht="16.149999999999999" customHeight="1">
      <c r="B25" s="4" t="s">
        <v>73</v>
      </c>
      <c r="C25" s="3">
        <v>0</v>
      </c>
      <c r="D25" s="3">
        <v>0</v>
      </c>
      <c r="E25" s="3">
        <v>0</v>
      </c>
      <c r="F25" s="3">
        <v>2</v>
      </c>
      <c r="G25" s="3">
        <v>3</v>
      </c>
      <c r="I25" s="3" t="s">
        <v>74</v>
      </c>
      <c r="J25" s="3">
        <v>1</v>
      </c>
      <c r="K25" s="3">
        <v>3</v>
      </c>
      <c r="L25" s="3">
        <v>0</v>
      </c>
      <c r="M25" s="3">
        <v>108</v>
      </c>
      <c r="N25" s="3">
        <v>1734</v>
      </c>
      <c r="O25" s="3">
        <v>40</v>
      </c>
      <c r="Q25" s="8">
        <v>0.35416666666666602</v>
      </c>
      <c r="R25" s="1">
        <f t="shared" si="0"/>
        <v>1886</v>
      </c>
      <c r="T25" s="1">
        <v>4</v>
      </c>
      <c r="U25" s="1" t="s">
        <v>75</v>
      </c>
    </row>
    <row r="26" spans="2:26" ht="16.149999999999999" customHeight="1">
      <c r="B26" s="4" t="s">
        <v>76</v>
      </c>
      <c r="C26" s="3">
        <v>12</v>
      </c>
      <c r="D26" s="3">
        <v>40</v>
      </c>
      <c r="E26" s="3">
        <v>44</v>
      </c>
      <c r="F26" s="3">
        <v>45</v>
      </c>
      <c r="G26" s="3">
        <v>45</v>
      </c>
      <c r="I26" s="3" t="s">
        <v>77</v>
      </c>
      <c r="J26" s="3">
        <v>0</v>
      </c>
      <c r="K26" s="3">
        <v>3</v>
      </c>
      <c r="L26" s="3">
        <v>0</v>
      </c>
      <c r="M26" s="3">
        <v>116</v>
      </c>
      <c r="N26" s="3">
        <v>1847</v>
      </c>
      <c r="O26" s="3">
        <v>42</v>
      </c>
      <c r="Q26" s="8">
        <v>0.35763888888888901</v>
      </c>
      <c r="R26" s="1">
        <f t="shared" si="0"/>
        <v>2008</v>
      </c>
      <c r="U26" s="1" t="s">
        <v>25</v>
      </c>
      <c r="V26" s="1">
        <f>SUM(G7:G126)</f>
        <v>1735</v>
      </c>
    </row>
    <row r="27" spans="2:26" ht="16.149999999999999" customHeight="1">
      <c r="B27" s="4" t="s">
        <v>78</v>
      </c>
      <c r="C27" s="3">
        <v>45</v>
      </c>
      <c r="D27" s="3">
        <v>0</v>
      </c>
      <c r="E27" s="3">
        <v>1</v>
      </c>
      <c r="F27" s="3">
        <v>1</v>
      </c>
      <c r="G27" s="3">
        <v>0</v>
      </c>
      <c r="I27" s="3" t="s">
        <v>79</v>
      </c>
      <c r="J27" s="3">
        <v>0</v>
      </c>
      <c r="K27" s="3">
        <v>0</v>
      </c>
      <c r="L27" s="3">
        <v>0</v>
      </c>
      <c r="M27" s="3">
        <v>124</v>
      </c>
      <c r="N27" s="3">
        <v>1918</v>
      </c>
      <c r="O27" s="3">
        <v>43</v>
      </c>
      <c r="Q27" s="8">
        <v>0.36111111111111099</v>
      </c>
      <c r="R27" s="1">
        <f t="shared" si="0"/>
        <v>2085</v>
      </c>
      <c r="U27" s="1" t="s">
        <v>80</v>
      </c>
      <c r="V27" s="1">
        <f>2*60*60/150</f>
        <v>48</v>
      </c>
    </row>
    <row r="28" spans="2:26" ht="16.149999999999999" customHeight="1">
      <c r="B28" s="4" t="s">
        <v>81</v>
      </c>
      <c r="C28" s="3">
        <v>1</v>
      </c>
      <c r="D28" s="3">
        <v>10</v>
      </c>
      <c r="E28" s="3">
        <v>20</v>
      </c>
      <c r="F28" s="3">
        <v>21</v>
      </c>
      <c r="G28" s="3">
        <v>27</v>
      </c>
      <c r="I28" s="3" t="s">
        <v>82</v>
      </c>
      <c r="J28" s="3">
        <v>1</v>
      </c>
      <c r="K28" s="3">
        <v>1</v>
      </c>
      <c r="L28" s="3">
        <v>0</v>
      </c>
      <c r="M28" s="3">
        <v>135</v>
      </c>
      <c r="N28" s="3">
        <v>2019</v>
      </c>
      <c r="O28" s="3">
        <v>44</v>
      </c>
      <c r="Q28" s="8">
        <v>0.36458333333333298</v>
      </c>
      <c r="R28" s="1">
        <f t="shared" si="0"/>
        <v>2200</v>
      </c>
      <c r="U28" s="1" t="s">
        <v>83</v>
      </c>
      <c r="V28" s="1">
        <v>5</v>
      </c>
    </row>
    <row r="29" spans="2:26" ht="16.149999999999999" customHeight="1">
      <c r="B29" s="4" t="s">
        <v>84</v>
      </c>
      <c r="C29" s="3">
        <v>22</v>
      </c>
      <c r="D29" s="3">
        <v>25</v>
      </c>
      <c r="E29" s="3">
        <v>0</v>
      </c>
      <c r="F29" s="3">
        <v>0</v>
      </c>
      <c r="G29" s="3">
        <v>6</v>
      </c>
      <c r="I29" s="3" t="s">
        <v>85</v>
      </c>
      <c r="J29" s="3">
        <v>1</v>
      </c>
      <c r="K29" s="3">
        <v>3</v>
      </c>
      <c r="L29" s="3">
        <v>0</v>
      </c>
      <c r="M29" s="3">
        <v>136</v>
      </c>
      <c r="N29" s="3">
        <v>2133</v>
      </c>
      <c r="O29" s="3">
        <v>46</v>
      </c>
      <c r="Q29" s="8">
        <v>0.36805555555555503</v>
      </c>
      <c r="R29" s="1">
        <f t="shared" si="0"/>
        <v>2319</v>
      </c>
    </row>
    <row r="30" spans="2:26" ht="16.149999999999999" customHeight="1">
      <c r="B30" s="4" t="s">
        <v>86</v>
      </c>
      <c r="C30" s="3">
        <v>1</v>
      </c>
      <c r="D30" s="3">
        <v>2</v>
      </c>
      <c r="E30" s="3">
        <v>3</v>
      </c>
      <c r="F30" s="3">
        <v>17</v>
      </c>
      <c r="G30" s="3">
        <v>22</v>
      </c>
      <c r="I30" s="3" t="s">
        <v>87</v>
      </c>
      <c r="J30" s="3">
        <v>0</v>
      </c>
      <c r="K30" s="3">
        <v>0</v>
      </c>
      <c r="L30" s="3">
        <v>0</v>
      </c>
      <c r="M30" s="3">
        <v>140</v>
      </c>
      <c r="N30" s="3">
        <v>2192</v>
      </c>
      <c r="O30" s="3">
        <v>46</v>
      </c>
      <c r="Q30" s="8">
        <v>0.37152777777777701</v>
      </c>
      <c r="R30" s="1">
        <f t="shared" si="0"/>
        <v>2378</v>
      </c>
      <c r="U30" s="1" t="s">
        <v>88</v>
      </c>
      <c r="V30" s="1">
        <f>V26/(V27*V28)</f>
        <v>7.229166666666667</v>
      </c>
    </row>
    <row r="31" spans="2:26" ht="16.149999999999999" customHeight="1">
      <c r="B31" s="4" t="s">
        <v>89</v>
      </c>
      <c r="C31" s="3">
        <v>22</v>
      </c>
      <c r="D31" s="3">
        <v>23</v>
      </c>
      <c r="E31" s="3">
        <v>23</v>
      </c>
      <c r="F31" s="3">
        <v>30</v>
      </c>
      <c r="G31" s="3">
        <v>10</v>
      </c>
    </row>
    <row r="32" spans="2:26" ht="16.149999999999999" customHeight="1">
      <c r="B32" s="4" t="s">
        <v>90</v>
      </c>
      <c r="C32" s="3">
        <v>0</v>
      </c>
      <c r="D32" s="3">
        <v>4</v>
      </c>
      <c r="E32" s="3">
        <v>5</v>
      </c>
      <c r="F32" s="3">
        <v>5</v>
      </c>
      <c r="G32" s="3">
        <v>7</v>
      </c>
    </row>
    <row r="33" spans="2:7" ht="16.149999999999999" customHeight="1">
      <c r="B33" s="4" t="s">
        <v>91</v>
      </c>
      <c r="C33" s="3">
        <v>4</v>
      </c>
      <c r="D33" s="3">
        <v>5</v>
      </c>
      <c r="E33" s="3">
        <v>7</v>
      </c>
      <c r="F33" s="3">
        <v>13</v>
      </c>
      <c r="G33" s="3">
        <v>27</v>
      </c>
    </row>
    <row r="34" spans="2:7" ht="16.149999999999999" customHeight="1">
      <c r="B34" s="4" t="s">
        <v>92</v>
      </c>
      <c r="C34" s="3">
        <v>24</v>
      </c>
      <c r="D34" s="3">
        <v>0</v>
      </c>
      <c r="E34" s="3">
        <v>1</v>
      </c>
      <c r="F34" s="3">
        <v>1</v>
      </c>
      <c r="G34" s="3">
        <v>2</v>
      </c>
    </row>
    <row r="35" spans="2:7" ht="16.149999999999999" customHeight="1">
      <c r="B35" s="4" t="s">
        <v>93</v>
      </c>
      <c r="C35" s="3">
        <v>2</v>
      </c>
      <c r="D35" s="3">
        <v>3</v>
      </c>
      <c r="E35" s="3">
        <v>4</v>
      </c>
      <c r="F35" s="3">
        <v>24</v>
      </c>
      <c r="G35" s="3">
        <v>35</v>
      </c>
    </row>
    <row r="36" spans="2:7" ht="16.149999999999999" customHeight="1">
      <c r="B36" s="4" t="s">
        <v>94</v>
      </c>
      <c r="C36" s="3">
        <v>35</v>
      </c>
      <c r="D36" s="3">
        <v>35</v>
      </c>
      <c r="E36" s="3">
        <v>0</v>
      </c>
      <c r="F36" s="3">
        <v>0</v>
      </c>
      <c r="G36" s="3">
        <v>0</v>
      </c>
    </row>
    <row r="37" spans="2:7" ht="16.149999999999999" customHeight="1">
      <c r="B37" s="4" t="s">
        <v>95</v>
      </c>
      <c r="C37" s="3">
        <v>2</v>
      </c>
      <c r="D37" s="3">
        <v>3</v>
      </c>
      <c r="E37" s="3">
        <v>3</v>
      </c>
      <c r="F37" s="3">
        <v>17</v>
      </c>
      <c r="G37" s="3">
        <v>40</v>
      </c>
    </row>
    <row r="38" spans="2:7" ht="16.149999999999999" customHeight="1">
      <c r="B38" s="4" t="s">
        <v>96</v>
      </c>
      <c r="C38" s="3">
        <v>36</v>
      </c>
      <c r="D38" s="3">
        <v>36</v>
      </c>
      <c r="E38" s="3">
        <v>39</v>
      </c>
      <c r="F38" s="3">
        <v>39</v>
      </c>
      <c r="G38" s="3">
        <v>5</v>
      </c>
    </row>
    <row r="39" spans="2:7" ht="16.149999999999999" customHeight="1">
      <c r="B39" s="4" t="s">
        <v>97</v>
      </c>
      <c r="C39" s="3">
        <v>0</v>
      </c>
      <c r="D39" s="3">
        <v>4</v>
      </c>
      <c r="E39" s="3">
        <v>5</v>
      </c>
      <c r="F39" s="3">
        <v>5</v>
      </c>
      <c r="G39" s="3">
        <v>25</v>
      </c>
    </row>
    <row r="40" spans="2:7" ht="16.149999999999999" customHeight="1">
      <c r="B40" s="4" t="s">
        <v>98</v>
      </c>
      <c r="C40" s="3">
        <v>16</v>
      </c>
      <c r="D40" s="3">
        <v>19</v>
      </c>
      <c r="E40" s="3">
        <v>20</v>
      </c>
      <c r="F40" s="3">
        <v>21</v>
      </c>
      <c r="G40" s="3">
        <v>8</v>
      </c>
    </row>
    <row r="41" spans="2:7" ht="16.149999999999999" customHeight="1">
      <c r="B41" s="4" t="s">
        <v>99</v>
      </c>
      <c r="C41" s="3">
        <v>25</v>
      </c>
      <c r="D41" s="3">
        <v>0</v>
      </c>
      <c r="E41" s="3">
        <v>2</v>
      </c>
      <c r="F41" s="3">
        <v>2</v>
      </c>
      <c r="G41" s="3">
        <v>2</v>
      </c>
    </row>
    <row r="42" spans="2:7" ht="16.149999999999999" customHeight="1">
      <c r="B42" s="4" t="s">
        <v>100</v>
      </c>
      <c r="C42" s="3">
        <v>2</v>
      </c>
      <c r="D42" s="3">
        <v>8</v>
      </c>
      <c r="E42" s="3">
        <v>7</v>
      </c>
      <c r="F42" s="3">
        <v>7</v>
      </c>
      <c r="G42" s="3">
        <v>8</v>
      </c>
    </row>
    <row r="43" spans="2:7" ht="16.149999999999999" customHeight="1">
      <c r="B43" s="4" t="s">
        <v>101</v>
      </c>
      <c r="C43" s="3">
        <v>7</v>
      </c>
      <c r="D43" s="3">
        <v>8</v>
      </c>
      <c r="E43" s="3">
        <v>17</v>
      </c>
      <c r="F43" s="3">
        <v>0</v>
      </c>
      <c r="G43" s="3">
        <v>17</v>
      </c>
    </row>
    <row r="44" spans="2:7" ht="16.149999999999999" customHeight="1">
      <c r="B44" s="4" t="s">
        <v>102</v>
      </c>
      <c r="C44" s="3">
        <v>0</v>
      </c>
      <c r="D44" s="3">
        <v>2</v>
      </c>
      <c r="E44" s="3">
        <v>2</v>
      </c>
      <c r="F44" s="3">
        <v>2</v>
      </c>
      <c r="G44" s="3">
        <v>3</v>
      </c>
    </row>
    <row r="45" spans="2:7" ht="16.149999999999999" customHeight="1">
      <c r="B45" s="4" t="s">
        <v>103</v>
      </c>
      <c r="C45" s="3">
        <v>1</v>
      </c>
      <c r="D45" s="3">
        <v>17</v>
      </c>
      <c r="E45" s="3">
        <v>31</v>
      </c>
      <c r="F45" s="3">
        <v>34</v>
      </c>
      <c r="G45" s="3">
        <v>2</v>
      </c>
    </row>
    <row r="46" spans="2:7" ht="16.149999999999999" customHeight="1">
      <c r="B46" s="4" t="s">
        <v>104</v>
      </c>
      <c r="C46" s="3">
        <v>0</v>
      </c>
      <c r="D46" s="3">
        <v>1</v>
      </c>
      <c r="E46" s="3">
        <v>1</v>
      </c>
      <c r="F46" s="3">
        <v>1</v>
      </c>
      <c r="G46" s="3">
        <v>30</v>
      </c>
    </row>
    <row r="47" spans="2:7" ht="16.149999999999999" customHeight="1">
      <c r="B47" s="4" t="s">
        <v>105</v>
      </c>
      <c r="C47" s="3">
        <v>0</v>
      </c>
      <c r="D47" s="3">
        <v>15</v>
      </c>
      <c r="E47" s="3">
        <v>28</v>
      </c>
      <c r="F47" s="3">
        <v>37</v>
      </c>
      <c r="G47" s="3">
        <v>4</v>
      </c>
    </row>
    <row r="48" spans="2:7" ht="16.149999999999999" customHeight="1">
      <c r="B48" s="4" t="s">
        <v>106</v>
      </c>
      <c r="C48" s="3">
        <v>38</v>
      </c>
      <c r="D48" s="3">
        <v>0</v>
      </c>
      <c r="E48" s="3">
        <v>0</v>
      </c>
      <c r="F48" s="3">
        <v>0</v>
      </c>
      <c r="G48" s="3">
        <v>37</v>
      </c>
    </row>
    <row r="49" spans="2:7" ht="16.149999999999999" customHeight="1">
      <c r="B49" s="4" t="s">
        <v>107</v>
      </c>
      <c r="C49" s="3">
        <v>0</v>
      </c>
      <c r="D49" s="3">
        <v>18</v>
      </c>
      <c r="E49" s="3">
        <v>27</v>
      </c>
      <c r="F49" s="3">
        <v>29</v>
      </c>
      <c r="G49" s="3">
        <v>0</v>
      </c>
    </row>
    <row r="50" spans="2:7" ht="16.149999999999999" customHeight="1">
      <c r="B50" s="4" t="s">
        <v>108</v>
      </c>
      <c r="C50" s="3">
        <v>29</v>
      </c>
      <c r="D50" s="3">
        <v>30</v>
      </c>
      <c r="E50" s="3">
        <v>1</v>
      </c>
      <c r="F50" s="3">
        <v>2</v>
      </c>
      <c r="G50" s="3">
        <v>30</v>
      </c>
    </row>
    <row r="51" spans="2:7" ht="16.149999999999999" customHeight="1">
      <c r="B51" s="4" t="s">
        <v>109</v>
      </c>
      <c r="C51" s="3">
        <v>2</v>
      </c>
      <c r="D51" s="3">
        <v>2</v>
      </c>
      <c r="E51" s="3">
        <v>2</v>
      </c>
      <c r="F51" s="3">
        <v>13</v>
      </c>
      <c r="G51" s="3">
        <v>1</v>
      </c>
    </row>
    <row r="52" spans="2:7" ht="16.149999999999999" customHeight="1">
      <c r="B52" s="4" t="s">
        <v>110</v>
      </c>
      <c r="C52" s="3">
        <v>13</v>
      </c>
      <c r="D52" s="3">
        <v>15</v>
      </c>
      <c r="E52" s="3">
        <v>18</v>
      </c>
      <c r="F52" s="3">
        <v>19</v>
      </c>
      <c r="G52" s="3">
        <v>24</v>
      </c>
    </row>
    <row r="53" spans="2:7" ht="16.149999999999999" customHeight="1">
      <c r="B53" s="4" t="s">
        <v>111</v>
      </c>
      <c r="C53" s="3">
        <v>0</v>
      </c>
      <c r="D53" s="3">
        <v>1</v>
      </c>
      <c r="E53" s="3">
        <v>1</v>
      </c>
      <c r="F53" s="3">
        <v>2</v>
      </c>
      <c r="G53" s="3">
        <v>12</v>
      </c>
    </row>
    <row r="54" spans="2:7" ht="16.149999999999999" customHeight="1">
      <c r="B54" s="4" t="s">
        <v>112</v>
      </c>
      <c r="C54" s="3">
        <v>1</v>
      </c>
      <c r="D54" s="3">
        <v>1</v>
      </c>
      <c r="E54" s="3">
        <v>2</v>
      </c>
      <c r="F54" s="3">
        <v>10</v>
      </c>
      <c r="G54" s="3">
        <v>8</v>
      </c>
    </row>
    <row r="55" spans="2:7" ht="16.149999999999999" customHeight="1">
      <c r="B55" s="4" t="s">
        <v>113</v>
      </c>
      <c r="C55" s="3">
        <v>18</v>
      </c>
      <c r="D55" s="3">
        <v>0</v>
      </c>
      <c r="E55" s="3">
        <v>0</v>
      </c>
      <c r="F55" s="3">
        <v>0</v>
      </c>
      <c r="G55" s="3">
        <v>13</v>
      </c>
    </row>
    <row r="56" spans="2:7" ht="16.149999999999999" customHeight="1">
      <c r="B56" s="4" t="s">
        <v>114</v>
      </c>
      <c r="C56" s="3">
        <v>0</v>
      </c>
      <c r="D56" s="3">
        <v>3</v>
      </c>
      <c r="E56" s="3">
        <v>3</v>
      </c>
      <c r="F56" s="3">
        <v>13</v>
      </c>
      <c r="G56" s="3">
        <v>27</v>
      </c>
    </row>
    <row r="57" spans="2:7" ht="16.149999999999999" customHeight="1">
      <c r="B57" s="4" t="s">
        <v>115</v>
      </c>
      <c r="C57" s="3">
        <v>25</v>
      </c>
      <c r="D57" s="3">
        <v>32</v>
      </c>
      <c r="E57" s="3">
        <v>0</v>
      </c>
      <c r="F57" s="3">
        <v>1</v>
      </c>
      <c r="G57" s="3">
        <v>3</v>
      </c>
    </row>
    <row r="58" spans="2:7" ht="16.149999999999999" customHeight="1">
      <c r="B58" s="4" t="s">
        <v>116</v>
      </c>
      <c r="C58" s="3">
        <v>6</v>
      </c>
      <c r="D58" s="3">
        <v>6</v>
      </c>
      <c r="E58" s="3">
        <v>4</v>
      </c>
      <c r="F58" s="3">
        <v>18</v>
      </c>
      <c r="G58" s="3">
        <v>26</v>
      </c>
    </row>
    <row r="59" spans="2:7" ht="16.149999999999999" customHeight="1">
      <c r="B59" s="4" t="s">
        <v>117</v>
      </c>
      <c r="C59" s="3">
        <v>26</v>
      </c>
      <c r="D59" s="3">
        <v>30</v>
      </c>
      <c r="E59" s="3">
        <v>32</v>
      </c>
      <c r="F59" s="3">
        <v>32</v>
      </c>
      <c r="G59" s="3">
        <v>10</v>
      </c>
    </row>
    <row r="60" spans="2:7" ht="16.149999999999999" customHeight="1">
      <c r="B60" s="4" t="s">
        <v>118</v>
      </c>
      <c r="C60" s="3">
        <v>1</v>
      </c>
      <c r="D60" s="3">
        <v>2</v>
      </c>
      <c r="E60" s="3">
        <v>9</v>
      </c>
      <c r="F60" s="3">
        <v>8</v>
      </c>
      <c r="G60" s="3">
        <v>7</v>
      </c>
    </row>
    <row r="61" spans="2:7" ht="16.149999999999999" customHeight="1">
      <c r="B61" s="4" t="s">
        <v>119</v>
      </c>
      <c r="C61" s="3">
        <v>20</v>
      </c>
      <c r="D61" s="3">
        <v>26</v>
      </c>
      <c r="E61" s="3">
        <v>32</v>
      </c>
      <c r="F61" s="3">
        <v>32</v>
      </c>
      <c r="G61" s="3">
        <v>28</v>
      </c>
    </row>
    <row r="62" spans="2:7" ht="16.149999999999999" customHeight="1">
      <c r="B62" s="4" t="s">
        <v>120</v>
      </c>
      <c r="C62" s="3">
        <v>32</v>
      </c>
      <c r="D62" s="3">
        <v>6</v>
      </c>
      <c r="E62" s="3">
        <v>0</v>
      </c>
      <c r="F62" s="3">
        <v>5</v>
      </c>
      <c r="G62" s="3">
        <v>6</v>
      </c>
    </row>
    <row r="63" spans="2:7" ht="16.149999999999999" customHeight="1">
      <c r="B63" s="4" t="s">
        <v>121</v>
      </c>
      <c r="C63" s="3">
        <v>14</v>
      </c>
      <c r="D63" s="3">
        <v>18</v>
      </c>
      <c r="E63" s="3">
        <v>20</v>
      </c>
      <c r="F63" s="3">
        <v>20</v>
      </c>
      <c r="G63" s="3">
        <v>5</v>
      </c>
    </row>
    <row r="64" spans="2:7" ht="16.149999999999999" customHeight="1">
      <c r="B64" s="4" t="s">
        <v>122</v>
      </c>
      <c r="C64" s="3">
        <v>20</v>
      </c>
      <c r="D64" s="3">
        <v>21</v>
      </c>
      <c r="E64" s="3">
        <v>0</v>
      </c>
      <c r="F64" s="3">
        <v>2</v>
      </c>
      <c r="G64" s="3">
        <v>16</v>
      </c>
    </row>
    <row r="65" spans="2:7" ht="16.149999999999999" customHeight="1">
      <c r="B65" s="4" t="s">
        <v>123</v>
      </c>
      <c r="C65" s="3">
        <v>8</v>
      </c>
      <c r="D65" s="3">
        <v>9</v>
      </c>
      <c r="E65" s="3">
        <v>5</v>
      </c>
      <c r="F65" s="3">
        <v>7</v>
      </c>
      <c r="G65" s="3">
        <v>2</v>
      </c>
    </row>
    <row r="66" spans="2:7" ht="16.149999999999999" customHeight="1">
      <c r="B66" s="4" t="s">
        <v>124</v>
      </c>
      <c r="C66" s="3">
        <v>6</v>
      </c>
      <c r="D66" s="3">
        <v>7</v>
      </c>
      <c r="E66" s="3">
        <v>24</v>
      </c>
      <c r="F66" s="3">
        <v>30</v>
      </c>
      <c r="G66" s="3">
        <v>11</v>
      </c>
    </row>
    <row r="67" spans="2:7" ht="16.149999999999999" customHeight="1">
      <c r="B67" s="4" t="s">
        <v>125</v>
      </c>
      <c r="C67" s="3">
        <v>1</v>
      </c>
      <c r="D67" s="3">
        <v>4</v>
      </c>
      <c r="E67" s="3">
        <v>5</v>
      </c>
      <c r="F67" s="3">
        <v>5</v>
      </c>
      <c r="G67" s="3">
        <v>32</v>
      </c>
    </row>
    <row r="68" spans="2:7" ht="16.149999999999999" customHeight="1">
      <c r="B68" s="4" t="s">
        <v>126</v>
      </c>
      <c r="C68" s="3">
        <v>2</v>
      </c>
      <c r="D68" s="3">
        <v>1</v>
      </c>
      <c r="E68" s="3">
        <v>1</v>
      </c>
      <c r="F68" s="3">
        <v>9</v>
      </c>
      <c r="G68" s="3">
        <v>4</v>
      </c>
    </row>
    <row r="69" spans="2:7" ht="16.149999999999999" customHeight="1">
      <c r="B69" s="4" t="s">
        <v>127</v>
      </c>
      <c r="C69" s="3">
        <v>22</v>
      </c>
      <c r="D69" s="3">
        <v>1</v>
      </c>
      <c r="E69" s="3">
        <v>1</v>
      </c>
      <c r="F69" s="3">
        <v>5</v>
      </c>
      <c r="G69" s="3">
        <v>22</v>
      </c>
    </row>
    <row r="70" spans="2:7" ht="16.149999999999999" customHeight="1">
      <c r="B70" s="4" t="s">
        <v>128</v>
      </c>
      <c r="C70" s="3">
        <v>5</v>
      </c>
      <c r="D70" s="3">
        <v>2</v>
      </c>
      <c r="E70" s="3">
        <v>3</v>
      </c>
      <c r="F70" s="3">
        <v>15</v>
      </c>
      <c r="G70" s="3">
        <v>10</v>
      </c>
    </row>
    <row r="71" spans="2:7" ht="16.149999999999999" customHeight="1">
      <c r="B71" s="4" t="s">
        <v>129</v>
      </c>
      <c r="C71" s="3">
        <v>26</v>
      </c>
      <c r="D71" s="3">
        <v>32</v>
      </c>
      <c r="E71" s="3">
        <v>34</v>
      </c>
      <c r="F71" s="3">
        <v>4</v>
      </c>
      <c r="G71" s="3">
        <v>25</v>
      </c>
    </row>
    <row r="72" spans="2:7" ht="16.149999999999999" customHeight="1">
      <c r="B72" s="4" t="s">
        <v>130</v>
      </c>
      <c r="C72" s="3">
        <v>0</v>
      </c>
      <c r="D72" s="3">
        <v>0</v>
      </c>
      <c r="E72" s="3">
        <v>4</v>
      </c>
      <c r="F72" s="3">
        <v>15</v>
      </c>
      <c r="G72" s="3">
        <v>14</v>
      </c>
    </row>
    <row r="73" spans="2:7" ht="16.149999999999999" customHeight="1">
      <c r="B73" s="4" t="s">
        <v>131</v>
      </c>
      <c r="C73" s="3">
        <v>26</v>
      </c>
      <c r="D73" s="3">
        <v>35</v>
      </c>
      <c r="E73" s="3">
        <v>35</v>
      </c>
      <c r="F73" s="3">
        <v>35</v>
      </c>
      <c r="G73" s="3">
        <v>25</v>
      </c>
    </row>
    <row r="74" spans="2:7" ht="16.149999999999999" customHeight="1">
      <c r="B74" s="4" t="s">
        <v>132</v>
      </c>
      <c r="C74" s="3">
        <v>1</v>
      </c>
      <c r="D74" s="3">
        <v>11</v>
      </c>
      <c r="E74" s="3">
        <v>2</v>
      </c>
      <c r="F74" s="3">
        <v>2</v>
      </c>
      <c r="G74" s="3">
        <v>34</v>
      </c>
    </row>
    <row r="75" spans="2:7" ht="16.149999999999999" customHeight="1">
      <c r="B75" s="4" t="s">
        <v>133</v>
      </c>
      <c r="C75" s="3">
        <v>22</v>
      </c>
      <c r="D75" s="3">
        <v>30</v>
      </c>
      <c r="E75" s="3">
        <v>30</v>
      </c>
      <c r="F75" s="3">
        <v>30</v>
      </c>
      <c r="G75" s="3">
        <v>20</v>
      </c>
    </row>
    <row r="76" spans="2:7" ht="16.149999999999999" customHeight="1">
      <c r="B76" s="4" t="s">
        <v>134</v>
      </c>
      <c r="C76" s="3">
        <v>32</v>
      </c>
      <c r="D76" s="3">
        <v>0</v>
      </c>
      <c r="E76" s="3">
        <v>0</v>
      </c>
      <c r="F76" s="3">
        <v>2</v>
      </c>
      <c r="G76" s="3">
        <v>26</v>
      </c>
    </row>
    <row r="77" spans="2:7" ht="16.149999999999999" customHeight="1">
      <c r="B77" s="4" t="s">
        <v>135</v>
      </c>
      <c r="C77" s="3">
        <v>2</v>
      </c>
      <c r="D77" s="3">
        <v>15</v>
      </c>
      <c r="E77" s="3">
        <v>14</v>
      </c>
      <c r="F77" s="3">
        <v>14</v>
      </c>
      <c r="G77" s="3">
        <v>5</v>
      </c>
    </row>
    <row r="78" spans="2:7" ht="16.149999999999999" customHeight="1">
      <c r="B78" s="4" t="s">
        <v>136</v>
      </c>
      <c r="C78" s="3">
        <v>13</v>
      </c>
      <c r="D78" s="3">
        <v>13</v>
      </c>
      <c r="E78" s="3">
        <v>0</v>
      </c>
      <c r="F78" s="3">
        <v>1</v>
      </c>
      <c r="G78" s="3">
        <v>17</v>
      </c>
    </row>
    <row r="79" spans="2:7" ht="16.149999999999999" customHeight="1">
      <c r="B79" s="4" t="s">
        <v>137</v>
      </c>
      <c r="C79" s="3">
        <v>1</v>
      </c>
      <c r="D79" s="3">
        <v>2</v>
      </c>
      <c r="E79" s="3">
        <v>2</v>
      </c>
      <c r="F79" s="3">
        <v>0</v>
      </c>
      <c r="G79" s="3">
        <v>10</v>
      </c>
    </row>
    <row r="80" spans="2:7" ht="16.149999999999999" customHeight="1">
      <c r="B80" s="4" t="s">
        <v>138</v>
      </c>
      <c r="C80" s="3">
        <v>0</v>
      </c>
      <c r="D80" s="3">
        <v>10</v>
      </c>
      <c r="E80" s="3">
        <v>23</v>
      </c>
      <c r="F80" s="3">
        <v>27</v>
      </c>
      <c r="G80" s="3">
        <v>2</v>
      </c>
    </row>
    <row r="81" spans="2:7" ht="16.149999999999999" customHeight="1">
      <c r="B81" s="4" t="s">
        <v>139</v>
      </c>
      <c r="C81" s="3">
        <v>0</v>
      </c>
      <c r="D81" s="3">
        <v>0</v>
      </c>
      <c r="E81" s="3">
        <v>0</v>
      </c>
      <c r="F81" s="3">
        <v>1</v>
      </c>
      <c r="G81" s="3">
        <v>28</v>
      </c>
    </row>
    <row r="82" spans="2:7" ht="16.149999999999999" customHeight="1">
      <c r="B82" s="4" t="s">
        <v>140</v>
      </c>
      <c r="C82" s="3">
        <v>1</v>
      </c>
      <c r="D82" s="3">
        <v>10</v>
      </c>
      <c r="E82" s="3">
        <v>28</v>
      </c>
      <c r="F82" s="3">
        <v>32</v>
      </c>
      <c r="G82" s="3">
        <v>4</v>
      </c>
    </row>
    <row r="83" spans="2:7" ht="16.149999999999999" customHeight="1">
      <c r="B83" s="4" t="s">
        <v>141</v>
      </c>
      <c r="C83" s="3">
        <v>33</v>
      </c>
      <c r="D83" s="3">
        <v>0</v>
      </c>
      <c r="E83" s="3">
        <v>1</v>
      </c>
      <c r="F83" s="3">
        <v>2</v>
      </c>
      <c r="G83" s="3">
        <v>30</v>
      </c>
    </row>
    <row r="84" spans="2:7" ht="16.149999999999999" customHeight="1">
      <c r="B84" s="4" t="s">
        <v>142</v>
      </c>
      <c r="C84" s="3">
        <v>3</v>
      </c>
      <c r="D84" s="3">
        <v>13</v>
      </c>
      <c r="E84" s="3">
        <v>23</v>
      </c>
      <c r="F84" s="3">
        <v>25</v>
      </c>
      <c r="G84" s="3">
        <v>3</v>
      </c>
    </row>
    <row r="85" spans="2:7" ht="16.149999999999999" customHeight="1">
      <c r="B85" s="4" t="s">
        <v>143</v>
      </c>
      <c r="C85" s="3">
        <v>29</v>
      </c>
      <c r="D85" s="3">
        <v>30</v>
      </c>
      <c r="E85" s="3">
        <v>32</v>
      </c>
      <c r="F85" s="3">
        <v>1</v>
      </c>
      <c r="G85" s="3">
        <v>28</v>
      </c>
    </row>
    <row r="86" spans="2:7" ht="16.149999999999999" customHeight="1">
      <c r="B86" s="4" t="s">
        <v>144</v>
      </c>
      <c r="C86" s="3">
        <v>2</v>
      </c>
      <c r="D86" s="3">
        <v>2</v>
      </c>
      <c r="E86" s="3">
        <v>2</v>
      </c>
      <c r="F86" s="3">
        <v>15</v>
      </c>
      <c r="G86" s="3">
        <v>20</v>
      </c>
    </row>
    <row r="87" spans="2:7" ht="16.149999999999999" customHeight="1">
      <c r="B87" s="4" t="s">
        <v>145</v>
      </c>
      <c r="C87" s="3">
        <v>20</v>
      </c>
      <c r="D87" s="3">
        <v>22</v>
      </c>
      <c r="E87" s="3">
        <v>22</v>
      </c>
      <c r="F87" s="3">
        <v>23</v>
      </c>
      <c r="G87" s="3">
        <v>11</v>
      </c>
    </row>
    <row r="88" spans="2:7" ht="16.149999999999999" customHeight="1">
      <c r="B88" s="4" t="s">
        <v>146</v>
      </c>
      <c r="C88" s="3">
        <v>0</v>
      </c>
      <c r="D88" s="3">
        <v>0</v>
      </c>
      <c r="E88" s="3">
        <v>2</v>
      </c>
      <c r="F88" s="3">
        <v>2</v>
      </c>
      <c r="G88" s="3">
        <v>3</v>
      </c>
    </row>
    <row r="89" spans="2:7" ht="16.149999999999999" customHeight="1">
      <c r="B89" s="4" t="s">
        <v>147</v>
      </c>
      <c r="C89" s="3">
        <v>2</v>
      </c>
      <c r="D89" s="3">
        <v>4</v>
      </c>
      <c r="E89" s="3">
        <v>4</v>
      </c>
      <c r="F89" s="3">
        <v>8</v>
      </c>
      <c r="G89" s="3">
        <v>9</v>
      </c>
    </row>
    <row r="90" spans="2:7" ht="16.149999999999999" customHeight="1">
      <c r="B90" s="4" t="s">
        <v>148</v>
      </c>
      <c r="C90" s="3">
        <v>24</v>
      </c>
      <c r="D90" s="3">
        <v>0</v>
      </c>
      <c r="E90" s="3">
        <v>1</v>
      </c>
      <c r="F90" s="3">
        <v>1</v>
      </c>
      <c r="G90" s="3">
        <v>12</v>
      </c>
    </row>
    <row r="91" spans="2:7" ht="16.149999999999999" customHeight="1">
      <c r="B91" s="4" t="s">
        <v>149</v>
      </c>
      <c r="C91" s="3">
        <v>2</v>
      </c>
      <c r="D91" s="3">
        <v>3</v>
      </c>
      <c r="E91" s="3">
        <v>3</v>
      </c>
      <c r="F91" s="3">
        <v>8</v>
      </c>
      <c r="G91" s="3">
        <v>15</v>
      </c>
    </row>
    <row r="92" spans="2:7" ht="16.149999999999999" customHeight="1">
      <c r="B92" s="4" t="s">
        <v>150</v>
      </c>
      <c r="C92" s="3">
        <v>34</v>
      </c>
      <c r="D92" s="3">
        <v>35</v>
      </c>
      <c r="E92" s="3">
        <v>35</v>
      </c>
      <c r="F92" s="3">
        <v>0</v>
      </c>
      <c r="G92" s="3">
        <v>26</v>
      </c>
    </row>
    <row r="93" spans="2:7" ht="16.149999999999999" customHeight="1">
      <c r="B93" s="4" t="s">
        <v>151</v>
      </c>
      <c r="C93" s="3">
        <v>2</v>
      </c>
      <c r="D93" s="3">
        <v>2</v>
      </c>
      <c r="E93" s="3">
        <v>3</v>
      </c>
      <c r="F93" s="3">
        <v>10</v>
      </c>
      <c r="G93" s="3">
        <v>3</v>
      </c>
    </row>
    <row r="94" spans="2:7" ht="16.149999999999999" customHeight="1">
      <c r="B94" s="4" t="s">
        <v>152</v>
      </c>
      <c r="C94" s="3">
        <v>25</v>
      </c>
      <c r="D94" s="3">
        <v>26</v>
      </c>
      <c r="E94" s="3">
        <v>26</v>
      </c>
      <c r="F94" s="3">
        <v>28</v>
      </c>
      <c r="G94" s="3">
        <v>9</v>
      </c>
    </row>
    <row r="95" spans="2:7" ht="16.149999999999999" customHeight="1">
      <c r="B95" s="4" t="s">
        <v>153</v>
      </c>
      <c r="C95" s="3">
        <v>0</v>
      </c>
      <c r="D95" s="3">
        <v>0</v>
      </c>
      <c r="E95" s="3">
        <v>0</v>
      </c>
      <c r="F95" s="3">
        <v>0</v>
      </c>
      <c r="G95" s="3">
        <v>10</v>
      </c>
    </row>
    <row r="96" spans="2:7" ht="16.149999999999999" customHeight="1">
      <c r="B96" s="4" t="s">
        <v>154</v>
      </c>
      <c r="C96" s="3">
        <v>16</v>
      </c>
      <c r="D96" s="3">
        <v>26</v>
      </c>
      <c r="E96" s="3">
        <v>26</v>
      </c>
      <c r="F96" s="3">
        <v>27</v>
      </c>
      <c r="G96" s="3">
        <v>10</v>
      </c>
    </row>
    <row r="97" spans="2:7" ht="16.149999999999999" customHeight="1">
      <c r="B97" s="4" t="s">
        <v>155</v>
      </c>
      <c r="C97" s="3">
        <v>27</v>
      </c>
      <c r="D97" s="3">
        <v>0</v>
      </c>
      <c r="E97" s="3">
        <v>0</v>
      </c>
      <c r="F97" s="3">
        <v>2</v>
      </c>
      <c r="G97" s="3">
        <v>15</v>
      </c>
    </row>
    <row r="98" spans="2:7" ht="16.149999999999999" customHeight="1">
      <c r="B98" s="4" t="s">
        <v>156</v>
      </c>
      <c r="C98" s="3">
        <v>4</v>
      </c>
      <c r="D98" s="3">
        <v>4</v>
      </c>
      <c r="E98" s="3">
        <v>10</v>
      </c>
      <c r="F98" s="3">
        <v>11</v>
      </c>
      <c r="G98" s="3">
        <v>2</v>
      </c>
    </row>
    <row r="99" spans="2:7" ht="16.149999999999999" customHeight="1">
      <c r="B99" s="4" t="s">
        <v>157</v>
      </c>
      <c r="C99" s="3">
        <v>11</v>
      </c>
      <c r="D99" s="3">
        <v>11</v>
      </c>
      <c r="E99" s="3">
        <v>20</v>
      </c>
      <c r="F99" s="3">
        <v>21</v>
      </c>
      <c r="G99" s="3">
        <v>20</v>
      </c>
    </row>
    <row r="100" spans="2:7" ht="16.149999999999999" customHeight="1">
      <c r="B100" s="4" t="s">
        <v>158</v>
      </c>
      <c r="C100" s="3">
        <v>0</v>
      </c>
      <c r="D100" s="3">
        <v>1</v>
      </c>
      <c r="E100" s="3">
        <v>2</v>
      </c>
      <c r="F100" s="3">
        <v>1</v>
      </c>
      <c r="G100" s="3">
        <v>2</v>
      </c>
    </row>
    <row r="101" spans="2:7" ht="16.149999999999999" customHeight="1">
      <c r="B101" s="4" t="s">
        <v>159</v>
      </c>
      <c r="C101" s="3">
        <v>1</v>
      </c>
      <c r="D101" s="3">
        <v>9</v>
      </c>
      <c r="E101" s="3">
        <v>18</v>
      </c>
      <c r="F101" s="3">
        <v>24</v>
      </c>
      <c r="G101" s="3">
        <v>25</v>
      </c>
    </row>
    <row r="102" spans="2:7" ht="16.149999999999999" customHeight="1">
      <c r="B102" s="4" t="s">
        <v>160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</row>
    <row r="103" spans="2:7" ht="16.149999999999999" customHeight="1">
      <c r="B103" s="4" t="s">
        <v>161</v>
      </c>
      <c r="C103" s="3">
        <v>3</v>
      </c>
      <c r="D103" s="3">
        <v>16</v>
      </c>
      <c r="E103" s="3">
        <v>23</v>
      </c>
      <c r="F103" s="3">
        <v>27</v>
      </c>
      <c r="G103" s="3">
        <v>28</v>
      </c>
    </row>
    <row r="104" spans="2:7" ht="16.149999999999999" customHeight="1">
      <c r="B104" s="4" t="s">
        <v>162</v>
      </c>
      <c r="C104" s="3">
        <v>0</v>
      </c>
      <c r="D104" s="3">
        <v>0</v>
      </c>
      <c r="E104" s="3">
        <v>3</v>
      </c>
      <c r="F104" s="3">
        <v>0</v>
      </c>
      <c r="G104" s="3">
        <v>1</v>
      </c>
    </row>
    <row r="105" spans="2:7" ht="16.149999999999999" customHeight="1">
      <c r="B105" s="4" t="s">
        <v>163</v>
      </c>
      <c r="C105" s="3">
        <v>1</v>
      </c>
      <c r="D105" s="3">
        <v>14</v>
      </c>
      <c r="E105" s="3">
        <v>22</v>
      </c>
      <c r="F105" s="3">
        <v>2</v>
      </c>
      <c r="G105" s="3">
        <v>32</v>
      </c>
    </row>
    <row r="106" spans="2:7" ht="16.149999999999999" customHeight="1">
      <c r="B106" s="4" t="s">
        <v>164</v>
      </c>
      <c r="C106" s="3">
        <v>4</v>
      </c>
      <c r="D106" s="3">
        <v>4</v>
      </c>
      <c r="E106" s="3">
        <v>10</v>
      </c>
      <c r="F106" s="3">
        <v>10</v>
      </c>
      <c r="G106" s="3">
        <v>9</v>
      </c>
    </row>
    <row r="107" spans="2:7" ht="16.149999999999999" customHeight="1">
      <c r="B107" s="4" t="s">
        <v>165</v>
      </c>
      <c r="C107" s="3">
        <v>10</v>
      </c>
      <c r="D107" s="3">
        <v>27</v>
      </c>
      <c r="E107" s="3">
        <v>30</v>
      </c>
      <c r="F107" s="3">
        <v>2</v>
      </c>
      <c r="G107" s="3">
        <v>24</v>
      </c>
    </row>
    <row r="108" spans="2:7" ht="16.149999999999999" customHeight="1">
      <c r="B108" s="4" t="s">
        <v>166</v>
      </c>
      <c r="C108" s="3">
        <v>3</v>
      </c>
      <c r="D108" s="3">
        <v>4</v>
      </c>
      <c r="E108" s="3">
        <v>0</v>
      </c>
      <c r="F108" s="3">
        <v>0</v>
      </c>
      <c r="G108" s="3">
        <v>5</v>
      </c>
    </row>
    <row r="109" spans="2:7" ht="16.149999999999999" customHeight="1">
      <c r="B109" s="4" t="s">
        <v>167</v>
      </c>
      <c r="C109" s="3">
        <v>5</v>
      </c>
      <c r="D109" s="3">
        <v>20</v>
      </c>
      <c r="E109" s="3">
        <v>0</v>
      </c>
      <c r="F109" s="3">
        <v>1</v>
      </c>
      <c r="G109" s="3">
        <v>25</v>
      </c>
    </row>
    <row r="110" spans="2:7" ht="16.149999999999999" customHeight="1">
      <c r="B110" s="4" t="s">
        <v>168</v>
      </c>
      <c r="C110" s="3">
        <v>1</v>
      </c>
      <c r="D110" s="3">
        <v>1</v>
      </c>
      <c r="E110" s="3">
        <v>2</v>
      </c>
      <c r="F110" s="3">
        <v>4</v>
      </c>
      <c r="G110" s="3">
        <v>4</v>
      </c>
    </row>
    <row r="111" spans="2:7" ht="16.149999999999999" customHeight="1">
      <c r="B111" s="4" t="s">
        <v>169</v>
      </c>
      <c r="C111" s="3">
        <v>14</v>
      </c>
      <c r="D111" s="3">
        <v>22</v>
      </c>
      <c r="E111" s="3">
        <v>3</v>
      </c>
      <c r="F111" s="3">
        <v>3</v>
      </c>
      <c r="G111" s="3">
        <v>22</v>
      </c>
    </row>
    <row r="112" spans="2:7" ht="16.149999999999999" customHeight="1">
      <c r="B112" s="4" t="s">
        <v>170</v>
      </c>
      <c r="C112" s="3">
        <v>5</v>
      </c>
      <c r="D112" s="3">
        <v>3</v>
      </c>
      <c r="E112" s="3">
        <v>1</v>
      </c>
      <c r="F112" s="3">
        <v>8</v>
      </c>
      <c r="G112" s="3">
        <v>10</v>
      </c>
    </row>
    <row r="113" spans="2:7" ht="16.149999999999999" customHeight="1">
      <c r="B113" s="4" t="s">
        <v>171</v>
      </c>
      <c r="C113" s="3">
        <v>15</v>
      </c>
      <c r="D113" s="3">
        <v>25</v>
      </c>
      <c r="E113" s="3">
        <v>3</v>
      </c>
      <c r="F113" s="3">
        <v>3</v>
      </c>
      <c r="G113" s="3">
        <v>25</v>
      </c>
    </row>
    <row r="114" spans="2:7" ht="16.149999999999999" customHeight="1">
      <c r="B114" s="4" t="s">
        <v>172</v>
      </c>
      <c r="C114" s="3">
        <v>4</v>
      </c>
      <c r="D114" s="3">
        <v>2</v>
      </c>
      <c r="E114" s="3">
        <v>2</v>
      </c>
      <c r="F114" s="3">
        <v>8</v>
      </c>
      <c r="G114" s="3">
        <v>20</v>
      </c>
    </row>
    <row r="115" spans="2:7" ht="16.149999999999999" customHeight="1">
      <c r="B115" s="4" t="s">
        <v>173</v>
      </c>
      <c r="C115" s="3">
        <v>24</v>
      </c>
      <c r="D115" s="3">
        <v>0</v>
      </c>
      <c r="E115" s="3">
        <v>0</v>
      </c>
      <c r="F115" s="3">
        <v>2</v>
      </c>
      <c r="G115" s="3">
        <v>10</v>
      </c>
    </row>
    <row r="116" spans="2:7" ht="16.149999999999999" customHeight="1">
      <c r="B116" s="4" t="s">
        <v>174</v>
      </c>
      <c r="C116" s="3">
        <v>0</v>
      </c>
      <c r="D116" s="3">
        <v>0</v>
      </c>
      <c r="E116" s="3">
        <v>1</v>
      </c>
      <c r="F116" s="3">
        <v>10</v>
      </c>
      <c r="G116" s="3">
        <v>15</v>
      </c>
    </row>
    <row r="117" spans="2:7" ht="16.149999999999999" customHeight="1">
      <c r="B117" s="4" t="s">
        <v>175</v>
      </c>
      <c r="C117" s="3">
        <v>24</v>
      </c>
      <c r="D117" s="3">
        <v>0</v>
      </c>
      <c r="E117" s="3">
        <v>0</v>
      </c>
      <c r="F117" s="3">
        <v>0</v>
      </c>
      <c r="G117" s="3">
        <v>10</v>
      </c>
    </row>
    <row r="118" spans="2:7" ht="16.149999999999999" customHeight="1">
      <c r="B118" s="4" t="s">
        <v>176</v>
      </c>
      <c r="C118" s="3">
        <v>3</v>
      </c>
      <c r="D118" s="3">
        <v>5</v>
      </c>
      <c r="E118" s="3">
        <v>5</v>
      </c>
      <c r="F118" s="3">
        <v>20</v>
      </c>
      <c r="G118" s="3">
        <v>26</v>
      </c>
    </row>
    <row r="119" spans="2:7" ht="16.149999999999999" customHeight="1">
      <c r="B119" s="4" t="s">
        <v>177</v>
      </c>
      <c r="C119" s="3">
        <v>29</v>
      </c>
      <c r="D119" s="3">
        <v>1</v>
      </c>
      <c r="E119" s="3">
        <v>1</v>
      </c>
      <c r="F119" s="3">
        <v>3</v>
      </c>
      <c r="G119" s="3">
        <v>7</v>
      </c>
    </row>
    <row r="120" spans="2:7" ht="16.149999999999999" customHeight="1">
      <c r="B120" s="4" t="s">
        <v>178</v>
      </c>
      <c r="C120" s="3">
        <v>2</v>
      </c>
      <c r="D120" s="3">
        <v>2</v>
      </c>
      <c r="E120" s="3">
        <v>6</v>
      </c>
      <c r="F120" s="3">
        <v>18</v>
      </c>
      <c r="G120" s="3">
        <v>24</v>
      </c>
    </row>
    <row r="121" spans="2:7" ht="16.149999999999999" customHeight="1">
      <c r="B121" s="4" t="s">
        <v>179</v>
      </c>
      <c r="C121" s="3">
        <v>0</v>
      </c>
      <c r="D121" s="3">
        <v>0</v>
      </c>
      <c r="E121" s="3">
        <v>0</v>
      </c>
      <c r="F121" s="3">
        <v>1</v>
      </c>
      <c r="G121" s="3">
        <v>3</v>
      </c>
    </row>
    <row r="122" spans="2:7" ht="16.149999999999999" customHeight="1">
      <c r="B122" s="4" t="s">
        <v>180</v>
      </c>
      <c r="C122" s="3">
        <v>2</v>
      </c>
      <c r="D122" s="3">
        <v>3</v>
      </c>
      <c r="E122" s="3">
        <v>15</v>
      </c>
      <c r="F122" s="3">
        <v>20</v>
      </c>
      <c r="G122" s="3">
        <v>1</v>
      </c>
    </row>
    <row r="123" spans="2:7" ht="16.149999999999999" customHeight="1">
      <c r="B123" s="4" t="s">
        <v>181</v>
      </c>
      <c r="C123" s="3">
        <v>1</v>
      </c>
      <c r="D123" s="3">
        <v>1</v>
      </c>
      <c r="E123" s="3">
        <v>2</v>
      </c>
      <c r="F123" s="3">
        <v>2</v>
      </c>
      <c r="G123" s="3">
        <v>2</v>
      </c>
    </row>
    <row r="124" spans="2:7" ht="16.149999999999999" customHeight="1">
      <c r="B124" s="4" t="s">
        <v>182</v>
      </c>
      <c r="C124" s="3">
        <v>2</v>
      </c>
      <c r="D124" s="3">
        <v>8</v>
      </c>
      <c r="E124" s="3">
        <v>18</v>
      </c>
      <c r="F124" s="3">
        <v>25</v>
      </c>
      <c r="G124" s="3">
        <v>25</v>
      </c>
    </row>
    <row r="125" spans="2:7" ht="16.149999999999999" customHeight="1">
      <c r="B125" s="4" t="s">
        <v>183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</row>
    <row r="126" spans="2:7" ht="16.149999999999999" customHeight="1">
      <c r="B126" s="4" t="s">
        <v>184</v>
      </c>
      <c r="C126" s="3">
        <v>0</v>
      </c>
      <c r="D126" s="3">
        <v>5</v>
      </c>
      <c r="E126" s="3">
        <v>16</v>
      </c>
      <c r="F126" s="3">
        <v>0</v>
      </c>
      <c r="G126" s="3">
        <v>12</v>
      </c>
    </row>
  </sheetData>
  <mergeCells count="10">
    <mergeCell ref="M5:O5"/>
    <mergeCell ref="C4:D4"/>
    <mergeCell ref="J4:K4"/>
    <mergeCell ref="B5:B6"/>
    <mergeCell ref="C5:C6"/>
    <mergeCell ref="D5:D6"/>
    <mergeCell ref="E5:E6"/>
    <mergeCell ref="F5:F6"/>
    <mergeCell ref="G5:G6"/>
    <mergeCell ref="J5:L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126"/>
  <sheetViews>
    <sheetView topLeftCell="R9" zoomScale="80" workbookViewId="0">
      <selection activeCell="Z18" sqref="Z18"/>
    </sheetView>
  </sheetViews>
  <sheetFormatPr defaultColWidth="9" defaultRowHeight="15.4"/>
  <cols>
    <col min="1" max="1" width="9" style="1"/>
    <col min="2" max="2" width="12.375" style="2" customWidth="1"/>
    <col min="3" max="6" width="14.125" style="2" customWidth="1"/>
    <col min="7" max="7" width="14.125" style="1" customWidth="1"/>
    <col min="8" max="8" width="9" style="1"/>
    <col min="9" max="9" width="13.75" style="1" customWidth="1"/>
    <col min="10" max="16384" width="9" style="1"/>
  </cols>
  <sheetData>
    <row r="1" spans="2:26">
      <c r="B1" s="5" t="s">
        <v>0</v>
      </c>
      <c r="C1" s="6">
        <v>44635</v>
      </c>
      <c r="D1" s="7"/>
    </row>
    <row r="2" spans="2:26">
      <c r="B2" s="5" t="s">
        <v>1</v>
      </c>
      <c r="C2" s="7" t="s">
        <v>2</v>
      </c>
      <c r="D2" s="7"/>
    </row>
    <row r="3" spans="2:26">
      <c r="B3" s="5" t="s">
        <v>3</v>
      </c>
      <c r="C3" s="7">
        <v>3</v>
      </c>
      <c r="D3" s="7"/>
    </row>
    <row r="4" spans="2:26" ht="15.75">
      <c r="B4" s="5" t="s">
        <v>4</v>
      </c>
      <c r="C4" s="15" t="s">
        <v>5</v>
      </c>
      <c r="D4" s="16"/>
      <c r="E4" s="1"/>
      <c r="I4" s="5" t="s">
        <v>4</v>
      </c>
      <c r="J4" s="15" t="s">
        <v>6</v>
      </c>
      <c r="K4" s="16"/>
    </row>
    <row r="5" spans="2:26" ht="19.5" customHeight="1">
      <c r="B5" s="17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7" t="s">
        <v>12</v>
      </c>
      <c r="I5" s="3" t="s">
        <v>13</v>
      </c>
      <c r="J5" s="13" t="s">
        <v>14</v>
      </c>
      <c r="K5" s="14"/>
      <c r="L5" s="14"/>
      <c r="M5" s="13" t="s">
        <v>15</v>
      </c>
      <c r="N5" s="14"/>
      <c r="O5" s="14"/>
    </row>
    <row r="6" spans="2:26" ht="19.5" customHeight="1">
      <c r="B6" s="13"/>
      <c r="C6" s="13"/>
      <c r="D6" s="13"/>
      <c r="E6" s="13"/>
      <c r="F6" s="13"/>
      <c r="G6" s="14"/>
      <c r="I6" s="3" t="s">
        <v>16</v>
      </c>
      <c r="J6" s="3" t="s">
        <v>17</v>
      </c>
      <c r="K6" s="3" t="s">
        <v>18</v>
      </c>
      <c r="L6" s="3" t="s">
        <v>19</v>
      </c>
      <c r="M6" s="3" t="s">
        <v>17</v>
      </c>
      <c r="N6" s="3" t="s">
        <v>18</v>
      </c>
      <c r="O6" s="3" t="s">
        <v>19</v>
      </c>
      <c r="Q6" s="8"/>
      <c r="T6" s="1">
        <v>1</v>
      </c>
      <c r="U6" s="9" t="s">
        <v>20</v>
      </c>
      <c r="X6" s="1">
        <v>5</v>
      </c>
      <c r="Y6" s="1" t="s">
        <v>21</v>
      </c>
    </row>
    <row r="7" spans="2:26" ht="16.149999999999999" customHeight="1">
      <c r="B7" s="4" t="s">
        <v>22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I7" s="3" t="s">
        <v>23</v>
      </c>
      <c r="J7" s="3">
        <v>0</v>
      </c>
      <c r="K7" s="3">
        <v>0</v>
      </c>
      <c r="L7" s="3">
        <v>0</v>
      </c>
      <c r="M7" s="3">
        <v>0</v>
      </c>
      <c r="N7" s="3">
        <v>4</v>
      </c>
      <c r="O7" s="3">
        <v>3</v>
      </c>
      <c r="Q7" s="8">
        <v>0.29166666666666669</v>
      </c>
      <c r="R7" s="1">
        <f>SUM(J7:O7)</f>
        <v>7</v>
      </c>
      <c r="U7" s="1" t="s">
        <v>24</v>
      </c>
      <c r="V7" s="1">
        <v>15</v>
      </c>
      <c r="Y7" s="1" t="s">
        <v>25</v>
      </c>
      <c r="Z7" s="1">
        <f>SUM(G7:G126)</f>
        <v>179</v>
      </c>
    </row>
    <row r="8" spans="2:26" ht="16.149999999999999" customHeight="1">
      <c r="B8" s="4" t="s">
        <v>26</v>
      </c>
      <c r="C8" s="3">
        <v>0</v>
      </c>
      <c r="D8" s="3">
        <v>0</v>
      </c>
      <c r="E8" s="3">
        <v>0</v>
      </c>
      <c r="F8" s="3">
        <v>2</v>
      </c>
      <c r="G8" s="3">
        <v>0</v>
      </c>
      <c r="I8" s="3" t="s">
        <v>27</v>
      </c>
      <c r="J8" s="3">
        <v>0</v>
      </c>
      <c r="K8" s="3">
        <v>0</v>
      </c>
      <c r="L8" s="3">
        <v>0</v>
      </c>
      <c r="M8" s="3">
        <v>0</v>
      </c>
      <c r="N8" s="3">
        <v>8</v>
      </c>
      <c r="O8" s="3">
        <v>6</v>
      </c>
      <c r="Q8" s="8">
        <v>0.2951388888888889</v>
      </c>
      <c r="R8" s="1">
        <f>SUM(J8:O8)</f>
        <v>14</v>
      </c>
      <c r="U8" s="1" t="s">
        <v>185</v>
      </c>
      <c r="V8" s="1">
        <f>SUM(C7:F126)</f>
        <v>754</v>
      </c>
      <c r="Y8" s="1" t="s">
        <v>29</v>
      </c>
      <c r="Z8" s="1">
        <f>SUM(R7:R30)</f>
        <v>2684</v>
      </c>
    </row>
    <row r="9" spans="2:26" ht="16.149999999999999" customHeight="1">
      <c r="B9" s="4" t="s">
        <v>30</v>
      </c>
      <c r="C9" s="3">
        <v>2</v>
      </c>
      <c r="D9" s="3">
        <v>3</v>
      </c>
      <c r="E9" s="3">
        <v>3</v>
      </c>
      <c r="F9" s="3">
        <v>3</v>
      </c>
      <c r="G9" s="3">
        <v>0</v>
      </c>
      <c r="I9" s="3" t="s">
        <v>31</v>
      </c>
      <c r="J9" s="3">
        <v>0</v>
      </c>
      <c r="K9" s="3">
        <v>0</v>
      </c>
      <c r="L9" s="3">
        <v>0</v>
      </c>
      <c r="M9" s="3">
        <v>1</v>
      </c>
      <c r="N9" s="3">
        <v>9</v>
      </c>
      <c r="O9" s="3">
        <v>13</v>
      </c>
      <c r="Q9" s="8">
        <v>0.29861111111111099</v>
      </c>
      <c r="R9" s="1">
        <f t="shared" ref="R9:R29" si="0">SUM(J9:O9)</f>
        <v>23</v>
      </c>
      <c r="U9" s="1" t="s">
        <v>29</v>
      </c>
      <c r="V9" s="1">
        <f>SUM(R7:R30)</f>
        <v>2684</v>
      </c>
    </row>
    <row r="10" spans="2:26" ht="16.149999999999999" customHeight="1">
      <c r="B10" s="4" t="s">
        <v>32</v>
      </c>
      <c r="C10" s="3">
        <v>3</v>
      </c>
      <c r="D10" s="3">
        <v>3</v>
      </c>
      <c r="E10" s="3">
        <v>3</v>
      </c>
      <c r="F10" s="3">
        <v>3</v>
      </c>
      <c r="G10" s="3">
        <v>3</v>
      </c>
      <c r="I10" s="3" t="s">
        <v>33</v>
      </c>
      <c r="J10" s="3">
        <v>0</v>
      </c>
      <c r="K10" s="3">
        <v>0</v>
      </c>
      <c r="L10" s="3">
        <v>0</v>
      </c>
      <c r="M10" s="3">
        <v>1</v>
      </c>
      <c r="N10" s="3">
        <v>10</v>
      </c>
      <c r="O10" s="3">
        <v>19</v>
      </c>
      <c r="Q10" s="8">
        <v>0.30208333333333298</v>
      </c>
      <c r="R10" s="1">
        <f t="shared" si="0"/>
        <v>30</v>
      </c>
      <c r="Y10" s="1" t="s">
        <v>34</v>
      </c>
      <c r="Z10" s="10">
        <f>Z7/Z8</f>
        <v>6.6691505216095376E-2</v>
      </c>
    </row>
    <row r="11" spans="2:26" ht="16.149999999999999" customHeight="1">
      <c r="B11" s="4" t="s">
        <v>35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I11" s="3" t="s">
        <v>36</v>
      </c>
      <c r="J11" s="3">
        <v>0</v>
      </c>
      <c r="K11" s="3">
        <v>0</v>
      </c>
      <c r="L11" s="3">
        <v>0</v>
      </c>
      <c r="M11" s="3">
        <v>1</v>
      </c>
      <c r="N11" s="3">
        <v>13</v>
      </c>
      <c r="O11" s="3">
        <v>24</v>
      </c>
      <c r="Q11" s="8">
        <v>0.30555555555555503</v>
      </c>
      <c r="R11" s="1">
        <f t="shared" si="0"/>
        <v>38</v>
      </c>
      <c r="U11" s="1" t="s">
        <v>37</v>
      </c>
      <c r="V11" s="1">
        <f>0.9*(V7*V8/V9)</f>
        <v>3.7924739195231001</v>
      </c>
    </row>
    <row r="12" spans="2:26" ht="16.149999999999999" customHeight="1">
      <c r="B12" s="4" t="s">
        <v>38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 t="s">
        <v>39</v>
      </c>
      <c r="J12" s="3">
        <v>0</v>
      </c>
      <c r="K12" s="3">
        <v>0</v>
      </c>
      <c r="L12" s="3">
        <v>0</v>
      </c>
      <c r="M12" s="3">
        <v>1</v>
      </c>
      <c r="N12" s="3">
        <v>20</v>
      </c>
      <c r="O12" s="3">
        <v>31</v>
      </c>
      <c r="Q12" s="8">
        <v>0.30902777777777801</v>
      </c>
      <c r="R12" s="1">
        <f t="shared" si="0"/>
        <v>52</v>
      </c>
      <c r="X12" s="1">
        <v>6</v>
      </c>
      <c r="Y12" s="1" t="s">
        <v>40</v>
      </c>
    </row>
    <row r="13" spans="2:26" ht="16.149999999999999" customHeight="1">
      <c r="B13" s="4" t="s">
        <v>41</v>
      </c>
      <c r="C13" s="3">
        <v>1</v>
      </c>
      <c r="D13" s="3">
        <v>1</v>
      </c>
      <c r="E13" s="3">
        <v>0</v>
      </c>
      <c r="F13" s="3">
        <v>0</v>
      </c>
      <c r="G13" s="3">
        <v>0</v>
      </c>
      <c r="I13" s="3" t="s">
        <v>42</v>
      </c>
      <c r="J13" s="3">
        <v>0</v>
      </c>
      <c r="K13" s="3">
        <v>0</v>
      </c>
      <c r="L13" s="3">
        <v>0</v>
      </c>
      <c r="M13" s="3">
        <v>1</v>
      </c>
      <c r="N13" s="3">
        <v>22</v>
      </c>
      <c r="O13" s="3">
        <v>35</v>
      </c>
      <c r="Q13" s="8">
        <v>0.3125</v>
      </c>
      <c r="R13" s="1">
        <f t="shared" si="0"/>
        <v>58</v>
      </c>
      <c r="T13" s="1">
        <v>2</v>
      </c>
      <c r="U13" s="1" t="s">
        <v>43</v>
      </c>
      <c r="Y13" s="1" t="s">
        <v>37</v>
      </c>
      <c r="Z13" s="1">
        <f>V11</f>
        <v>3.7924739195231001</v>
      </c>
    </row>
    <row r="14" spans="2:26" ht="16.149999999999999" customHeight="1">
      <c r="B14" s="4" t="s">
        <v>44</v>
      </c>
      <c r="C14" s="3">
        <v>0</v>
      </c>
      <c r="D14" s="3">
        <v>1</v>
      </c>
      <c r="E14" s="3">
        <v>3</v>
      </c>
      <c r="F14" s="3">
        <v>3</v>
      </c>
      <c r="G14" s="3">
        <v>0</v>
      </c>
      <c r="I14" s="3" t="s">
        <v>45</v>
      </c>
      <c r="J14" s="3">
        <v>0</v>
      </c>
      <c r="K14" s="3">
        <v>0</v>
      </c>
      <c r="L14" s="3">
        <v>0</v>
      </c>
      <c r="M14" s="3">
        <v>3</v>
      </c>
      <c r="N14" s="3">
        <v>23</v>
      </c>
      <c r="O14" s="3">
        <v>39</v>
      </c>
      <c r="Q14" s="8">
        <v>0.31597222222222199</v>
      </c>
      <c r="R14" s="1">
        <f t="shared" si="0"/>
        <v>65</v>
      </c>
      <c r="U14" s="1" t="s">
        <v>186</v>
      </c>
      <c r="V14" s="1">
        <f>V8*15</f>
        <v>11310</v>
      </c>
      <c r="Y14" s="1" t="s">
        <v>34</v>
      </c>
      <c r="Z14" s="1">
        <f>Z10</f>
        <v>6.6691505216095376E-2</v>
      </c>
    </row>
    <row r="15" spans="2:26" ht="16.149999999999999" customHeight="1">
      <c r="B15" s="4" t="s">
        <v>47</v>
      </c>
      <c r="C15" s="3">
        <v>3</v>
      </c>
      <c r="D15" s="3">
        <v>3</v>
      </c>
      <c r="E15" s="3">
        <v>3</v>
      </c>
      <c r="F15" s="3">
        <v>0</v>
      </c>
      <c r="G15" s="3">
        <v>4</v>
      </c>
      <c r="I15" s="3" t="s">
        <v>48</v>
      </c>
      <c r="J15" s="3">
        <v>0</v>
      </c>
      <c r="K15" s="3">
        <v>0</v>
      </c>
      <c r="L15" s="3">
        <v>0</v>
      </c>
      <c r="M15" s="3">
        <v>4</v>
      </c>
      <c r="N15" s="3">
        <v>27</v>
      </c>
      <c r="O15" s="3">
        <v>42</v>
      </c>
      <c r="Q15" s="8">
        <v>0.31944444444444398</v>
      </c>
      <c r="R15" s="1">
        <f t="shared" si="0"/>
        <v>73</v>
      </c>
      <c r="U15" s="1" t="s">
        <v>25</v>
      </c>
      <c r="V15" s="1">
        <f>SUM(G7:G126)</f>
        <v>179</v>
      </c>
      <c r="Y15" s="1" t="s">
        <v>49</v>
      </c>
      <c r="Z15" s="1">
        <v>35</v>
      </c>
    </row>
    <row r="16" spans="2:26" ht="16.149999999999999" customHeight="1">
      <c r="B16" s="4" t="s">
        <v>50</v>
      </c>
      <c r="C16" s="3">
        <v>0</v>
      </c>
      <c r="D16" s="3">
        <v>1</v>
      </c>
      <c r="E16" s="3">
        <v>2</v>
      </c>
      <c r="F16" s="3">
        <v>2</v>
      </c>
      <c r="G16" s="3">
        <v>0</v>
      </c>
      <c r="I16" s="3" t="s">
        <v>51</v>
      </c>
      <c r="J16" s="3">
        <v>0</v>
      </c>
      <c r="K16" s="3">
        <v>0</v>
      </c>
      <c r="L16" s="3">
        <v>0</v>
      </c>
      <c r="M16" s="3">
        <v>4</v>
      </c>
      <c r="N16" s="3">
        <v>27</v>
      </c>
      <c r="O16" s="3">
        <v>48</v>
      </c>
      <c r="Q16" s="8">
        <v>0.32291666666666702</v>
      </c>
      <c r="R16" s="1">
        <f t="shared" si="0"/>
        <v>79</v>
      </c>
      <c r="Y16" s="1" t="s">
        <v>52</v>
      </c>
      <c r="Z16" s="1">
        <v>5</v>
      </c>
    </row>
    <row r="17" spans="2:26" ht="16.149999999999999" customHeight="1">
      <c r="B17" s="4" t="s">
        <v>53</v>
      </c>
      <c r="C17" s="3">
        <v>2</v>
      </c>
      <c r="D17" s="3">
        <v>2</v>
      </c>
      <c r="E17" s="3">
        <v>2</v>
      </c>
      <c r="F17" s="3">
        <v>2</v>
      </c>
      <c r="G17" s="3">
        <v>0</v>
      </c>
      <c r="I17" s="3" t="s">
        <v>54</v>
      </c>
      <c r="J17" s="3">
        <v>0</v>
      </c>
      <c r="K17" s="3">
        <v>0</v>
      </c>
      <c r="L17" s="3">
        <v>0</v>
      </c>
      <c r="M17" s="3">
        <v>5</v>
      </c>
      <c r="N17" s="3">
        <v>30</v>
      </c>
      <c r="O17" s="3">
        <v>51</v>
      </c>
      <c r="Q17" s="8">
        <v>0.32638888888888901</v>
      </c>
      <c r="R17" s="1">
        <f t="shared" si="0"/>
        <v>86</v>
      </c>
      <c r="U17" s="1" t="s">
        <v>55</v>
      </c>
      <c r="V17" s="1">
        <f>V14/V15</f>
        <v>63.184357541899445</v>
      </c>
    </row>
    <row r="18" spans="2:26" ht="16.149999999999999" customHeight="1">
      <c r="B18" s="4" t="s">
        <v>56</v>
      </c>
      <c r="C18" s="3">
        <v>2</v>
      </c>
      <c r="D18" s="3">
        <v>0</v>
      </c>
      <c r="E18" s="3">
        <v>2</v>
      </c>
      <c r="F18" s="3">
        <v>2</v>
      </c>
      <c r="G18" s="3">
        <v>2</v>
      </c>
      <c r="I18" s="3" t="s">
        <v>57</v>
      </c>
      <c r="J18" s="3">
        <v>0</v>
      </c>
      <c r="K18" s="3">
        <v>0</v>
      </c>
      <c r="L18" s="3">
        <v>0</v>
      </c>
      <c r="M18" s="3">
        <v>5</v>
      </c>
      <c r="N18" s="3">
        <v>31</v>
      </c>
      <c r="O18" s="3">
        <v>56</v>
      </c>
      <c r="Q18" s="8">
        <v>0.32986111111111099</v>
      </c>
      <c r="R18" s="1">
        <f t="shared" si="0"/>
        <v>92</v>
      </c>
      <c r="Y18" s="1" t="s">
        <v>58</v>
      </c>
      <c r="Z18" s="1">
        <f>Z13+(Z14*Z16)</f>
        <v>4.1259314456035767</v>
      </c>
    </row>
    <row r="19" spans="2:26" ht="16.149999999999999" customHeight="1">
      <c r="B19" s="4" t="s">
        <v>59</v>
      </c>
      <c r="C19" s="3">
        <v>2</v>
      </c>
      <c r="D19" s="3">
        <v>2</v>
      </c>
      <c r="E19" s="3">
        <v>3</v>
      </c>
      <c r="F19" s="3">
        <v>5</v>
      </c>
      <c r="G19" s="3">
        <v>0</v>
      </c>
      <c r="I19" s="3" t="s">
        <v>60</v>
      </c>
      <c r="J19" s="3">
        <v>0</v>
      </c>
      <c r="K19" s="3">
        <v>0</v>
      </c>
      <c r="L19" s="3">
        <v>2</v>
      </c>
      <c r="M19" s="3">
        <v>6</v>
      </c>
      <c r="N19" s="3">
        <v>41</v>
      </c>
      <c r="O19" s="3">
        <v>68</v>
      </c>
      <c r="Q19" s="8">
        <v>0.33333333333333298</v>
      </c>
      <c r="R19" s="1">
        <f t="shared" si="0"/>
        <v>117</v>
      </c>
      <c r="T19" s="1">
        <v>3</v>
      </c>
      <c r="U19" s="1" t="s">
        <v>61</v>
      </c>
    </row>
    <row r="20" spans="2:26" ht="16.149999999999999" customHeight="1">
      <c r="B20" s="4" t="s">
        <v>62</v>
      </c>
      <c r="C20" s="3">
        <v>6</v>
      </c>
      <c r="D20" s="3">
        <v>6</v>
      </c>
      <c r="E20" s="3">
        <v>0</v>
      </c>
      <c r="F20" s="3">
        <v>0</v>
      </c>
      <c r="G20" s="3">
        <v>6</v>
      </c>
      <c r="I20" s="3" t="s">
        <v>63</v>
      </c>
      <c r="J20" s="3">
        <v>0</v>
      </c>
      <c r="K20" s="3">
        <v>0</v>
      </c>
      <c r="L20" s="3">
        <v>3</v>
      </c>
      <c r="M20" s="3">
        <v>6</v>
      </c>
      <c r="N20" s="3">
        <v>45</v>
      </c>
      <c r="O20" s="3">
        <v>75</v>
      </c>
      <c r="Q20" s="8">
        <v>0.33680555555555503</v>
      </c>
      <c r="R20" s="1">
        <f t="shared" si="0"/>
        <v>129</v>
      </c>
      <c r="U20" s="1" t="s">
        <v>186</v>
      </c>
      <c r="V20" s="1">
        <f>V8*15</f>
        <v>11310</v>
      </c>
    </row>
    <row r="21" spans="2:26" ht="16.149999999999999" customHeight="1">
      <c r="B21" s="4" t="s">
        <v>64</v>
      </c>
      <c r="C21" s="3">
        <v>0</v>
      </c>
      <c r="D21" s="3">
        <v>0</v>
      </c>
      <c r="E21" s="3">
        <v>0</v>
      </c>
      <c r="F21" s="3">
        <v>2</v>
      </c>
      <c r="G21" s="3">
        <v>0</v>
      </c>
      <c r="I21" s="3" t="s">
        <v>65</v>
      </c>
      <c r="J21" s="3">
        <v>0</v>
      </c>
      <c r="K21" s="3">
        <v>0</v>
      </c>
      <c r="L21" s="3">
        <v>3</v>
      </c>
      <c r="M21" s="3">
        <v>7</v>
      </c>
      <c r="N21" s="3">
        <v>47</v>
      </c>
      <c r="O21" s="3">
        <v>79</v>
      </c>
      <c r="Q21" s="8">
        <v>0.34027777777777801</v>
      </c>
      <c r="R21" s="1">
        <f t="shared" si="0"/>
        <v>136</v>
      </c>
      <c r="U21" s="1" t="s">
        <v>29</v>
      </c>
      <c r="V21" s="1">
        <f>SUM(R7:R30)</f>
        <v>2684</v>
      </c>
    </row>
    <row r="22" spans="2:26" ht="16.149999999999999" customHeight="1">
      <c r="B22" s="4" t="s">
        <v>66</v>
      </c>
      <c r="C22" s="3">
        <v>2</v>
      </c>
      <c r="D22" s="3">
        <v>2</v>
      </c>
      <c r="E22" s="3">
        <v>2</v>
      </c>
      <c r="F22" s="3">
        <v>0</v>
      </c>
      <c r="G22" s="3">
        <v>2</v>
      </c>
      <c r="I22" s="3" t="s">
        <v>67</v>
      </c>
      <c r="J22" s="3">
        <v>0</v>
      </c>
      <c r="K22" s="3">
        <v>0</v>
      </c>
      <c r="L22" s="3">
        <v>3</v>
      </c>
      <c r="M22" s="3">
        <v>7</v>
      </c>
      <c r="N22" s="3">
        <v>50</v>
      </c>
      <c r="O22" s="3">
        <v>82</v>
      </c>
      <c r="Q22" s="8">
        <v>0.34375</v>
      </c>
      <c r="R22" s="1">
        <f t="shared" si="0"/>
        <v>142</v>
      </c>
    </row>
    <row r="23" spans="2:26" ht="16.149999999999999" customHeight="1">
      <c r="B23" s="4" t="s">
        <v>68</v>
      </c>
      <c r="C23" s="3">
        <v>0</v>
      </c>
      <c r="D23" s="3">
        <v>0</v>
      </c>
      <c r="E23" s="3">
        <v>1</v>
      </c>
      <c r="F23" s="3">
        <v>2</v>
      </c>
      <c r="G23" s="3">
        <v>0</v>
      </c>
      <c r="I23" s="3" t="s">
        <v>69</v>
      </c>
      <c r="J23" s="3">
        <v>0</v>
      </c>
      <c r="K23" s="3">
        <v>0</v>
      </c>
      <c r="L23" s="3">
        <v>3</v>
      </c>
      <c r="M23" s="3">
        <v>7</v>
      </c>
      <c r="N23" s="3">
        <v>52</v>
      </c>
      <c r="O23" s="3">
        <v>92</v>
      </c>
      <c r="Q23" s="8">
        <v>0.34722222222222199</v>
      </c>
      <c r="R23" s="1">
        <f t="shared" si="0"/>
        <v>154</v>
      </c>
      <c r="U23" s="1" t="s">
        <v>70</v>
      </c>
      <c r="V23" s="1">
        <f>V20/V21</f>
        <v>4.2138599105812222</v>
      </c>
    </row>
    <row r="24" spans="2:26" ht="16.149999999999999" customHeight="1">
      <c r="B24" s="4" t="s">
        <v>71</v>
      </c>
      <c r="C24" s="3">
        <v>2</v>
      </c>
      <c r="D24" s="3">
        <v>2</v>
      </c>
      <c r="E24" s="3">
        <v>3</v>
      </c>
      <c r="F24" s="3">
        <v>3</v>
      </c>
      <c r="G24" s="3">
        <v>0</v>
      </c>
      <c r="I24" s="3" t="s">
        <v>72</v>
      </c>
      <c r="J24" s="3">
        <v>0</v>
      </c>
      <c r="K24" s="3">
        <v>1</v>
      </c>
      <c r="L24" s="3">
        <v>3</v>
      </c>
      <c r="M24" s="3">
        <v>7</v>
      </c>
      <c r="N24" s="3">
        <v>52</v>
      </c>
      <c r="O24" s="3">
        <v>103</v>
      </c>
      <c r="Q24" s="8">
        <v>0.35069444444444398</v>
      </c>
      <c r="R24" s="1">
        <f t="shared" si="0"/>
        <v>166</v>
      </c>
    </row>
    <row r="25" spans="2:26" ht="16.149999999999999" customHeight="1">
      <c r="B25" s="4" t="s">
        <v>73</v>
      </c>
      <c r="C25" s="3">
        <v>0</v>
      </c>
      <c r="D25" s="3">
        <v>0</v>
      </c>
      <c r="E25" s="3">
        <v>0</v>
      </c>
      <c r="F25" s="3">
        <v>0</v>
      </c>
      <c r="G25" s="3">
        <v>3</v>
      </c>
      <c r="I25" s="3" t="s">
        <v>74</v>
      </c>
      <c r="J25" s="3">
        <v>0</v>
      </c>
      <c r="K25" s="3">
        <v>1</v>
      </c>
      <c r="L25" s="3">
        <v>3</v>
      </c>
      <c r="M25" s="3">
        <v>8</v>
      </c>
      <c r="N25" s="3">
        <v>53</v>
      </c>
      <c r="O25" s="3">
        <v>111</v>
      </c>
      <c r="Q25" s="8">
        <v>0.35416666666666602</v>
      </c>
      <c r="R25" s="1">
        <f t="shared" si="0"/>
        <v>176</v>
      </c>
      <c r="T25" s="1">
        <v>4</v>
      </c>
      <c r="U25" s="1" t="s">
        <v>75</v>
      </c>
    </row>
    <row r="26" spans="2:26" ht="16.149999999999999" customHeight="1">
      <c r="B26" s="4" t="s">
        <v>76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I26" s="3" t="s">
        <v>77</v>
      </c>
      <c r="J26" s="3">
        <v>0</v>
      </c>
      <c r="K26" s="3">
        <v>1</v>
      </c>
      <c r="L26" s="3">
        <v>4</v>
      </c>
      <c r="M26" s="3">
        <v>9</v>
      </c>
      <c r="N26" s="3">
        <v>56</v>
      </c>
      <c r="O26" s="3">
        <v>117</v>
      </c>
      <c r="Q26" s="8">
        <v>0.35763888888888901</v>
      </c>
      <c r="R26" s="1">
        <f t="shared" si="0"/>
        <v>187</v>
      </c>
      <c r="U26" s="1" t="s">
        <v>25</v>
      </c>
      <c r="V26" s="1">
        <f>SUM(G7:G126)</f>
        <v>179</v>
      </c>
    </row>
    <row r="27" spans="2:26" ht="16.149999999999999" customHeight="1">
      <c r="B27" s="4" t="s">
        <v>78</v>
      </c>
      <c r="C27" s="3">
        <v>1</v>
      </c>
      <c r="D27" s="3">
        <v>2</v>
      </c>
      <c r="E27" s="3">
        <v>0</v>
      </c>
      <c r="F27" s="3">
        <v>0</v>
      </c>
      <c r="G27" s="3">
        <v>2</v>
      </c>
      <c r="I27" s="3" t="s">
        <v>79</v>
      </c>
      <c r="J27" s="3">
        <v>0</v>
      </c>
      <c r="K27" s="3">
        <v>1</v>
      </c>
      <c r="L27" s="3">
        <v>4</v>
      </c>
      <c r="M27" s="3">
        <v>10</v>
      </c>
      <c r="N27" s="3">
        <v>56</v>
      </c>
      <c r="O27" s="3">
        <v>129</v>
      </c>
      <c r="Q27" s="8">
        <v>0.36111111111111099</v>
      </c>
      <c r="R27" s="1">
        <f t="shared" si="0"/>
        <v>200</v>
      </c>
      <c r="U27" s="1" t="s">
        <v>80</v>
      </c>
      <c r="V27" s="1">
        <f>2*60*60/150</f>
        <v>48</v>
      </c>
    </row>
    <row r="28" spans="2:26" ht="16.149999999999999" customHeight="1">
      <c r="B28" s="4" t="s">
        <v>81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I28" s="3" t="s">
        <v>82</v>
      </c>
      <c r="J28" s="3">
        <v>0</v>
      </c>
      <c r="K28" s="3">
        <v>1</v>
      </c>
      <c r="L28" s="3">
        <v>4</v>
      </c>
      <c r="M28" s="3">
        <v>10</v>
      </c>
      <c r="N28" s="3">
        <v>58</v>
      </c>
      <c r="O28" s="3">
        <v>134</v>
      </c>
      <c r="Q28" s="8">
        <v>0.36458333333333298</v>
      </c>
      <c r="R28" s="1">
        <f t="shared" si="0"/>
        <v>207</v>
      </c>
      <c r="U28" s="1" t="s">
        <v>83</v>
      </c>
      <c r="V28" s="1">
        <v>3</v>
      </c>
    </row>
    <row r="29" spans="2:26" ht="16.149999999999999" customHeight="1">
      <c r="B29" s="4" t="s">
        <v>84</v>
      </c>
      <c r="C29" s="3">
        <v>0</v>
      </c>
      <c r="D29" s="3">
        <v>1</v>
      </c>
      <c r="E29" s="3">
        <v>2</v>
      </c>
      <c r="F29" s="3">
        <v>0</v>
      </c>
      <c r="G29" s="3">
        <v>2</v>
      </c>
      <c r="I29" s="3" t="s">
        <v>85</v>
      </c>
      <c r="J29" s="3">
        <v>0</v>
      </c>
      <c r="K29" s="3">
        <v>1</v>
      </c>
      <c r="L29" s="3">
        <v>4</v>
      </c>
      <c r="M29" s="3">
        <v>10</v>
      </c>
      <c r="N29" s="3">
        <v>63</v>
      </c>
      <c r="O29" s="3">
        <v>137</v>
      </c>
      <c r="Q29" s="8">
        <v>0.36805555555555503</v>
      </c>
      <c r="R29" s="1">
        <f t="shared" si="0"/>
        <v>215</v>
      </c>
    </row>
    <row r="30" spans="2:26" ht="16.149999999999999" customHeight="1">
      <c r="B30" s="4" t="s">
        <v>86</v>
      </c>
      <c r="C30" s="3">
        <v>0</v>
      </c>
      <c r="D30" s="3">
        <v>1</v>
      </c>
      <c r="E30" s="3">
        <v>4</v>
      </c>
      <c r="F30" s="3">
        <v>5</v>
      </c>
      <c r="G30" s="3">
        <v>0</v>
      </c>
      <c r="I30" s="3" t="s">
        <v>87</v>
      </c>
      <c r="J30" s="3">
        <v>0</v>
      </c>
      <c r="K30" s="3">
        <v>1</v>
      </c>
      <c r="L30" s="3">
        <v>4</v>
      </c>
      <c r="M30" s="3">
        <v>11</v>
      </c>
      <c r="N30" s="3">
        <v>66</v>
      </c>
      <c r="O30" s="3">
        <v>156</v>
      </c>
      <c r="Q30" s="8">
        <v>0.37152777777777701</v>
      </c>
      <c r="R30" s="1">
        <f>SUM(J30:O30)</f>
        <v>238</v>
      </c>
      <c r="U30" s="1" t="s">
        <v>88</v>
      </c>
      <c r="V30" s="1">
        <f>V26/(V27*V28)</f>
        <v>1.2430555555555556</v>
      </c>
    </row>
    <row r="31" spans="2:26" ht="16.149999999999999" customHeight="1">
      <c r="B31" s="4" t="s">
        <v>89</v>
      </c>
      <c r="C31" s="3">
        <v>5</v>
      </c>
      <c r="D31" s="3">
        <v>5</v>
      </c>
      <c r="E31" s="3">
        <v>5</v>
      </c>
      <c r="F31" s="3">
        <v>5</v>
      </c>
      <c r="G31" s="3">
        <v>0</v>
      </c>
    </row>
    <row r="32" spans="2:26" ht="16.149999999999999" customHeight="1">
      <c r="B32" s="4" t="s">
        <v>90</v>
      </c>
      <c r="C32" s="3">
        <v>5</v>
      </c>
      <c r="D32" s="3">
        <v>0</v>
      </c>
      <c r="E32" s="3">
        <v>0</v>
      </c>
      <c r="F32" s="3">
        <v>0</v>
      </c>
      <c r="G32" s="3">
        <v>5</v>
      </c>
    </row>
    <row r="33" spans="2:7" ht="16.149999999999999" customHeight="1">
      <c r="B33" s="4" t="s">
        <v>91</v>
      </c>
      <c r="C33" s="3">
        <v>0</v>
      </c>
      <c r="D33" s="3">
        <v>1</v>
      </c>
      <c r="E33" s="3">
        <v>1</v>
      </c>
      <c r="F33" s="3">
        <v>1</v>
      </c>
      <c r="G33" s="3">
        <v>0</v>
      </c>
    </row>
    <row r="34" spans="2:7" ht="16.149999999999999" customHeight="1">
      <c r="B34" s="4" t="s">
        <v>92</v>
      </c>
      <c r="C34" s="3">
        <v>1</v>
      </c>
      <c r="D34" s="3">
        <v>1</v>
      </c>
      <c r="E34" s="3">
        <v>0</v>
      </c>
      <c r="F34" s="3">
        <v>0</v>
      </c>
      <c r="G34" s="3">
        <v>1</v>
      </c>
    </row>
    <row r="35" spans="2:7" ht="16.149999999999999" customHeight="1">
      <c r="B35" s="4" t="s">
        <v>93</v>
      </c>
      <c r="C35" s="3">
        <v>0</v>
      </c>
      <c r="D35" s="3">
        <v>0</v>
      </c>
      <c r="E35" s="3">
        <v>0</v>
      </c>
      <c r="F35" s="3">
        <v>1</v>
      </c>
      <c r="G35" s="3">
        <v>0</v>
      </c>
    </row>
    <row r="36" spans="2:7" ht="16.149999999999999" customHeight="1">
      <c r="B36" s="4" t="s">
        <v>94</v>
      </c>
      <c r="C36" s="3">
        <v>1</v>
      </c>
      <c r="D36" s="3">
        <v>5</v>
      </c>
      <c r="E36" s="3">
        <v>7</v>
      </c>
      <c r="F36" s="3">
        <v>0</v>
      </c>
      <c r="G36" s="3">
        <v>7</v>
      </c>
    </row>
    <row r="37" spans="2:7" ht="16.149999999999999" customHeight="1">
      <c r="B37" s="4" t="s">
        <v>95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</row>
    <row r="38" spans="2:7" ht="16.149999999999999" customHeight="1">
      <c r="B38" s="4" t="s">
        <v>96</v>
      </c>
      <c r="C38" s="3">
        <v>3</v>
      </c>
      <c r="D38" s="3">
        <v>3</v>
      </c>
      <c r="E38" s="3">
        <v>4</v>
      </c>
      <c r="F38" s="3">
        <v>4</v>
      </c>
      <c r="G38" s="3">
        <v>0</v>
      </c>
    </row>
    <row r="39" spans="2:7" ht="16.149999999999999" customHeight="1">
      <c r="B39" s="4" t="s">
        <v>97</v>
      </c>
      <c r="C39" s="3">
        <v>0</v>
      </c>
      <c r="D39" s="3">
        <v>0</v>
      </c>
      <c r="E39" s="3">
        <v>0</v>
      </c>
      <c r="F39" s="3">
        <v>1</v>
      </c>
      <c r="G39" s="3">
        <v>4</v>
      </c>
    </row>
    <row r="40" spans="2:7" ht="16.149999999999999" customHeight="1">
      <c r="B40" s="4" t="s">
        <v>98</v>
      </c>
      <c r="C40" s="3">
        <v>1</v>
      </c>
      <c r="D40" s="3">
        <v>1</v>
      </c>
      <c r="E40" s="3">
        <v>1</v>
      </c>
      <c r="F40" s="3">
        <v>1</v>
      </c>
      <c r="G40" s="3">
        <v>0</v>
      </c>
    </row>
    <row r="41" spans="2:7" ht="16.149999999999999" customHeight="1">
      <c r="B41" s="4" t="s">
        <v>99</v>
      </c>
      <c r="C41" s="3">
        <v>1</v>
      </c>
      <c r="D41" s="3">
        <v>1</v>
      </c>
      <c r="E41" s="3">
        <v>0</v>
      </c>
      <c r="F41" s="3">
        <v>1</v>
      </c>
      <c r="G41" s="3">
        <v>1</v>
      </c>
    </row>
    <row r="42" spans="2:7" ht="16.149999999999999" customHeight="1">
      <c r="B42" s="4" t="s">
        <v>100</v>
      </c>
      <c r="C42" s="3">
        <v>1</v>
      </c>
      <c r="D42" s="3">
        <v>1</v>
      </c>
      <c r="E42" s="3">
        <v>1</v>
      </c>
      <c r="F42" s="3">
        <v>2</v>
      </c>
      <c r="G42" s="3">
        <v>0</v>
      </c>
    </row>
    <row r="43" spans="2:7" ht="16.149999999999999" customHeight="1">
      <c r="B43" s="4" t="s">
        <v>101</v>
      </c>
      <c r="C43" s="3">
        <v>2</v>
      </c>
      <c r="D43" s="3">
        <v>3</v>
      </c>
      <c r="E43" s="3">
        <v>4</v>
      </c>
      <c r="F43" s="3">
        <v>0</v>
      </c>
      <c r="G43" s="3">
        <v>4</v>
      </c>
    </row>
    <row r="44" spans="2:7" ht="16.149999999999999" customHeight="1">
      <c r="B44" s="4" t="s">
        <v>102</v>
      </c>
      <c r="C44" s="3">
        <v>0</v>
      </c>
      <c r="D44" s="3">
        <v>0</v>
      </c>
      <c r="E44" s="3">
        <v>0</v>
      </c>
      <c r="F44" s="3">
        <v>1</v>
      </c>
      <c r="G44" s="3">
        <v>0</v>
      </c>
    </row>
    <row r="45" spans="2:7" ht="16.149999999999999" customHeight="1">
      <c r="B45" s="4" t="s">
        <v>103</v>
      </c>
      <c r="C45" s="3">
        <v>1</v>
      </c>
      <c r="D45" s="3">
        <v>2</v>
      </c>
      <c r="E45" s="3">
        <v>2</v>
      </c>
      <c r="F45" s="3">
        <v>2</v>
      </c>
      <c r="G45" s="3">
        <v>0</v>
      </c>
    </row>
    <row r="46" spans="2:7" ht="16.149999999999999" customHeight="1">
      <c r="B46" s="4" t="s">
        <v>104</v>
      </c>
      <c r="C46" s="3">
        <v>0</v>
      </c>
      <c r="D46" s="3">
        <v>0</v>
      </c>
      <c r="E46" s="3">
        <v>1</v>
      </c>
      <c r="F46" s="3">
        <v>1</v>
      </c>
      <c r="G46" s="3">
        <v>2</v>
      </c>
    </row>
    <row r="47" spans="2:7" ht="16.149999999999999" customHeight="1">
      <c r="B47" s="4" t="s">
        <v>105</v>
      </c>
      <c r="C47" s="3">
        <v>1</v>
      </c>
      <c r="D47" s="3">
        <v>1</v>
      </c>
      <c r="E47" s="3">
        <v>2</v>
      </c>
      <c r="F47" s="3">
        <v>3</v>
      </c>
      <c r="G47" s="3">
        <v>0</v>
      </c>
    </row>
    <row r="48" spans="2:7" ht="16.149999999999999" customHeight="1">
      <c r="B48" s="4" t="s">
        <v>106</v>
      </c>
      <c r="C48" s="3">
        <v>3</v>
      </c>
      <c r="D48" s="3">
        <v>4</v>
      </c>
      <c r="E48" s="3">
        <v>0</v>
      </c>
      <c r="F48" s="3">
        <v>0</v>
      </c>
      <c r="G48" s="3">
        <v>4</v>
      </c>
    </row>
    <row r="49" spans="2:7" ht="16.149999999999999" customHeight="1">
      <c r="B49" s="4" t="s">
        <v>107</v>
      </c>
      <c r="C49" s="3">
        <v>3</v>
      </c>
      <c r="D49" s="3">
        <v>3</v>
      </c>
      <c r="E49" s="3">
        <v>3</v>
      </c>
      <c r="F49" s="3">
        <v>3</v>
      </c>
      <c r="G49" s="3">
        <v>0</v>
      </c>
    </row>
    <row r="50" spans="2:7" ht="16.149999999999999" customHeight="1">
      <c r="B50" s="4" t="s">
        <v>108</v>
      </c>
      <c r="C50" s="3">
        <v>3</v>
      </c>
      <c r="D50" s="3">
        <v>3</v>
      </c>
      <c r="E50" s="3">
        <v>3</v>
      </c>
      <c r="F50" s="3">
        <v>0</v>
      </c>
      <c r="G50" s="3">
        <v>3</v>
      </c>
    </row>
    <row r="51" spans="2:7" ht="16.149999999999999" customHeight="1">
      <c r="B51" s="4" t="s">
        <v>109</v>
      </c>
      <c r="C51" s="3">
        <v>1</v>
      </c>
      <c r="D51" s="3">
        <v>1</v>
      </c>
      <c r="E51" s="3">
        <v>1</v>
      </c>
      <c r="F51" s="3">
        <v>1</v>
      </c>
      <c r="G51" s="3">
        <v>0</v>
      </c>
    </row>
    <row r="52" spans="2:7" ht="16.149999999999999" customHeight="1">
      <c r="B52" s="4" t="s">
        <v>110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</row>
    <row r="53" spans="2:7" ht="16.149999999999999" customHeight="1">
      <c r="B53" s="4" t="s">
        <v>111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</row>
    <row r="54" spans="2:7" ht="16.149999999999999" customHeight="1">
      <c r="B54" s="4" t="s">
        <v>112</v>
      </c>
      <c r="C54" s="3">
        <v>0</v>
      </c>
      <c r="D54" s="3">
        <v>0</v>
      </c>
      <c r="E54" s="3">
        <v>1</v>
      </c>
      <c r="F54" s="3">
        <v>2</v>
      </c>
      <c r="G54" s="3">
        <v>0</v>
      </c>
    </row>
    <row r="55" spans="2:7" ht="16.149999999999999" customHeight="1">
      <c r="B55" s="4" t="s">
        <v>113</v>
      </c>
      <c r="C55" s="3">
        <v>2</v>
      </c>
      <c r="D55" s="3">
        <v>2</v>
      </c>
      <c r="E55" s="3">
        <v>0</v>
      </c>
      <c r="F55" s="3">
        <v>0</v>
      </c>
      <c r="G55" s="3">
        <v>2</v>
      </c>
    </row>
    <row r="56" spans="2:7" ht="16.149999999999999" customHeight="1">
      <c r="B56" s="4" t="s">
        <v>114</v>
      </c>
      <c r="C56" s="3">
        <v>0</v>
      </c>
      <c r="D56" s="3">
        <v>1</v>
      </c>
      <c r="E56" s="3">
        <v>2</v>
      </c>
      <c r="F56" s="3">
        <v>3</v>
      </c>
      <c r="G56" s="3">
        <v>0</v>
      </c>
    </row>
    <row r="57" spans="2:7" ht="16.149999999999999" customHeight="1">
      <c r="B57" s="4" t="s">
        <v>115</v>
      </c>
      <c r="C57" s="3">
        <v>3</v>
      </c>
      <c r="D57" s="3">
        <v>3</v>
      </c>
      <c r="E57" s="3">
        <v>3</v>
      </c>
      <c r="F57" s="3">
        <v>0</v>
      </c>
      <c r="G57" s="3">
        <v>3</v>
      </c>
    </row>
    <row r="58" spans="2:7" ht="16.149999999999999" customHeight="1">
      <c r="B58" s="4" t="s">
        <v>116</v>
      </c>
      <c r="C58" s="3">
        <v>0</v>
      </c>
      <c r="D58" s="3">
        <v>1</v>
      </c>
      <c r="E58" s="3">
        <v>1</v>
      </c>
      <c r="F58" s="3">
        <v>1</v>
      </c>
      <c r="G58" s="3">
        <v>0</v>
      </c>
    </row>
    <row r="59" spans="2:7" ht="16.149999999999999" customHeight="1">
      <c r="B59" s="4" t="s">
        <v>117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</row>
    <row r="60" spans="2:7" ht="16.149999999999999" customHeight="1">
      <c r="B60" s="4" t="s">
        <v>118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</row>
    <row r="61" spans="2:7" ht="16.149999999999999" customHeight="1">
      <c r="B61" s="4" t="s">
        <v>119</v>
      </c>
      <c r="C61" s="3">
        <v>0</v>
      </c>
      <c r="D61" s="3">
        <v>1</v>
      </c>
      <c r="E61" s="3">
        <v>1</v>
      </c>
      <c r="F61" s="3">
        <v>2</v>
      </c>
      <c r="G61" s="3">
        <v>0</v>
      </c>
    </row>
    <row r="62" spans="2:7" ht="16.149999999999999" customHeight="1">
      <c r="B62" s="4" t="s">
        <v>120</v>
      </c>
      <c r="C62" s="3">
        <v>2</v>
      </c>
      <c r="D62" s="3">
        <v>2</v>
      </c>
      <c r="E62" s="3">
        <v>0</v>
      </c>
      <c r="F62" s="3">
        <v>0</v>
      </c>
      <c r="G62" s="3">
        <v>2</v>
      </c>
    </row>
    <row r="63" spans="2:7" ht="16.149999999999999" customHeight="1">
      <c r="B63" s="4" t="s">
        <v>121</v>
      </c>
      <c r="C63" s="3">
        <v>0</v>
      </c>
      <c r="D63" s="3">
        <v>1</v>
      </c>
      <c r="E63" s="3">
        <v>1</v>
      </c>
      <c r="F63" s="3">
        <v>0</v>
      </c>
      <c r="G63" s="3">
        <v>1</v>
      </c>
    </row>
    <row r="64" spans="2:7" ht="16.149999999999999" customHeight="1">
      <c r="B64" s="4" t="s">
        <v>122</v>
      </c>
      <c r="C64" s="3">
        <v>1</v>
      </c>
      <c r="D64" s="3">
        <v>1</v>
      </c>
      <c r="E64" s="3">
        <v>1</v>
      </c>
      <c r="F64" s="3">
        <v>0</v>
      </c>
      <c r="G64" s="3">
        <v>1</v>
      </c>
    </row>
    <row r="65" spans="2:7" ht="16.149999999999999" customHeight="1">
      <c r="B65" s="4" t="s">
        <v>123</v>
      </c>
      <c r="C65" s="3">
        <v>0</v>
      </c>
      <c r="D65" s="3">
        <v>0</v>
      </c>
      <c r="E65" s="3">
        <v>1</v>
      </c>
      <c r="F65" s="3">
        <v>4</v>
      </c>
      <c r="G65" s="3">
        <v>0</v>
      </c>
    </row>
    <row r="66" spans="2:7" ht="16.149999999999999" customHeight="1">
      <c r="B66" s="4" t="s">
        <v>124</v>
      </c>
      <c r="C66" s="3">
        <v>4</v>
      </c>
      <c r="D66" s="3">
        <v>4</v>
      </c>
      <c r="E66" s="3">
        <v>4</v>
      </c>
      <c r="F66" s="3">
        <v>4</v>
      </c>
      <c r="G66" s="3">
        <v>0</v>
      </c>
    </row>
    <row r="67" spans="2:7" ht="16.149999999999999" customHeight="1">
      <c r="B67" s="4" t="s">
        <v>125</v>
      </c>
      <c r="C67" s="3">
        <v>5</v>
      </c>
      <c r="D67" s="3">
        <v>3</v>
      </c>
      <c r="E67" s="3">
        <v>5</v>
      </c>
      <c r="F67" s="3">
        <v>7</v>
      </c>
      <c r="G67" s="3">
        <v>5</v>
      </c>
    </row>
    <row r="68" spans="2:7" ht="16.149999999999999" customHeight="1">
      <c r="B68" s="4" t="s">
        <v>126</v>
      </c>
      <c r="C68" s="3">
        <v>8</v>
      </c>
      <c r="D68" s="3">
        <v>9</v>
      </c>
      <c r="E68" s="3">
        <v>9</v>
      </c>
      <c r="F68" s="3">
        <v>9</v>
      </c>
      <c r="G68" s="3">
        <v>5</v>
      </c>
    </row>
    <row r="69" spans="2:7" ht="16.149999999999999" customHeight="1">
      <c r="B69" s="4" t="s">
        <v>127</v>
      </c>
      <c r="C69" s="3">
        <v>9</v>
      </c>
      <c r="D69" s="3">
        <v>11</v>
      </c>
      <c r="E69" s="3">
        <v>0</v>
      </c>
      <c r="F69" s="3">
        <v>0</v>
      </c>
      <c r="G69" s="3">
        <v>0</v>
      </c>
    </row>
    <row r="70" spans="2:7" ht="16.149999999999999" customHeight="1">
      <c r="B70" s="4" t="s">
        <v>128</v>
      </c>
      <c r="C70" s="3">
        <v>0</v>
      </c>
      <c r="D70" s="3">
        <v>0</v>
      </c>
      <c r="E70" s="3">
        <v>0</v>
      </c>
      <c r="F70" s="3">
        <v>0</v>
      </c>
      <c r="G70" s="3">
        <v>11</v>
      </c>
    </row>
    <row r="71" spans="2:7" ht="16.149999999999999" customHeight="1">
      <c r="B71" s="4" t="s">
        <v>129</v>
      </c>
      <c r="C71" s="3">
        <v>2</v>
      </c>
      <c r="D71" s="3">
        <v>3</v>
      </c>
      <c r="E71" s="3">
        <v>4</v>
      </c>
      <c r="F71" s="3">
        <v>4</v>
      </c>
      <c r="G71" s="3">
        <v>0</v>
      </c>
    </row>
    <row r="72" spans="2:7" ht="16.149999999999999" customHeight="1">
      <c r="B72" s="4" t="s">
        <v>130</v>
      </c>
      <c r="C72" s="3">
        <v>0</v>
      </c>
      <c r="D72" s="3">
        <v>0</v>
      </c>
      <c r="E72" s="3">
        <v>0</v>
      </c>
      <c r="F72" s="3">
        <v>2</v>
      </c>
      <c r="G72" s="3">
        <v>4</v>
      </c>
    </row>
    <row r="73" spans="2:7" ht="16.149999999999999" customHeight="1">
      <c r="B73" s="4" t="s">
        <v>131</v>
      </c>
      <c r="C73" s="3">
        <v>4</v>
      </c>
      <c r="D73" s="3">
        <v>4</v>
      </c>
      <c r="E73" s="3">
        <v>4</v>
      </c>
      <c r="F73" s="3">
        <v>4</v>
      </c>
      <c r="G73" s="3">
        <v>0</v>
      </c>
    </row>
    <row r="74" spans="2:7" ht="16.149999999999999" customHeight="1">
      <c r="B74" s="4" t="s">
        <v>132</v>
      </c>
      <c r="C74" s="3">
        <v>0</v>
      </c>
      <c r="D74" s="3">
        <v>0</v>
      </c>
      <c r="E74" s="3">
        <v>1</v>
      </c>
      <c r="F74" s="3">
        <v>2</v>
      </c>
      <c r="G74" s="3">
        <v>4</v>
      </c>
    </row>
    <row r="75" spans="2:7" ht="16.149999999999999" customHeight="1">
      <c r="B75" s="4" t="s">
        <v>133</v>
      </c>
      <c r="C75" s="3">
        <v>3</v>
      </c>
      <c r="D75" s="3">
        <v>3</v>
      </c>
      <c r="E75" s="3">
        <v>4</v>
      </c>
      <c r="F75" s="3">
        <v>4</v>
      </c>
      <c r="G75" s="3">
        <v>0</v>
      </c>
    </row>
    <row r="76" spans="2:7" ht="16.149999999999999" customHeight="1">
      <c r="B76" s="4" t="s">
        <v>134</v>
      </c>
      <c r="C76" s="3">
        <v>4</v>
      </c>
      <c r="D76" s="3">
        <v>6</v>
      </c>
      <c r="E76" s="3">
        <v>0</v>
      </c>
      <c r="F76" s="3">
        <v>1</v>
      </c>
      <c r="G76" s="3">
        <v>0</v>
      </c>
    </row>
    <row r="77" spans="2:7" ht="16.149999999999999" customHeight="1">
      <c r="B77" s="4" t="s">
        <v>135</v>
      </c>
      <c r="C77" s="3">
        <v>2</v>
      </c>
      <c r="D77" s="3">
        <v>3</v>
      </c>
      <c r="E77" s="3">
        <v>3</v>
      </c>
      <c r="F77" s="3">
        <v>2</v>
      </c>
      <c r="G77" s="3">
        <v>6</v>
      </c>
    </row>
    <row r="78" spans="2:7" ht="16.149999999999999" customHeight="1">
      <c r="B78" s="4" t="s">
        <v>136</v>
      </c>
      <c r="C78" s="3">
        <v>2</v>
      </c>
      <c r="D78" s="3">
        <v>3</v>
      </c>
      <c r="E78" s="3">
        <v>4</v>
      </c>
      <c r="F78" s="3">
        <v>5</v>
      </c>
      <c r="G78" s="3">
        <v>1</v>
      </c>
    </row>
    <row r="79" spans="2:7" ht="16.149999999999999" customHeight="1">
      <c r="B79" s="4" t="s">
        <v>137</v>
      </c>
      <c r="C79" s="3">
        <v>1</v>
      </c>
      <c r="D79" s="3">
        <v>1</v>
      </c>
      <c r="E79" s="3">
        <v>1</v>
      </c>
      <c r="F79" s="3">
        <v>1</v>
      </c>
      <c r="G79" s="3">
        <v>4</v>
      </c>
    </row>
    <row r="80" spans="2:7" ht="16.149999999999999" customHeight="1">
      <c r="B80" s="4" t="s">
        <v>138</v>
      </c>
      <c r="C80" s="3">
        <v>1</v>
      </c>
      <c r="D80" s="3">
        <v>2</v>
      </c>
      <c r="E80" s="3">
        <v>2</v>
      </c>
      <c r="F80" s="3">
        <v>2</v>
      </c>
      <c r="G80" s="3">
        <v>0</v>
      </c>
    </row>
    <row r="81" spans="2:7" ht="16.149999999999999" customHeight="1">
      <c r="B81" s="4" t="s">
        <v>139</v>
      </c>
      <c r="C81" s="3">
        <v>0</v>
      </c>
      <c r="D81" s="3">
        <v>0</v>
      </c>
      <c r="E81" s="3">
        <v>1</v>
      </c>
      <c r="F81" s="3">
        <v>1</v>
      </c>
      <c r="G81" s="3">
        <v>2</v>
      </c>
    </row>
    <row r="82" spans="2:7" ht="16.149999999999999" customHeight="1">
      <c r="B82" s="4" t="s">
        <v>140</v>
      </c>
      <c r="C82" s="3">
        <v>4</v>
      </c>
      <c r="D82" s="3">
        <v>4</v>
      </c>
      <c r="E82" s="3">
        <v>4</v>
      </c>
      <c r="F82" s="3">
        <v>4</v>
      </c>
      <c r="G82" s="3">
        <v>0</v>
      </c>
    </row>
    <row r="83" spans="2:7" ht="16.149999999999999" customHeight="1">
      <c r="B83" s="4" t="s">
        <v>141</v>
      </c>
      <c r="C83" s="3">
        <v>4</v>
      </c>
      <c r="D83" s="3">
        <v>0</v>
      </c>
      <c r="E83" s="3">
        <v>1</v>
      </c>
      <c r="F83" s="3">
        <v>2</v>
      </c>
      <c r="G83" s="3">
        <v>0</v>
      </c>
    </row>
    <row r="84" spans="2:7" ht="16.149999999999999" customHeight="1">
      <c r="B84" s="4" t="s">
        <v>142</v>
      </c>
      <c r="C84" s="3">
        <v>5</v>
      </c>
      <c r="D84" s="3">
        <v>5</v>
      </c>
      <c r="E84" s="3">
        <v>5</v>
      </c>
      <c r="F84" s="3">
        <v>5</v>
      </c>
      <c r="G84" s="3">
        <v>3</v>
      </c>
    </row>
    <row r="85" spans="2:7" ht="16.149999999999999" customHeight="1">
      <c r="B85" s="4" t="s">
        <v>143</v>
      </c>
      <c r="C85" s="3">
        <v>5</v>
      </c>
      <c r="D85" s="3">
        <v>5</v>
      </c>
      <c r="E85" s="3">
        <v>5</v>
      </c>
      <c r="F85" s="3">
        <v>0</v>
      </c>
      <c r="G85" s="3">
        <v>0</v>
      </c>
    </row>
    <row r="86" spans="2:7" ht="16.149999999999999" customHeight="1">
      <c r="B86" s="4" t="s">
        <v>144</v>
      </c>
      <c r="C86" s="3">
        <v>0</v>
      </c>
      <c r="D86" s="3">
        <v>0</v>
      </c>
      <c r="E86" s="3">
        <v>0</v>
      </c>
      <c r="F86" s="3">
        <v>1</v>
      </c>
      <c r="G86" s="3">
        <v>5</v>
      </c>
    </row>
    <row r="87" spans="2:7" ht="16.149999999999999" customHeight="1">
      <c r="B87" s="4" t="s">
        <v>145</v>
      </c>
      <c r="C87" s="3">
        <v>1</v>
      </c>
      <c r="D87" s="3">
        <v>1</v>
      </c>
      <c r="E87" s="3">
        <v>2</v>
      </c>
      <c r="F87" s="3">
        <v>1</v>
      </c>
      <c r="G87" s="3">
        <v>0</v>
      </c>
    </row>
    <row r="88" spans="2:7" ht="16.149999999999999" customHeight="1">
      <c r="B88" s="4" t="s">
        <v>146</v>
      </c>
      <c r="C88" s="3">
        <v>0</v>
      </c>
      <c r="D88" s="3">
        <v>0</v>
      </c>
      <c r="E88" s="3">
        <v>0</v>
      </c>
      <c r="F88" s="3">
        <v>0</v>
      </c>
      <c r="G88" s="3">
        <v>1</v>
      </c>
    </row>
    <row r="89" spans="2:7" ht="16.149999999999999" customHeight="1">
      <c r="B89" s="4" t="s">
        <v>147</v>
      </c>
      <c r="C89" s="3">
        <v>0</v>
      </c>
      <c r="D89" s="3">
        <v>1</v>
      </c>
      <c r="E89" s="3">
        <v>0</v>
      </c>
      <c r="F89" s="3">
        <v>0</v>
      </c>
      <c r="G89" s="3">
        <v>1</v>
      </c>
    </row>
    <row r="90" spans="2:7" ht="16.149999999999999" customHeight="1">
      <c r="B90" s="4" t="s">
        <v>148</v>
      </c>
      <c r="C90" s="3">
        <v>0</v>
      </c>
      <c r="D90" s="3">
        <v>0</v>
      </c>
      <c r="E90" s="3">
        <v>0</v>
      </c>
      <c r="F90" s="3">
        <v>0</v>
      </c>
      <c r="G90" s="3">
        <v>1</v>
      </c>
    </row>
    <row r="91" spans="2:7" ht="16.149999999999999" customHeight="1">
      <c r="B91" s="4" t="s">
        <v>149</v>
      </c>
      <c r="C91" s="3">
        <v>0</v>
      </c>
      <c r="D91" s="3">
        <v>0</v>
      </c>
      <c r="E91" s="3">
        <v>2</v>
      </c>
      <c r="F91" s="3">
        <v>2</v>
      </c>
      <c r="G91" s="3">
        <v>0</v>
      </c>
    </row>
    <row r="92" spans="2:7" ht="16.149999999999999" customHeight="1">
      <c r="B92" s="4" t="s">
        <v>150</v>
      </c>
      <c r="C92" s="3">
        <v>2</v>
      </c>
      <c r="D92" s="3">
        <v>3</v>
      </c>
      <c r="E92" s="3">
        <v>4</v>
      </c>
      <c r="F92" s="3">
        <v>1</v>
      </c>
      <c r="G92" s="3">
        <v>0</v>
      </c>
    </row>
    <row r="93" spans="2:7" ht="16.149999999999999" customHeight="1">
      <c r="B93" s="4" t="s">
        <v>151</v>
      </c>
      <c r="C93" s="3">
        <v>1</v>
      </c>
      <c r="D93" s="3">
        <v>2</v>
      </c>
      <c r="E93" s="3">
        <v>2</v>
      </c>
      <c r="F93" s="3">
        <v>2</v>
      </c>
      <c r="G93" s="3">
        <v>3</v>
      </c>
    </row>
    <row r="94" spans="2:7" ht="16.149999999999999" customHeight="1">
      <c r="B94" s="4" t="s">
        <v>152</v>
      </c>
      <c r="C94" s="3">
        <v>2</v>
      </c>
      <c r="D94" s="3">
        <v>2</v>
      </c>
      <c r="E94" s="3">
        <v>2</v>
      </c>
      <c r="F94" s="3">
        <v>2</v>
      </c>
      <c r="G94" s="3">
        <v>0</v>
      </c>
    </row>
    <row r="95" spans="2:7" ht="16.149999999999999" customHeight="1">
      <c r="B95" s="4" t="s">
        <v>153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</row>
    <row r="96" spans="2:7" ht="16.149999999999999" customHeight="1">
      <c r="B96" s="4" t="s">
        <v>154</v>
      </c>
      <c r="C96" s="3">
        <v>0</v>
      </c>
      <c r="D96" s="3">
        <v>0</v>
      </c>
      <c r="E96" s="3">
        <v>1</v>
      </c>
      <c r="F96" s="3">
        <v>3</v>
      </c>
      <c r="G96" s="3">
        <v>2</v>
      </c>
    </row>
    <row r="97" spans="2:7" ht="16.149999999999999" customHeight="1">
      <c r="B97" s="4" t="s">
        <v>155</v>
      </c>
      <c r="C97" s="3">
        <v>4</v>
      </c>
      <c r="D97" s="3">
        <v>4</v>
      </c>
      <c r="E97" s="3">
        <v>0</v>
      </c>
      <c r="F97" s="3">
        <v>0</v>
      </c>
      <c r="G97" s="3">
        <v>0</v>
      </c>
    </row>
    <row r="98" spans="2:7" ht="16.149999999999999" customHeight="1">
      <c r="B98" s="4" t="s">
        <v>156</v>
      </c>
      <c r="C98" s="3">
        <v>0</v>
      </c>
      <c r="D98" s="3">
        <v>0</v>
      </c>
      <c r="E98" s="3">
        <v>0</v>
      </c>
      <c r="F98" s="3">
        <v>1</v>
      </c>
      <c r="G98" s="3">
        <v>4</v>
      </c>
    </row>
    <row r="99" spans="2:7" ht="16.149999999999999" customHeight="1">
      <c r="B99" s="4" t="s">
        <v>157</v>
      </c>
      <c r="C99" s="3">
        <v>1</v>
      </c>
      <c r="D99" s="3">
        <v>1</v>
      </c>
      <c r="E99" s="3">
        <v>2</v>
      </c>
      <c r="F99" s="3">
        <v>0</v>
      </c>
      <c r="G99" s="3">
        <v>0</v>
      </c>
    </row>
    <row r="100" spans="2:7" ht="16.149999999999999" customHeight="1">
      <c r="B100" s="4" t="s">
        <v>158</v>
      </c>
      <c r="C100" s="3">
        <v>0</v>
      </c>
      <c r="D100" s="3">
        <v>1</v>
      </c>
      <c r="E100" s="3">
        <v>1</v>
      </c>
      <c r="F100" s="3">
        <v>1</v>
      </c>
      <c r="G100" s="3">
        <v>2</v>
      </c>
    </row>
    <row r="101" spans="2:7" ht="16.149999999999999" customHeight="1">
      <c r="B101" s="4" t="s">
        <v>159</v>
      </c>
      <c r="C101" s="3">
        <v>1</v>
      </c>
      <c r="D101" s="3">
        <v>1</v>
      </c>
      <c r="E101" s="3">
        <v>1</v>
      </c>
      <c r="F101" s="3">
        <v>1</v>
      </c>
      <c r="G101" s="3">
        <v>0</v>
      </c>
    </row>
    <row r="102" spans="2:7" ht="16.149999999999999" customHeight="1">
      <c r="B102" s="4" t="s">
        <v>160</v>
      </c>
      <c r="C102" s="3">
        <v>0</v>
      </c>
      <c r="D102" s="3">
        <v>1</v>
      </c>
      <c r="E102" s="3">
        <v>1</v>
      </c>
      <c r="F102" s="3">
        <v>1</v>
      </c>
      <c r="G102" s="3">
        <v>0</v>
      </c>
    </row>
    <row r="103" spans="2:7" ht="16.149999999999999" customHeight="1">
      <c r="B103" s="4" t="s">
        <v>161</v>
      </c>
      <c r="C103" s="3">
        <v>1</v>
      </c>
      <c r="D103" s="3">
        <v>1</v>
      </c>
      <c r="E103" s="3">
        <v>2</v>
      </c>
      <c r="F103" s="3">
        <v>2</v>
      </c>
      <c r="G103" s="3">
        <v>1</v>
      </c>
    </row>
    <row r="104" spans="2:7" ht="16.149999999999999" customHeight="1">
      <c r="B104" s="4" t="s">
        <v>162</v>
      </c>
      <c r="C104" s="3">
        <v>0</v>
      </c>
      <c r="D104" s="3">
        <v>0</v>
      </c>
      <c r="E104" s="3">
        <v>2</v>
      </c>
      <c r="F104" s="3">
        <v>2</v>
      </c>
      <c r="G104" s="3">
        <v>2</v>
      </c>
    </row>
    <row r="105" spans="2:7" ht="16.149999999999999" customHeight="1">
      <c r="B105" s="4" t="s">
        <v>163</v>
      </c>
      <c r="C105" s="3">
        <v>3</v>
      </c>
      <c r="D105" s="3">
        <v>3</v>
      </c>
      <c r="E105" s="3">
        <v>4</v>
      </c>
      <c r="F105" s="3">
        <v>0</v>
      </c>
      <c r="G105" s="3">
        <v>0</v>
      </c>
    </row>
    <row r="106" spans="2:7" ht="16.149999999999999" customHeight="1">
      <c r="B106" s="4" t="s">
        <v>164</v>
      </c>
      <c r="C106" s="3">
        <v>0</v>
      </c>
      <c r="D106" s="3">
        <v>0</v>
      </c>
      <c r="E106" s="3">
        <v>1</v>
      </c>
      <c r="F106" s="3">
        <v>1</v>
      </c>
      <c r="G106" s="3">
        <v>4</v>
      </c>
    </row>
    <row r="107" spans="2:7" ht="16.149999999999999" customHeight="1">
      <c r="B107" s="4" t="s">
        <v>165</v>
      </c>
      <c r="C107" s="3">
        <v>1</v>
      </c>
      <c r="D107" s="3">
        <v>2</v>
      </c>
      <c r="E107" s="3">
        <v>4</v>
      </c>
      <c r="F107" s="3">
        <v>0</v>
      </c>
      <c r="G107" s="3">
        <v>0</v>
      </c>
    </row>
    <row r="108" spans="2:7" ht="16.149999999999999" customHeight="1">
      <c r="B108" s="4" t="s">
        <v>166</v>
      </c>
      <c r="C108" s="3">
        <v>1</v>
      </c>
      <c r="D108" s="3">
        <v>1</v>
      </c>
      <c r="E108" s="3">
        <v>1</v>
      </c>
      <c r="F108" s="3">
        <v>1</v>
      </c>
      <c r="G108" s="3">
        <v>4</v>
      </c>
    </row>
    <row r="109" spans="2:7" ht="16.149999999999999" customHeight="1">
      <c r="B109" s="4" t="s">
        <v>167</v>
      </c>
      <c r="C109" s="3">
        <v>1</v>
      </c>
      <c r="D109" s="3">
        <v>2</v>
      </c>
      <c r="E109" s="3">
        <v>4</v>
      </c>
      <c r="F109" s="3">
        <v>6</v>
      </c>
      <c r="G109" s="3">
        <v>0</v>
      </c>
    </row>
    <row r="110" spans="2:7" ht="16.149999999999999" customHeight="1">
      <c r="B110" s="4" t="s">
        <v>168</v>
      </c>
      <c r="C110" s="3">
        <v>1</v>
      </c>
      <c r="D110" s="3">
        <v>1</v>
      </c>
      <c r="E110" s="3">
        <v>1</v>
      </c>
      <c r="F110" s="3">
        <v>1</v>
      </c>
      <c r="G110" s="3">
        <v>6</v>
      </c>
    </row>
    <row r="111" spans="2:7" ht="16.149999999999999" customHeight="1">
      <c r="B111" s="4" t="s">
        <v>169</v>
      </c>
      <c r="C111" s="3">
        <v>1</v>
      </c>
      <c r="D111" s="3">
        <v>1</v>
      </c>
      <c r="E111" s="3">
        <v>2</v>
      </c>
      <c r="F111" s="3">
        <v>2</v>
      </c>
      <c r="G111" s="3">
        <v>0</v>
      </c>
    </row>
    <row r="112" spans="2:7" ht="16.149999999999999" customHeight="1">
      <c r="B112" s="4" t="s">
        <v>170</v>
      </c>
      <c r="C112" s="3">
        <v>0</v>
      </c>
      <c r="D112" s="3">
        <v>0</v>
      </c>
      <c r="E112" s="3">
        <v>0</v>
      </c>
      <c r="F112" s="3">
        <v>0</v>
      </c>
      <c r="G112" s="3">
        <v>2</v>
      </c>
    </row>
    <row r="113" spans="2:7" ht="16.149999999999999" customHeight="1">
      <c r="B113" s="4" t="s">
        <v>171</v>
      </c>
      <c r="C113" s="3">
        <v>0</v>
      </c>
      <c r="D113" s="3">
        <v>0</v>
      </c>
      <c r="E113" s="3">
        <v>3</v>
      </c>
      <c r="F113" s="3">
        <v>0</v>
      </c>
      <c r="G113" s="3">
        <v>0</v>
      </c>
    </row>
    <row r="114" spans="2:7" ht="16.149999999999999" customHeight="1">
      <c r="B114" s="4" t="s">
        <v>172</v>
      </c>
      <c r="C114" s="3">
        <v>0</v>
      </c>
      <c r="D114" s="3">
        <v>0</v>
      </c>
      <c r="E114" s="3">
        <v>0</v>
      </c>
      <c r="F114" s="3">
        <v>1</v>
      </c>
      <c r="G114" s="3">
        <v>3</v>
      </c>
    </row>
    <row r="115" spans="2:7" ht="16.149999999999999" customHeight="1">
      <c r="B115" s="4" t="s">
        <v>173</v>
      </c>
      <c r="C115" s="3">
        <v>2</v>
      </c>
      <c r="D115" s="3">
        <v>0</v>
      </c>
      <c r="E115" s="3">
        <v>0</v>
      </c>
      <c r="F115" s="3">
        <v>0</v>
      </c>
      <c r="G115" s="3">
        <v>0</v>
      </c>
    </row>
    <row r="116" spans="2:7" ht="16.149999999999999" customHeight="1">
      <c r="B116" s="4" t="s">
        <v>174</v>
      </c>
      <c r="C116" s="3">
        <v>0</v>
      </c>
      <c r="D116" s="3">
        <v>0</v>
      </c>
      <c r="E116" s="3">
        <v>1</v>
      </c>
      <c r="F116" s="3">
        <v>1</v>
      </c>
      <c r="G116" s="3">
        <v>2</v>
      </c>
    </row>
    <row r="117" spans="2:7" ht="16.149999999999999" customHeight="1">
      <c r="B117" s="4" t="s">
        <v>175</v>
      </c>
      <c r="C117" s="3">
        <v>2</v>
      </c>
      <c r="D117" s="3">
        <v>0</v>
      </c>
      <c r="E117" s="3">
        <v>1</v>
      </c>
      <c r="F117" s="3">
        <v>1</v>
      </c>
      <c r="G117" s="3">
        <v>0</v>
      </c>
    </row>
    <row r="118" spans="2:7" ht="16.149999999999999" customHeight="1">
      <c r="B118" s="4" t="s">
        <v>176</v>
      </c>
      <c r="C118" s="3">
        <v>1</v>
      </c>
      <c r="D118" s="3">
        <v>2</v>
      </c>
      <c r="E118" s="3">
        <v>2</v>
      </c>
      <c r="F118" s="3">
        <v>5</v>
      </c>
      <c r="G118" s="3">
        <v>2</v>
      </c>
    </row>
    <row r="119" spans="2:7" ht="16.149999999999999" customHeight="1">
      <c r="B119" s="4" t="s">
        <v>177</v>
      </c>
      <c r="C119" s="3">
        <v>6</v>
      </c>
      <c r="D119" s="3">
        <v>4</v>
      </c>
      <c r="E119" s="3">
        <v>0</v>
      </c>
      <c r="F119" s="3">
        <v>0</v>
      </c>
      <c r="G119" s="3">
        <v>0</v>
      </c>
    </row>
    <row r="120" spans="2:7" ht="16.149999999999999" customHeight="1">
      <c r="B120" s="4" t="s">
        <v>178</v>
      </c>
      <c r="C120" s="3">
        <v>1</v>
      </c>
      <c r="D120" s="3">
        <v>1</v>
      </c>
      <c r="E120" s="3">
        <v>2</v>
      </c>
      <c r="F120" s="3">
        <v>4</v>
      </c>
      <c r="G120" s="3">
        <v>6</v>
      </c>
    </row>
    <row r="121" spans="2:7" ht="16.149999999999999" customHeight="1">
      <c r="B121" s="4" t="s">
        <v>179</v>
      </c>
      <c r="C121" s="3">
        <v>4</v>
      </c>
      <c r="D121" s="3">
        <v>0</v>
      </c>
      <c r="E121" s="3">
        <v>0</v>
      </c>
      <c r="F121" s="3">
        <v>0</v>
      </c>
      <c r="G121" s="3">
        <v>0</v>
      </c>
    </row>
    <row r="122" spans="2:7" ht="16.149999999999999" customHeight="1">
      <c r="B122" s="4" t="s">
        <v>180</v>
      </c>
      <c r="C122" s="3">
        <v>0</v>
      </c>
      <c r="D122" s="3">
        <v>1</v>
      </c>
      <c r="E122" s="3">
        <v>7</v>
      </c>
      <c r="F122" s="3">
        <v>7</v>
      </c>
      <c r="G122" s="3">
        <v>4</v>
      </c>
    </row>
    <row r="123" spans="2:7" ht="16.149999999999999" customHeight="1">
      <c r="B123" s="4" t="s">
        <v>181</v>
      </c>
      <c r="C123" s="3">
        <v>0</v>
      </c>
      <c r="D123" s="3">
        <v>0</v>
      </c>
      <c r="E123" s="3">
        <v>1</v>
      </c>
      <c r="F123" s="3">
        <v>2</v>
      </c>
      <c r="G123" s="3">
        <v>0</v>
      </c>
    </row>
    <row r="124" spans="2:7" ht="16.149999999999999" customHeight="1">
      <c r="B124" s="4" t="s">
        <v>182</v>
      </c>
      <c r="C124" s="3">
        <v>2</v>
      </c>
      <c r="D124" s="3">
        <v>2</v>
      </c>
      <c r="E124" s="3">
        <v>2</v>
      </c>
      <c r="F124" s="3">
        <v>2</v>
      </c>
      <c r="G124" s="3">
        <v>7</v>
      </c>
    </row>
    <row r="125" spans="2:7" ht="16.149999999999999" customHeight="1">
      <c r="B125" s="4" t="s">
        <v>183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</row>
    <row r="126" spans="2:7" ht="16.149999999999999" customHeight="1">
      <c r="B126" s="4" t="s">
        <v>184</v>
      </c>
      <c r="C126" s="3">
        <v>2</v>
      </c>
      <c r="D126" s="3">
        <v>4</v>
      </c>
      <c r="E126" s="3">
        <v>4</v>
      </c>
      <c r="F126" s="3">
        <v>0</v>
      </c>
      <c r="G126" s="3">
        <v>2</v>
      </c>
    </row>
  </sheetData>
  <mergeCells count="10">
    <mergeCell ref="M5:O5"/>
    <mergeCell ref="C4:D4"/>
    <mergeCell ref="J4:K4"/>
    <mergeCell ref="B5:B6"/>
    <mergeCell ref="C5:C6"/>
    <mergeCell ref="D5:D6"/>
    <mergeCell ref="E5:E6"/>
    <mergeCell ref="F5:F6"/>
    <mergeCell ref="G5:G6"/>
    <mergeCell ref="J5:L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Z126"/>
  <sheetViews>
    <sheetView topLeftCell="H18" zoomScale="93" zoomScaleNormal="93" workbookViewId="0">
      <selection activeCell="Z18" sqref="Z18"/>
    </sheetView>
  </sheetViews>
  <sheetFormatPr defaultColWidth="9" defaultRowHeight="15.4"/>
  <cols>
    <col min="1" max="1" width="9" style="1"/>
    <col min="2" max="2" width="12.375" style="2" customWidth="1"/>
    <col min="3" max="6" width="14.125" style="2" customWidth="1"/>
    <col min="7" max="7" width="14.125" style="1" customWidth="1"/>
    <col min="8" max="8" width="9" style="1"/>
    <col min="9" max="9" width="13.75" style="1" customWidth="1"/>
    <col min="10" max="16384" width="9" style="1"/>
  </cols>
  <sheetData>
    <row r="1" spans="2:26">
      <c r="B1" s="5" t="s">
        <v>0</v>
      </c>
      <c r="C1" s="6">
        <v>44635</v>
      </c>
      <c r="D1" s="7"/>
    </row>
    <row r="2" spans="2:26">
      <c r="B2" s="5" t="s">
        <v>1</v>
      </c>
      <c r="C2" s="7" t="s">
        <v>2</v>
      </c>
      <c r="D2" s="7"/>
    </row>
    <row r="3" spans="2:26">
      <c r="B3" s="5" t="s">
        <v>3</v>
      </c>
      <c r="C3" s="7">
        <v>4</v>
      </c>
      <c r="D3" s="7"/>
    </row>
    <row r="4" spans="2:26" ht="15.75">
      <c r="B4" s="5" t="s">
        <v>4</v>
      </c>
      <c r="C4" s="15" t="s">
        <v>5</v>
      </c>
      <c r="D4" s="16"/>
      <c r="E4" s="1"/>
      <c r="I4" s="5" t="s">
        <v>4</v>
      </c>
      <c r="J4" s="15" t="s">
        <v>6</v>
      </c>
      <c r="K4" s="16"/>
    </row>
    <row r="5" spans="2:26" ht="19.5" customHeight="1">
      <c r="B5" s="17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7" t="s">
        <v>12</v>
      </c>
      <c r="I5" s="3" t="s">
        <v>13</v>
      </c>
      <c r="J5" s="13" t="s">
        <v>14</v>
      </c>
      <c r="K5" s="14"/>
      <c r="L5" s="14"/>
      <c r="M5" s="13" t="s">
        <v>15</v>
      </c>
      <c r="N5" s="14"/>
      <c r="O5" s="14"/>
    </row>
    <row r="6" spans="2:26" ht="19.5" customHeight="1">
      <c r="B6" s="13"/>
      <c r="C6" s="13"/>
      <c r="D6" s="13"/>
      <c r="E6" s="13"/>
      <c r="F6" s="13"/>
      <c r="G6" s="14"/>
      <c r="I6" s="3" t="s">
        <v>16</v>
      </c>
      <c r="J6" s="3" t="s">
        <v>17</v>
      </c>
      <c r="K6" s="3" t="s">
        <v>18</v>
      </c>
      <c r="L6" s="3" t="s">
        <v>19</v>
      </c>
      <c r="M6" s="3" t="s">
        <v>17</v>
      </c>
      <c r="N6" s="3" t="s">
        <v>18</v>
      </c>
      <c r="O6" s="3" t="s">
        <v>19</v>
      </c>
      <c r="Q6" s="8"/>
      <c r="T6" s="1">
        <v>1</v>
      </c>
      <c r="U6" s="9" t="s">
        <v>20</v>
      </c>
      <c r="X6" s="1">
        <v>5</v>
      </c>
      <c r="Y6" s="1" t="s">
        <v>21</v>
      </c>
    </row>
    <row r="7" spans="2:26" ht="16.149999999999999" customHeight="1">
      <c r="B7" s="4" t="s">
        <v>22</v>
      </c>
      <c r="C7" s="3">
        <v>15</v>
      </c>
      <c r="D7" s="3">
        <v>18</v>
      </c>
      <c r="E7" s="3">
        <v>17</v>
      </c>
      <c r="F7" s="3">
        <v>17</v>
      </c>
      <c r="G7" s="3">
        <v>24</v>
      </c>
      <c r="I7" s="3" t="s">
        <v>23</v>
      </c>
      <c r="J7" s="3">
        <v>0</v>
      </c>
      <c r="K7" s="3">
        <v>5</v>
      </c>
      <c r="L7" s="3">
        <v>2</v>
      </c>
      <c r="M7" s="3">
        <v>24</v>
      </c>
      <c r="N7" s="3">
        <v>96</v>
      </c>
      <c r="O7" s="3">
        <v>42</v>
      </c>
      <c r="Q7" s="8">
        <v>0.29166666666666669</v>
      </c>
      <c r="R7" s="1">
        <f>SUM(J7:O7)</f>
        <v>169</v>
      </c>
      <c r="U7" s="1" t="s">
        <v>24</v>
      </c>
      <c r="V7" s="1">
        <v>15</v>
      </c>
      <c r="Y7" s="1" t="s">
        <v>25</v>
      </c>
      <c r="Z7" s="1">
        <f>SUM(G7:G126)</f>
        <v>2691</v>
      </c>
    </row>
    <row r="8" spans="2:26" ht="16.149999999999999" customHeight="1">
      <c r="B8" s="4" t="s">
        <v>26</v>
      </c>
      <c r="C8" s="3">
        <v>17</v>
      </c>
      <c r="D8" s="3">
        <v>16</v>
      </c>
      <c r="E8" s="3">
        <v>14</v>
      </c>
      <c r="F8" s="3">
        <v>14</v>
      </c>
      <c r="G8" s="3">
        <v>14</v>
      </c>
      <c r="I8" s="3" t="s">
        <v>27</v>
      </c>
      <c r="J8" s="3">
        <v>2</v>
      </c>
      <c r="K8" s="3">
        <v>0</v>
      </c>
      <c r="L8" s="3">
        <v>0</v>
      </c>
      <c r="M8" s="3">
        <v>38</v>
      </c>
      <c r="N8" s="3">
        <v>176</v>
      </c>
      <c r="O8" s="3">
        <v>76</v>
      </c>
      <c r="Q8" s="8">
        <v>0.2951388888888889</v>
      </c>
      <c r="R8" s="1">
        <f>SUM(J8:O8)</f>
        <v>292</v>
      </c>
      <c r="U8" s="1" t="s">
        <v>185</v>
      </c>
      <c r="V8" s="1">
        <f>SUM(C7:F126)</f>
        <v>11228</v>
      </c>
      <c r="Y8" s="1" t="s">
        <v>29</v>
      </c>
      <c r="Z8" s="1">
        <f>SUM(R7:R30)</f>
        <v>41469</v>
      </c>
    </row>
    <row r="9" spans="2:26" ht="16.149999999999999" customHeight="1">
      <c r="B9" s="4" t="s">
        <v>30</v>
      </c>
      <c r="C9" s="3">
        <v>10</v>
      </c>
      <c r="D9" s="3">
        <v>16</v>
      </c>
      <c r="E9" s="3">
        <v>30</v>
      </c>
      <c r="F9" s="3">
        <v>38</v>
      </c>
      <c r="G9" s="3">
        <v>35</v>
      </c>
      <c r="I9" s="3" t="s">
        <v>31</v>
      </c>
      <c r="J9" s="3">
        <v>1</v>
      </c>
      <c r="K9" s="3">
        <v>1</v>
      </c>
      <c r="L9" s="3">
        <v>0</v>
      </c>
      <c r="M9" s="3">
        <v>59</v>
      </c>
      <c r="N9" s="3">
        <v>282</v>
      </c>
      <c r="O9" s="3">
        <v>119</v>
      </c>
      <c r="Q9" s="8">
        <v>0.29861111111111099</v>
      </c>
      <c r="R9" s="1">
        <f t="shared" ref="R9:R29" si="0">SUM(J9:O9)</f>
        <v>462</v>
      </c>
      <c r="U9" s="1" t="s">
        <v>29</v>
      </c>
      <c r="V9" s="1">
        <f>SUM(R7:R30)</f>
        <v>41469</v>
      </c>
    </row>
    <row r="10" spans="2:26" ht="16.149999999999999" customHeight="1">
      <c r="B10" s="4" t="s">
        <v>32</v>
      </c>
      <c r="C10" s="3">
        <v>40</v>
      </c>
      <c r="D10" s="3">
        <v>42</v>
      </c>
      <c r="E10" s="3">
        <v>26</v>
      </c>
      <c r="F10" s="3">
        <v>19</v>
      </c>
      <c r="G10" s="3">
        <v>10</v>
      </c>
      <c r="I10" s="3" t="s">
        <v>33</v>
      </c>
      <c r="J10" s="3">
        <v>0</v>
      </c>
      <c r="K10" s="3">
        <v>1</v>
      </c>
      <c r="L10" s="3">
        <v>2</v>
      </c>
      <c r="M10" s="3">
        <v>67</v>
      </c>
      <c r="N10" s="3">
        <v>384</v>
      </c>
      <c r="O10" s="3">
        <v>173</v>
      </c>
      <c r="Q10" s="8">
        <v>0.30208333333333298</v>
      </c>
      <c r="R10" s="1">
        <f t="shared" si="0"/>
        <v>627</v>
      </c>
      <c r="Y10" s="1" t="s">
        <v>34</v>
      </c>
      <c r="Z10" s="10">
        <f>Z7/Z8</f>
        <v>6.4891846921797003E-2</v>
      </c>
    </row>
    <row r="11" spans="2:26" ht="16.149999999999999" customHeight="1">
      <c r="B11" s="4" t="s">
        <v>35</v>
      </c>
      <c r="C11" s="3">
        <v>22</v>
      </c>
      <c r="D11" s="3">
        <v>23</v>
      </c>
      <c r="E11" s="3">
        <v>22</v>
      </c>
      <c r="F11" s="3">
        <v>18</v>
      </c>
      <c r="G11" s="3">
        <v>17</v>
      </c>
      <c r="I11" s="3" t="s">
        <v>36</v>
      </c>
      <c r="J11" s="3">
        <v>0</v>
      </c>
      <c r="K11" s="3">
        <v>2</v>
      </c>
      <c r="L11" s="3">
        <v>1</v>
      </c>
      <c r="M11" s="3">
        <v>81</v>
      </c>
      <c r="N11" s="3">
        <v>522</v>
      </c>
      <c r="O11" s="3">
        <v>220</v>
      </c>
      <c r="Q11" s="8">
        <v>0.30555555555555503</v>
      </c>
      <c r="R11" s="1">
        <f t="shared" si="0"/>
        <v>826</v>
      </c>
      <c r="U11" s="1" t="s">
        <v>37</v>
      </c>
      <c r="V11" s="1">
        <f>0.9*(V7*V8/V9)</f>
        <v>3.6552123272806192</v>
      </c>
    </row>
    <row r="12" spans="2:26" ht="16.149999999999999" customHeight="1">
      <c r="B12" s="4" t="s">
        <v>38</v>
      </c>
      <c r="C12" s="3">
        <v>23</v>
      </c>
      <c r="D12" s="3">
        <v>25</v>
      </c>
      <c r="E12" s="3">
        <v>29</v>
      </c>
      <c r="F12" s="3">
        <v>32</v>
      </c>
      <c r="G12" s="3">
        <v>24</v>
      </c>
      <c r="I12" s="3" t="s">
        <v>39</v>
      </c>
      <c r="J12" s="3">
        <v>1</v>
      </c>
      <c r="K12" s="3">
        <v>2</v>
      </c>
      <c r="L12" s="3">
        <v>3</v>
      </c>
      <c r="M12" s="3">
        <v>85</v>
      </c>
      <c r="N12" s="3">
        <v>599</v>
      </c>
      <c r="O12" s="3">
        <v>245</v>
      </c>
      <c r="Q12" s="8">
        <v>0.30902777777777801</v>
      </c>
      <c r="R12" s="1">
        <f t="shared" si="0"/>
        <v>935</v>
      </c>
      <c r="X12" s="1">
        <v>6</v>
      </c>
      <c r="Y12" s="1" t="s">
        <v>40</v>
      </c>
    </row>
    <row r="13" spans="2:26" ht="16.149999999999999" customHeight="1">
      <c r="B13" s="4" t="s">
        <v>41</v>
      </c>
      <c r="C13" s="3">
        <v>18</v>
      </c>
      <c r="D13" s="3">
        <v>15</v>
      </c>
      <c r="E13" s="3">
        <v>16</v>
      </c>
      <c r="F13" s="3">
        <v>16</v>
      </c>
      <c r="G13" s="3">
        <v>19</v>
      </c>
      <c r="I13" s="3" t="s">
        <v>42</v>
      </c>
      <c r="J13" s="3">
        <v>0</v>
      </c>
      <c r="K13" s="3">
        <v>4</v>
      </c>
      <c r="L13" s="3">
        <v>2</v>
      </c>
      <c r="M13" s="3">
        <v>93</v>
      </c>
      <c r="N13" s="3">
        <v>708</v>
      </c>
      <c r="O13" s="3">
        <v>286</v>
      </c>
      <c r="Q13" s="8">
        <v>0.3125</v>
      </c>
      <c r="R13" s="1">
        <f t="shared" si="0"/>
        <v>1093</v>
      </c>
      <c r="T13" s="1">
        <v>2</v>
      </c>
      <c r="U13" s="1" t="s">
        <v>43</v>
      </c>
      <c r="Y13" s="1" t="s">
        <v>37</v>
      </c>
      <c r="Z13" s="1">
        <f>V11</f>
        <v>3.6552123272806192</v>
      </c>
    </row>
    <row r="14" spans="2:26" ht="16.149999999999999" customHeight="1">
      <c r="B14" s="4" t="s">
        <v>44</v>
      </c>
      <c r="C14" s="3">
        <v>15</v>
      </c>
      <c r="D14" s="3">
        <v>22</v>
      </c>
      <c r="E14" s="3">
        <v>24</v>
      </c>
      <c r="F14" s="3">
        <v>28</v>
      </c>
      <c r="G14" s="3">
        <v>16</v>
      </c>
      <c r="I14" s="3" t="s">
        <v>45</v>
      </c>
      <c r="J14" s="3">
        <v>0</v>
      </c>
      <c r="K14" s="3">
        <v>4</v>
      </c>
      <c r="L14" s="3">
        <v>2</v>
      </c>
      <c r="M14" s="3">
        <v>104</v>
      </c>
      <c r="N14" s="3">
        <v>863</v>
      </c>
      <c r="O14" s="3">
        <v>316</v>
      </c>
      <c r="Q14" s="8">
        <v>0.31597222222222199</v>
      </c>
      <c r="R14" s="1">
        <f t="shared" si="0"/>
        <v>1289</v>
      </c>
      <c r="U14" s="1" t="s">
        <v>186</v>
      </c>
      <c r="V14" s="1">
        <f>V8*15</f>
        <v>168420</v>
      </c>
      <c r="Y14" s="1" t="s">
        <v>34</v>
      </c>
      <c r="Z14" s="1">
        <f>Z10</f>
        <v>6.4891846921797003E-2</v>
      </c>
    </row>
    <row r="15" spans="2:26" ht="16.149999999999999" customHeight="1">
      <c r="B15" s="4" t="s">
        <v>47</v>
      </c>
      <c r="C15" s="3">
        <v>32</v>
      </c>
      <c r="D15" s="3">
        <v>37</v>
      </c>
      <c r="E15" s="3">
        <v>14</v>
      </c>
      <c r="F15" s="3">
        <v>10</v>
      </c>
      <c r="G15" s="3">
        <v>31</v>
      </c>
      <c r="I15" s="3" t="s">
        <v>48</v>
      </c>
      <c r="J15" s="3">
        <v>1</v>
      </c>
      <c r="K15" s="3">
        <v>5</v>
      </c>
      <c r="L15" s="3">
        <v>0</v>
      </c>
      <c r="M15" s="3">
        <v>124</v>
      </c>
      <c r="N15" s="3">
        <v>963</v>
      </c>
      <c r="O15" s="3">
        <v>397</v>
      </c>
      <c r="Q15" s="8">
        <v>0.31944444444444398</v>
      </c>
      <c r="R15" s="1">
        <f t="shared" si="0"/>
        <v>1490</v>
      </c>
      <c r="U15" s="1" t="s">
        <v>25</v>
      </c>
      <c r="V15" s="1">
        <f>SUM(G7:G126)</f>
        <v>2691</v>
      </c>
      <c r="Y15" s="1" t="s">
        <v>49</v>
      </c>
      <c r="Z15" s="1">
        <v>40</v>
      </c>
    </row>
    <row r="16" spans="2:26" ht="16.149999999999999" customHeight="1">
      <c r="B16" s="4" t="s">
        <v>50</v>
      </c>
      <c r="C16" s="3">
        <v>10</v>
      </c>
      <c r="D16" s="3">
        <v>15</v>
      </c>
      <c r="E16" s="3">
        <v>20</v>
      </c>
      <c r="F16" s="3">
        <v>29</v>
      </c>
      <c r="G16" s="3">
        <v>37</v>
      </c>
      <c r="I16" s="3" t="s">
        <v>51</v>
      </c>
      <c r="J16" s="3">
        <v>2</v>
      </c>
      <c r="K16" s="3">
        <v>5</v>
      </c>
      <c r="L16" s="3">
        <v>3</v>
      </c>
      <c r="M16" s="3">
        <v>144</v>
      </c>
      <c r="N16" s="3">
        <v>1072</v>
      </c>
      <c r="O16" s="3">
        <v>459</v>
      </c>
      <c r="Q16" s="8">
        <v>0.32291666666666702</v>
      </c>
      <c r="R16" s="1">
        <f t="shared" si="0"/>
        <v>1685</v>
      </c>
      <c r="Y16" s="1" t="s">
        <v>52</v>
      </c>
      <c r="Z16" s="1">
        <v>4</v>
      </c>
    </row>
    <row r="17" spans="2:26" ht="16.149999999999999" customHeight="1">
      <c r="B17" s="4" t="s">
        <v>53</v>
      </c>
      <c r="C17" s="3">
        <v>33</v>
      </c>
      <c r="D17" s="3">
        <v>35</v>
      </c>
      <c r="E17" s="3">
        <v>37</v>
      </c>
      <c r="F17" s="3">
        <v>14</v>
      </c>
      <c r="G17" s="3">
        <v>17</v>
      </c>
      <c r="I17" s="3" t="s">
        <v>54</v>
      </c>
      <c r="J17" s="3">
        <v>1</v>
      </c>
      <c r="K17" s="3">
        <v>4</v>
      </c>
      <c r="L17" s="3">
        <v>0</v>
      </c>
      <c r="M17" s="3">
        <v>152</v>
      </c>
      <c r="N17" s="3">
        <v>1153</v>
      </c>
      <c r="O17" s="3">
        <v>510</v>
      </c>
      <c r="Q17" s="8">
        <v>0.32638888888888901</v>
      </c>
      <c r="R17" s="1">
        <f t="shared" si="0"/>
        <v>1820</v>
      </c>
      <c r="U17" s="1" t="s">
        <v>55</v>
      </c>
      <c r="V17" s="1">
        <f>V14/V15</f>
        <v>62.586399108138238</v>
      </c>
    </row>
    <row r="18" spans="2:26" ht="16.149999999999999" customHeight="1">
      <c r="B18" s="4" t="s">
        <v>56</v>
      </c>
      <c r="C18" s="3">
        <v>14</v>
      </c>
      <c r="D18" s="3">
        <v>16</v>
      </c>
      <c r="E18" s="3">
        <v>17</v>
      </c>
      <c r="F18" s="3">
        <v>18</v>
      </c>
      <c r="G18" s="3">
        <v>29</v>
      </c>
      <c r="I18" s="3" t="s">
        <v>57</v>
      </c>
      <c r="J18" s="3">
        <v>1</v>
      </c>
      <c r="K18" s="3">
        <v>1</v>
      </c>
      <c r="L18" s="3">
        <v>2</v>
      </c>
      <c r="M18" s="3">
        <v>158</v>
      </c>
      <c r="N18" s="3">
        <v>1242</v>
      </c>
      <c r="O18" s="3">
        <v>545</v>
      </c>
      <c r="Q18" s="8">
        <v>0.32986111111111099</v>
      </c>
      <c r="R18" s="1">
        <f t="shared" si="0"/>
        <v>1949</v>
      </c>
      <c r="Y18" s="1" t="s">
        <v>58</v>
      </c>
      <c r="Z18" s="1">
        <f>Z13+(Z14*Z16)</f>
        <v>3.914779714967807</v>
      </c>
    </row>
    <row r="19" spans="2:26" ht="16.149999999999999" customHeight="1">
      <c r="B19" s="4" t="s">
        <v>59</v>
      </c>
      <c r="C19" s="3">
        <v>26</v>
      </c>
      <c r="D19" s="3">
        <v>40</v>
      </c>
      <c r="E19" s="3">
        <v>45</v>
      </c>
      <c r="F19" s="3">
        <v>48</v>
      </c>
      <c r="G19" s="3">
        <v>17</v>
      </c>
      <c r="I19" s="3" t="s">
        <v>60</v>
      </c>
      <c r="J19" s="3">
        <v>0</v>
      </c>
      <c r="K19" s="3">
        <v>2</v>
      </c>
      <c r="L19" s="3">
        <v>3</v>
      </c>
      <c r="M19" s="3">
        <v>163</v>
      </c>
      <c r="N19" s="3">
        <v>1318</v>
      </c>
      <c r="O19" s="3">
        <v>577</v>
      </c>
      <c r="Q19" s="8">
        <v>0.33333333333333298</v>
      </c>
      <c r="R19" s="1">
        <f t="shared" si="0"/>
        <v>2063</v>
      </c>
      <c r="T19" s="1">
        <v>3</v>
      </c>
      <c r="U19" s="1" t="s">
        <v>61</v>
      </c>
    </row>
    <row r="20" spans="2:26" ht="16.149999999999999" customHeight="1">
      <c r="B20" s="4" t="s">
        <v>62</v>
      </c>
      <c r="C20" s="3">
        <v>17</v>
      </c>
      <c r="D20" s="3">
        <v>17</v>
      </c>
      <c r="E20" s="3">
        <v>17</v>
      </c>
      <c r="F20" s="3">
        <v>15</v>
      </c>
      <c r="G20" s="3">
        <v>23</v>
      </c>
      <c r="I20" s="3" t="s">
        <v>63</v>
      </c>
      <c r="J20" s="3">
        <v>1</v>
      </c>
      <c r="K20" s="3">
        <v>2</v>
      </c>
      <c r="L20" s="3">
        <v>2</v>
      </c>
      <c r="M20" s="3">
        <v>165</v>
      </c>
      <c r="N20" s="3">
        <v>1406</v>
      </c>
      <c r="O20" s="3">
        <v>609</v>
      </c>
      <c r="Q20" s="8">
        <v>0.33680555555555503</v>
      </c>
      <c r="R20" s="1">
        <f t="shared" si="0"/>
        <v>2185</v>
      </c>
      <c r="U20" s="1" t="s">
        <v>186</v>
      </c>
      <c r="V20" s="1">
        <f>V8*15</f>
        <v>168420</v>
      </c>
    </row>
    <row r="21" spans="2:26" ht="16.149999999999999" customHeight="1">
      <c r="B21" s="4" t="s">
        <v>64</v>
      </c>
      <c r="C21" s="3">
        <v>16</v>
      </c>
      <c r="D21" s="3">
        <v>23</v>
      </c>
      <c r="E21" s="3">
        <v>32</v>
      </c>
      <c r="F21" s="3">
        <v>37</v>
      </c>
      <c r="G21" s="3">
        <v>26</v>
      </c>
      <c r="I21" s="3" t="s">
        <v>65</v>
      </c>
      <c r="J21" s="3">
        <v>1</v>
      </c>
      <c r="K21" s="3">
        <v>3</v>
      </c>
      <c r="L21" s="3">
        <v>3</v>
      </c>
      <c r="M21" s="3">
        <v>277</v>
      </c>
      <c r="N21" s="3">
        <v>1550</v>
      </c>
      <c r="O21" s="3">
        <v>653</v>
      </c>
      <c r="Q21" s="8">
        <v>0.34027777777777801</v>
      </c>
      <c r="R21" s="1">
        <f t="shared" si="0"/>
        <v>2487</v>
      </c>
      <c r="U21" s="1" t="s">
        <v>29</v>
      </c>
      <c r="V21" s="1">
        <f>SUM(R7:R30)</f>
        <v>41469</v>
      </c>
    </row>
    <row r="22" spans="2:26" ht="16.149999999999999" customHeight="1">
      <c r="B22" s="4" t="s">
        <v>66</v>
      </c>
      <c r="C22" s="3">
        <v>40</v>
      </c>
      <c r="D22" s="3">
        <v>22</v>
      </c>
      <c r="E22" s="3">
        <v>10</v>
      </c>
      <c r="F22" s="3">
        <v>10</v>
      </c>
      <c r="G22" s="3">
        <v>10</v>
      </c>
      <c r="I22" s="3" t="s">
        <v>67</v>
      </c>
      <c r="J22" s="3">
        <v>1</v>
      </c>
      <c r="K22" s="3">
        <v>6</v>
      </c>
      <c r="L22" s="3">
        <v>4</v>
      </c>
      <c r="M22" s="3">
        <v>182</v>
      </c>
      <c r="N22" s="3">
        <v>1602</v>
      </c>
      <c r="O22" s="3">
        <v>682</v>
      </c>
      <c r="Q22" s="8">
        <v>0.34375</v>
      </c>
      <c r="R22" s="1">
        <f t="shared" si="0"/>
        <v>2477</v>
      </c>
    </row>
    <row r="23" spans="2:26" ht="16.149999999999999" customHeight="1">
      <c r="B23" s="4" t="s">
        <v>68</v>
      </c>
      <c r="C23" s="3">
        <v>12</v>
      </c>
      <c r="D23" s="3">
        <v>10</v>
      </c>
      <c r="E23" s="3">
        <v>14</v>
      </c>
      <c r="F23" s="3">
        <v>20</v>
      </c>
      <c r="G23" s="3">
        <v>38</v>
      </c>
      <c r="I23" s="3" t="s">
        <v>69</v>
      </c>
      <c r="J23" s="3">
        <v>0</v>
      </c>
      <c r="K23" s="3">
        <v>2</v>
      </c>
      <c r="L23" s="3">
        <v>1</v>
      </c>
      <c r="M23" s="3">
        <v>187</v>
      </c>
      <c r="N23" s="3">
        <v>1642</v>
      </c>
      <c r="O23" s="3">
        <v>686</v>
      </c>
      <c r="Q23" s="8">
        <v>0.34722222222222199</v>
      </c>
      <c r="R23" s="1">
        <f t="shared" si="0"/>
        <v>2518</v>
      </c>
      <c r="U23" s="1" t="s">
        <v>70</v>
      </c>
      <c r="V23" s="1">
        <f>V20/V21</f>
        <v>4.0613470303117989</v>
      </c>
    </row>
    <row r="24" spans="2:26" ht="16.149999999999999" customHeight="1">
      <c r="B24" s="4" t="s">
        <v>71</v>
      </c>
      <c r="C24" s="3">
        <v>22</v>
      </c>
      <c r="D24" s="3">
        <v>30</v>
      </c>
      <c r="E24" s="3">
        <v>34</v>
      </c>
      <c r="F24" s="3">
        <v>13</v>
      </c>
      <c r="G24" s="3">
        <v>10</v>
      </c>
      <c r="I24" s="3" t="s">
        <v>72</v>
      </c>
      <c r="J24" s="3">
        <v>1</v>
      </c>
      <c r="K24" s="3">
        <v>3</v>
      </c>
      <c r="L24" s="3">
        <v>0</v>
      </c>
      <c r="M24" s="3">
        <v>196</v>
      </c>
      <c r="N24" s="3">
        <v>1667</v>
      </c>
      <c r="O24" s="3">
        <v>700</v>
      </c>
      <c r="Q24" s="8">
        <v>0.35069444444444398</v>
      </c>
      <c r="R24" s="1">
        <f t="shared" si="0"/>
        <v>2567</v>
      </c>
    </row>
    <row r="25" spans="2:26" ht="16.149999999999999" customHeight="1">
      <c r="B25" s="4" t="s">
        <v>73</v>
      </c>
      <c r="C25" s="3">
        <v>13</v>
      </c>
      <c r="D25" s="3">
        <v>12</v>
      </c>
      <c r="E25" s="3">
        <v>12</v>
      </c>
      <c r="F25" s="3">
        <v>20</v>
      </c>
      <c r="G25" s="3">
        <v>10</v>
      </c>
      <c r="I25" s="3" t="s">
        <v>74</v>
      </c>
      <c r="J25" s="3">
        <v>2</v>
      </c>
      <c r="K25" s="3">
        <v>4</v>
      </c>
      <c r="L25" s="3">
        <v>0</v>
      </c>
      <c r="M25" s="3">
        <v>196</v>
      </c>
      <c r="N25" s="3">
        <v>1672</v>
      </c>
      <c r="O25" s="3">
        <v>714</v>
      </c>
      <c r="Q25" s="8">
        <v>0.35416666666666602</v>
      </c>
      <c r="R25" s="1">
        <f t="shared" si="0"/>
        <v>2588</v>
      </c>
      <c r="T25" s="1">
        <v>4</v>
      </c>
      <c r="U25" s="1" t="s">
        <v>75</v>
      </c>
    </row>
    <row r="26" spans="2:26" ht="16.149999999999999" customHeight="1">
      <c r="B26" s="4" t="s">
        <v>76</v>
      </c>
      <c r="C26" s="3">
        <v>23</v>
      </c>
      <c r="D26" s="3">
        <v>27</v>
      </c>
      <c r="E26" s="3">
        <v>35</v>
      </c>
      <c r="F26" s="3">
        <v>39</v>
      </c>
      <c r="G26" s="3">
        <v>30</v>
      </c>
      <c r="I26" s="3" t="s">
        <v>77</v>
      </c>
      <c r="J26" s="3">
        <v>0</v>
      </c>
      <c r="K26" s="3">
        <v>4</v>
      </c>
      <c r="L26" s="3">
        <v>3</v>
      </c>
      <c r="M26" s="3">
        <v>195</v>
      </c>
      <c r="N26" s="3">
        <v>1691</v>
      </c>
      <c r="O26" s="3">
        <v>704</v>
      </c>
      <c r="Q26" s="8">
        <v>0.35763888888888901</v>
      </c>
      <c r="R26" s="1">
        <f t="shared" si="0"/>
        <v>2597</v>
      </c>
      <c r="U26" s="1" t="s">
        <v>25</v>
      </c>
      <c r="V26" s="1">
        <f>SUM(G7:G126)</f>
        <v>2691</v>
      </c>
    </row>
    <row r="27" spans="2:26" ht="16.149999999999999" customHeight="1">
      <c r="B27" s="4" t="s">
        <v>78</v>
      </c>
      <c r="C27" s="3">
        <v>10</v>
      </c>
      <c r="D27" s="3">
        <v>13</v>
      </c>
      <c r="E27" s="3">
        <v>13</v>
      </c>
      <c r="F27" s="3">
        <v>13</v>
      </c>
      <c r="G27" s="3">
        <v>14</v>
      </c>
      <c r="I27" s="3" t="s">
        <v>79</v>
      </c>
      <c r="J27" s="3">
        <v>1</v>
      </c>
      <c r="K27" s="3">
        <v>7</v>
      </c>
      <c r="L27" s="3">
        <v>3</v>
      </c>
      <c r="M27" s="3">
        <v>179</v>
      </c>
      <c r="N27" s="3">
        <v>1639</v>
      </c>
      <c r="O27" s="3">
        <v>693</v>
      </c>
      <c r="Q27" s="8">
        <v>0.36111111111111099</v>
      </c>
      <c r="R27" s="1">
        <f t="shared" si="0"/>
        <v>2522</v>
      </c>
      <c r="U27" s="1" t="s">
        <v>80</v>
      </c>
      <c r="V27" s="1">
        <f>2*60*60/150</f>
        <v>48</v>
      </c>
    </row>
    <row r="28" spans="2:26" ht="16.149999999999999" customHeight="1">
      <c r="B28" s="4" t="s">
        <v>81</v>
      </c>
      <c r="C28" s="3">
        <v>14</v>
      </c>
      <c r="D28" s="3">
        <v>32</v>
      </c>
      <c r="E28" s="3">
        <v>37</v>
      </c>
      <c r="F28" s="3">
        <v>43</v>
      </c>
      <c r="G28" s="3">
        <v>11</v>
      </c>
      <c r="I28" s="3" t="s">
        <v>82</v>
      </c>
      <c r="J28" s="3">
        <v>3</v>
      </c>
      <c r="K28" s="3">
        <v>6</v>
      </c>
      <c r="L28" s="3">
        <v>2</v>
      </c>
      <c r="M28" s="3">
        <v>172</v>
      </c>
      <c r="N28" s="3">
        <v>1606</v>
      </c>
      <c r="O28" s="3">
        <v>664</v>
      </c>
      <c r="Q28" s="8">
        <v>0.36458333333333298</v>
      </c>
      <c r="R28" s="1">
        <f t="shared" si="0"/>
        <v>2453</v>
      </c>
      <c r="U28" s="1" t="s">
        <v>83</v>
      </c>
      <c r="V28" s="1">
        <v>4</v>
      </c>
    </row>
    <row r="29" spans="2:26" ht="16.149999999999999" customHeight="1">
      <c r="B29" s="4" t="s">
        <v>84</v>
      </c>
      <c r="C29" s="3">
        <v>46</v>
      </c>
      <c r="D29" s="3">
        <v>25</v>
      </c>
      <c r="E29" s="3">
        <v>10</v>
      </c>
      <c r="F29" s="3">
        <v>14</v>
      </c>
      <c r="G29" s="3">
        <v>38</v>
      </c>
      <c r="I29" s="3" t="s">
        <v>85</v>
      </c>
      <c r="J29" s="3">
        <v>3</v>
      </c>
      <c r="K29" s="3">
        <v>1</v>
      </c>
      <c r="L29" s="3">
        <v>0</v>
      </c>
      <c r="M29" s="3">
        <v>159</v>
      </c>
      <c r="N29" s="3">
        <v>1496</v>
      </c>
      <c r="O29" s="3">
        <v>619</v>
      </c>
      <c r="Q29" s="8">
        <v>0.36805555555555503</v>
      </c>
      <c r="R29" s="1">
        <f t="shared" si="0"/>
        <v>2278</v>
      </c>
    </row>
    <row r="30" spans="2:26" ht="16.149999999999999" customHeight="1">
      <c r="B30" s="4" t="s">
        <v>86</v>
      </c>
      <c r="C30" s="3">
        <v>17</v>
      </c>
      <c r="D30" s="3">
        <v>22</v>
      </c>
      <c r="E30" s="3">
        <v>26</v>
      </c>
      <c r="F30" s="3">
        <v>28</v>
      </c>
      <c r="G30" s="3">
        <v>12</v>
      </c>
      <c r="I30" s="3" t="s">
        <v>87</v>
      </c>
      <c r="J30" s="3">
        <v>1</v>
      </c>
      <c r="K30" s="3">
        <v>2</v>
      </c>
      <c r="L30" s="3">
        <v>3</v>
      </c>
      <c r="M30" s="3">
        <v>129</v>
      </c>
      <c r="N30" s="3">
        <v>1390</v>
      </c>
      <c r="O30" s="3">
        <v>572</v>
      </c>
      <c r="Q30" s="8">
        <v>0.37152777777777701</v>
      </c>
      <c r="R30" s="1">
        <f>SUM(J30:O30)</f>
        <v>2097</v>
      </c>
      <c r="U30" s="1" t="s">
        <v>88</v>
      </c>
      <c r="V30" s="1">
        <f>V26/(V27*V28)</f>
        <v>14.015625</v>
      </c>
    </row>
    <row r="31" spans="2:26" ht="16.149999999999999" customHeight="1">
      <c r="B31" s="4" t="s">
        <v>89</v>
      </c>
      <c r="C31" s="3">
        <v>30</v>
      </c>
      <c r="D31" s="3">
        <v>37</v>
      </c>
      <c r="E31" s="3">
        <v>38</v>
      </c>
      <c r="F31" s="3">
        <v>12</v>
      </c>
      <c r="G31" s="3">
        <v>10</v>
      </c>
    </row>
    <row r="32" spans="2:26" ht="16.149999999999999" customHeight="1">
      <c r="B32" s="4" t="s">
        <v>90</v>
      </c>
      <c r="C32" s="3">
        <v>12</v>
      </c>
      <c r="D32" s="3">
        <v>18</v>
      </c>
      <c r="E32" s="3">
        <v>20</v>
      </c>
      <c r="F32" s="3">
        <v>26</v>
      </c>
      <c r="G32" s="3">
        <v>34</v>
      </c>
    </row>
    <row r="33" spans="2:7" ht="16.149999999999999" customHeight="1">
      <c r="B33" s="4" t="s">
        <v>91</v>
      </c>
      <c r="C33" s="3">
        <v>34</v>
      </c>
      <c r="D33" s="3">
        <v>45</v>
      </c>
      <c r="E33" s="3">
        <v>48</v>
      </c>
      <c r="F33" s="3">
        <v>50</v>
      </c>
      <c r="G33" s="3">
        <v>15</v>
      </c>
    </row>
    <row r="34" spans="2:7" ht="16.149999999999999" customHeight="1">
      <c r="B34" s="4" t="s">
        <v>92</v>
      </c>
      <c r="C34" s="3">
        <v>10</v>
      </c>
      <c r="D34" s="3">
        <v>14</v>
      </c>
      <c r="E34" s="3">
        <v>17</v>
      </c>
      <c r="F34" s="3">
        <v>10</v>
      </c>
      <c r="G34" s="3">
        <v>10</v>
      </c>
    </row>
    <row r="35" spans="2:7" ht="16.149999999999999" customHeight="1">
      <c r="B35" s="4" t="s">
        <v>93</v>
      </c>
      <c r="C35" s="3">
        <v>16</v>
      </c>
      <c r="D35" s="3">
        <v>26</v>
      </c>
      <c r="E35" s="3">
        <v>32</v>
      </c>
      <c r="F35" s="3">
        <v>35</v>
      </c>
      <c r="G35" s="3">
        <v>29</v>
      </c>
    </row>
    <row r="36" spans="2:7" ht="16.149999999999999" customHeight="1">
      <c r="B36" s="4" t="s">
        <v>94</v>
      </c>
      <c r="C36" s="3">
        <v>25</v>
      </c>
      <c r="D36" s="3">
        <v>20</v>
      </c>
      <c r="E36" s="3">
        <v>16</v>
      </c>
      <c r="F36" s="3">
        <v>14</v>
      </c>
      <c r="G36" s="3">
        <v>17</v>
      </c>
    </row>
    <row r="37" spans="2:7" ht="16.149999999999999" customHeight="1">
      <c r="B37" s="4" t="s">
        <v>95</v>
      </c>
      <c r="C37" s="3">
        <v>16</v>
      </c>
      <c r="D37" s="3">
        <v>19</v>
      </c>
      <c r="E37" s="3">
        <v>23</v>
      </c>
      <c r="F37" s="3">
        <v>32</v>
      </c>
      <c r="G37" s="3">
        <v>18</v>
      </c>
    </row>
    <row r="38" spans="2:7" ht="16.149999999999999" customHeight="1">
      <c r="B38" s="4" t="s">
        <v>96</v>
      </c>
      <c r="C38" s="3">
        <v>35</v>
      </c>
      <c r="D38" s="3">
        <v>41</v>
      </c>
      <c r="E38" s="3">
        <v>38</v>
      </c>
      <c r="F38" s="3">
        <v>16</v>
      </c>
      <c r="G38" s="3">
        <v>36</v>
      </c>
    </row>
    <row r="39" spans="2:7" ht="16.149999999999999" customHeight="1">
      <c r="B39" s="4" t="s">
        <v>97</v>
      </c>
      <c r="C39" s="3">
        <v>18</v>
      </c>
      <c r="D39" s="3">
        <v>18</v>
      </c>
      <c r="E39" s="3">
        <v>23</v>
      </c>
      <c r="F39" s="3">
        <v>21</v>
      </c>
      <c r="G39" s="3">
        <v>17</v>
      </c>
    </row>
    <row r="40" spans="2:7" ht="16.149999999999999" customHeight="1">
      <c r="B40" s="4" t="s">
        <v>98</v>
      </c>
      <c r="C40" s="3">
        <v>29</v>
      </c>
      <c r="D40" s="3">
        <v>37</v>
      </c>
      <c r="E40" s="3">
        <v>41</v>
      </c>
      <c r="F40" s="3">
        <v>44</v>
      </c>
      <c r="G40" s="3">
        <v>20</v>
      </c>
    </row>
    <row r="41" spans="2:7" ht="16.149999999999999" customHeight="1">
      <c r="B41" s="4" t="s">
        <v>99</v>
      </c>
      <c r="C41" s="3">
        <v>24</v>
      </c>
      <c r="D41" s="3">
        <v>18</v>
      </c>
      <c r="E41" s="3">
        <v>16</v>
      </c>
      <c r="F41" s="3">
        <v>18</v>
      </c>
      <c r="G41" s="3">
        <v>13</v>
      </c>
    </row>
    <row r="42" spans="2:7" ht="16.149999999999999" customHeight="1">
      <c r="B42" s="4" t="s">
        <v>100</v>
      </c>
      <c r="C42" s="3">
        <v>22</v>
      </c>
      <c r="D42" s="3">
        <v>29</v>
      </c>
      <c r="E42" s="3">
        <v>37</v>
      </c>
      <c r="F42" s="3">
        <v>43</v>
      </c>
      <c r="G42" s="3">
        <v>14</v>
      </c>
    </row>
    <row r="43" spans="2:7" ht="16.149999999999999" customHeight="1">
      <c r="B43" s="4" t="s">
        <v>101</v>
      </c>
      <c r="C43" s="3">
        <v>45</v>
      </c>
      <c r="D43" s="3">
        <v>30</v>
      </c>
      <c r="E43" s="3">
        <v>20</v>
      </c>
      <c r="F43" s="3">
        <v>21</v>
      </c>
      <c r="G43" s="3">
        <v>34</v>
      </c>
    </row>
    <row r="44" spans="2:7" ht="16.149999999999999" customHeight="1">
      <c r="B44" s="4" t="s">
        <v>102</v>
      </c>
      <c r="C44" s="3">
        <v>21</v>
      </c>
      <c r="D44" s="3">
        <v>25</v>
      </c>
      <c r="E44" s="3">
        <v>28</v>
      </c>
      <c r="F44" s="3">
        <v>33</v>
      </c>
      <c r="G44" s="3">
        <v>18</v>
      </c>
    </row>
    <row r="45" spans="2:7" ht="16.149999999999999" customHeight="1">
      <c r="B45" s="4" t="s">
        <v>103</v>
      </c>
      <c r="C45" s="3">
        <v>41</v>
      </c>
      <c r="D45" s="3">
        <v>46</v>
      </c>
      <c r="E45" s="3">
        <v>46</v>
      </c>
      <c r="F45" s="3">
        <v>19</v>
      </c>
      <c r="G45" s="3">
        <v>37</v>
      </c>
    </row>
    <row r="46" spans="2:7" ht="16.149999999999999" customHeight="1">
      <c r="B46" s="4" t="s">
        <v>104</v>
      </c>
      <c r="C46" s="3">
        <v>19</v>
      </c>
      <c r="D46" s="3">
        <v>22</v>
      </c>
      <c r="E46" s="3">
        <v>24</v>
      </c>
      <c r="F46" s="3">
        <v>29</v>
      </c>
      <c r="G46" s="3">
        <v>17</v>
      </c>
    </row>
    <row r="47" spans="2:7" ht="16.149999999999999" customHeight="1">
      <c r="B47" s="4" t="s">
        <v>105</v>
      </c>
      <c r="C47" s="3">
        <v>37</v>
      </c>
      <c r="D47" s="3">
        <v>43</v>
      </c>
      <c r="E47" s="3">
        <v>49</v>
      </c>
      <c r="F47" s="3">
        <v>49</v>
      </c>
      <c r="G47" s="3">
        <v>22</v>
      </c>
    </row>
    <row r="48" spans="2:7" ht="16.149999999999999" customHeight="1">
      <c r="B48" s="4" t="s">
        <v>106</v>
      </c>
      <c r="C48" s="3">
        <v>13</v>
      </c>
      <c r="D48" s="3">
        <v>15</v>
      </c>
      <c r="E48" s="3">
        <v>17</v>
      </c>
      <c r="F48" s="3">
        <v>21</v>
      </c>
      <c r="G48" s="3">
        <v>29</v>
      </c>
    </row>
    <row r="49" spans="2:7" ht="16.149999999999999" customHeight="1">
      <c r="B49" s="4" t="s">
        <v>107</v>
      </c>
      <c r="C49" s="3">
        <v>29</v>
      </c>
      <c r="D49" s="3">
        <v>35</v>
      </c>
      <c r="E49" s="3">
        <v>41</v>
      </c>
      <c r="F49" s="3">
        <v>49</v>
      </c>
      <c r="G49" s="3">
        <v>12</v>
      </c>
    </row>
    <row r="50" spans="2:7" ht="16.149999999999999" customHeight="1">
      <c r="B50" s="4" t="s">
        <v>108</v>
      </c>
      <c r="C50" s="3">
        <v>49</v>
      </c>
      <c r="D50" s="3">
        <v>50</v>
      </c>
      <c r="E50" s="3">
        <v>14</v>
      </c>
      <c r="F50" s="3">
        <v>17</v>
      </c>
      <c r="G50" s="3">
        <v>34</v>
      </c>
    </row>
    <row r="51" spans="2:7" ht="16.149999999999999" customHeight="1">
      <c r="B51" s="4" t="s">
        <v>109</v>
      </c>
      <c r="C51" s="3">
        <v>18</v>
      </c>
      <c r="D51" s="3">
        <v>25</v>
      </c>
      <c r="E51" s="3">
        <v>22</v>
      </c>
      <c r="F51" s="3">
        <v>29</v>
      </c>
      <c r="G51" s="3">
        <v>20</v>
      </c>
    </row>
    <row r="52" spans="2:7" ht="16.149999999999999" customHeight="1">
      <c r="B52" s="4" t="s">
        <v>110</v>
      </c>
      <c r="C52" s="3">
        <v>35</v>
      </c>
      <c r="D52" s="3">
        <v>40</v>
      </c>
      <c r="E52" s="3">
        <v>37</v>
      </c>
      <c r="F52" s="3">
        <v>10</v>
      </c>
      <c r="G52" s="3">
        <v>34</v>
      </c>
    </row>
    <row r="53" spans="2:7" ht="16.149999999999999" customHeight="1">
      <c r="B53" s="4" t="s">
        <v>111</v>
      </c>
      <c r="C53" s="3">
        <v>13</v>
      </c>
      <c r="D53" s="3">
        <v>13</v>
      </c>
      <c r="E53" s="3">
        <v>16</v>
      </c>
      <c r="F53" s="3">
        <v>23</v>
      </c>
      <c r="G53" s="3">
        <v>18</v>
      </c>
    </row>
    <row r="54" spans="2:7" ht="16.149999999999999" customHeight="1">
      <c r="B54" s="4" t="s">
        <v>112</v>
      </c>
      <c r="C54" s="3">
        <v>26</v>
      </c>
      <c r="D54" s="3">
        <v>30</v>
      </c>
      <c r="E54" s="3">
        <v>32</v>
      </c>
      <c r="F54" s="3">
        <v>15</v>
      </c>
      <c r="G54" s="3">
        <v>25</v>
      </c>
    </row>
    <row r="55" spans="2:7" ht="16.149999999999999" customHeight="1">
      <c r="B55" s="4" t="s">
        <v>113</v>
      </c>
      <c r="C55" s="3">
        <v>10</v>
      </c>
      <c r="D55" s="3">
        <v>10</v>
      </c>
      <c r="E55" s="3">
        <v>10</v>
      </c>
      <c r="F55" s="3">
        <v>10</v>
      </c>
      <c r="G55" s="3">
        <v>26</v>
      </c>
    </row>
    <row r="56" spans="2:7" ht="16.149999999999999" customHeight="1">
      <c r="B56" s="4" t="s">
        <v>114</v>
      </c>
      <c r="C56" s="3">
        <v>13</v>
      </c>
      <c r="D56" s="3">
        <v>16</v>
      </c>
      <c r="E56" s="3">
        <v>23</v>
      </c>
      <c r="F56" s="3">
        <v>29</v>
      </c>
      <c r="G56" s="3">
        <v>10</v>
      </c>
    </row>
    <row r="57" spans="2:7" ht="16.149999999999999" customHeight="1">
      <c r="B57" s="4" t="s">
        <v>115</v>
      </c>
      <c r="C57" s="3">
        <v>31</v>
      </c>
      <c r="D57" s="3">
        <v>31</v>
      </c>
      <c r="E57" s="3">
        <v>12</v>
      </c>
      <c r="F57" s="3">
        <v>13</v>
      </c>
      <c r="G57" s="3">
        <v>31</v>
      </c>
    </row>
    <row r="58" spans="2:7" ht="16.149999999999999" customHeight="1">
      <c r="B58" s="4" t="s">
        <v>116</v>
      </c>
      <c r="C58" s="3">
        <v>14</v>
      </c>
      <c r="D58" s="3">
        <v>15</v>
      </c>
      <c r="E58" s="3">
        <v>26</v>
      </c>
      <c r="F58" s="3">
        <v>32</v>
      </c>
      <c r="G58" s="3">
        <v>17</v>
      </c>
    </row>
    <row r="59" spans="2:7" ht="16.149999999999999" customHeight="1">
      <c r="B59" s="4" t="s">
        <v>117</v>
      </c>
      <c r="C59" s="3">
        <v>37</v>
      </c>
      <c r="D59" s="3">
        <v>41</v>
      </c>
      <c r="E59" s="3">
        <v>43</v>
      </c>
      <c r="F59" s="3">
        <v>10</v>
      </c>
      <c r="G59" s="3">
        <v>37</v>
      </c>
    </row>
    <row r="60" spans="2:7" ht="16.149999999999999" customHeight="1">
      <c r="B60" s="4" t="s">
        <v>118</v>
      </c>
      <c r="C60" s="3">
        <v>14</v>
      </c>
      <c r="D60" s="3">
        <v>14</v>
      </c>
      <c r="E60" s="3">
        <v>18</v>
      </c>
      <c r="F60" s="3">
        <v>20</v>
      </c>
      <c r="G60" s="3">
        <v>12</v>
      </c>
    </row>
    <row r="61" spans="2:7" ht="16.149999999999999" customHeight="1">
      <c r="B61" s="4" t="s">
        <v>119</v>
      </c>
      <c r="C61" s="3">
        <v>23</v>
      </c>
      <c r="D61" s="3">
        <v>31</v>
      </c>
      <c r="E61" s="3">
        <v>33</v>
      </c>
      <c r="F61" s="3">
        <v>33</v>
      </c>
      <c r="G61" s="3">
        <v>23</v>
      </c>
    </row>
    <row r="62" spans="2:7" ht="16.149999999999999" customHeight="1">
      <c r="B62" s="4" t="s">
        <v>120</v>
      </c>
      <c r="C62" s="3">
        <v>16</v>
      </c>
      <c r="D62" s="3">
        <v>10</v>
      </c>
      <c r="E62" s="3">
        <v>16</v>
      </c>
      <c r="F62" s="3">
        <v>17</v>
      </c>
      <c r="G62" s="3">
        <v>22</v>
      </c>
    </row>
    <row r="63" spans="2:7" ht="16.149999999999999" customHeight="1">
      <c r="B63" s="4" t="s">
        <v>121</v>
      </c>
      <c r="C63" s="3">
        <v>25</v>
      </c>
      <c r="D63" s="3">
        <v>29</v>
      </c>
      <c r="E63" s="3">
        <v>35</v>
      </c>
      <c r="F63" s="3">
        <v>12</v>
      </c>
      <c r="G63" s="3">
        <v>14</v>
      </c>
    </row>
    <row r="64" spans="2:7" ht="16.149999999999999" customHeight="1">
      <c r="B64" s="4" t="s">
        <v>122</v>
      </c>
      <c r="C64" s="3">
        <v>12</v>
      </c>
      <c r="D64" s="3">
        <v>13</v>
      </c>
      <c r="E64" s="3">
        <v>13</v>
      </c>
      <c r="F64" s="3">
        <v>15</v>
      </c>
      <c r="G64" s="3">
        <v>36</v>
      </c>
    </row>
    <row r="65" spans="2:7" ht="16.149999999999999" customHeight="1">
      <c r="B65" s="4" t="s">
        <v>123</v>
      </c>
      <c r="C65" s="3">
        <v>17</v>
      </c>
      <c r="D65" s="3">
        <v>19</v>
      </c>
      <c r="E65" s="3">
        <v>30</v>
      </c>
      <c r="F65" s="3">
        <v>33</v>
      </c>
      <c r="G65" s="3">
        <v>17</v>
      </c>
    </row>
    <row r="66" spans="2:7" ht="16.149999999999999" customHeight="1">
      <c r="B66" s="4" t="s">
        <v>124</v>
      </c>
      <c r="C66" s="3">
        <v>36</v>
      </c>
      <c r="D66" s="3">
        <v>36</v>
      </c>
      <c r="E66" s="3">
        <v>36</v>
      </c>
      <c r="F66" s="3">
        <v>10</v>
      </c>
      <c r="G66" s="3">
        <v>36</v>
      </c>
    </row>
    <row r="67" spans="2:7" ht="16.149999999999999" customHeight="1">
      <c r="B67" s="4" t="s">
        <v>125</v>
      </c>
      <c r="C67" s="3">
        <v>10</v>
      </c>
      <c r="D67" s="3">
        <v>10</v>
      </c>
      <c r="E67" s="3">
        <v>13</v>
      </c>
      <c r="F67" s="3">
        <v>22</v>
      </c>
      <c r="G67" s="3">
        <v>15</v>
      </c>
    </row>
    <row r="68" spans="2:7" ht="16.149999999999999" customHeight="1">
      <c r="B68" s="4" t="s">
        <v>126</v>
      </c>
      <c r="C68" s="3">
        <v>26</v>
      </c>
      <c r="D68" s="3">
        <v>30</v>
      </c>
      <c r="E68" s="3">
        <v>32</v>
      </c>
      <c r="F68" s="3">
        <v>32</v>
      </c>
      <c r="G68" s="3">
        <v>25</v>
      </c>
    </row>
    <row r="69" spans="2:7" ht="16.149999999999999" customHeight="1">
      <c r="B69" s="4" t="s">
        <v>127</v>
      </c>
      <c r="C69" s="3">
        <v>15</v>
      </c>
      <c r="D69" s="3">
        <v>10</v>
      </c>
      <c r="E69" s="3">
        <v>10</v>
      </c>
      <c r="F69" s="3">
        <v>10</v>
      </c>
      <c r="G69" s="3">
        <v>17</v>
      </c>
    </row>
    <row r="70" spans="2:7" ht="16.149999999999999" customHeight="1">
      <c r="B70" s="4" t="s">
        <v>128</v>
      </c>
      <c r="C70" s="3">
        <v>19</v>
      </c>
      <c r="D70" s="3">
        <v>22</v>
      </c>
      <c r="E70" s="3">
        <v>35</v>
      </c>
      <c r="F70" s="3">
        <v>35</v>
      </c>
      <c r="G70" s="3">
        <v>10</v>
      </c>
    </row>
    <row r="71" spans="2:7" ht="16.149999999999999" customHeight="1">
      <c r="B71" s="4" t="s">
        <v>129</v>
      </c>
      <c r="C71" s="3">
        <v>35</v>
      </c>
      <c r="D71" s="3">
        <v>17</v>
      </c>
      <c r="E71" s="3">
        <v>16</v>
      </c>
      <c r="F71" s="3">
        <v>17</v>
      </c>
      <c r="G71" s="3">
        <v>31</v>
      </c>
    </row>
    <row r="72" spans="2:7" ht="16.149999999999999" customHeight="1">
      <c r="B72" s="4" t="s">
        <v>130</v>
      </c>
      <c r="C72" s="3">
        <v>17</v>
      </c>
      <c r="D72" s="3">
        <v>22</v>
      </c>
      <c r="E72" s="3">
        <v>30</v>
      </c>
      <c r="F72" s="3">
        <v>32</v>
      </c>
      <c r="G72" s="3">
        <v>17</v>
      </c>
    </row>
    <row r="73" spans="2:7" ht="16.149999999999999" customHeight="1">
      <c r="B73" s="4" t="s">
        <v>131</v>
      </c>
      <c r="C73" s="3">
        <v>34</v>
      </c>
      <c r="D73" s="3">
        <v>34</v>
      </c>
      <c r="E73" s="3">
        <v>16</v>
      </c>
      <c r="F73" s="3">
        <v>17</v>
      </c>
      <c r="G73" s="3">
        <v>34</v>
      </c>
    </row>
    <row r="74" spans="2:7" ht="16.149999999999999" customHeight="1">
      <c r="B74" s="4" t="s">
        <v>132</v>
      </c>
      <c r="C74" s="3">
        <v>17</v>
      </c>
      <c r="D74" s="3">
        <v>15</v>
      </c>
      <c r="E74" s="3">
        <v>30</v>
      </c>
      <c r="F74" s="3">
        <v>34</v>
      </c>
      <c r="G74" s="3">
        <v>13</v>
      </c>
    </row>
    <row r="75" spans="2:7" ht="16.149999999999999" customHeight="1">
      <c r="B75" s="4" t="s">
        <v>133</v>
      </c>
      <c r="C75" s="3">
        <v>34</v>
      </c>
      <c r="D75" s="3">
        <v>34</v>
      </c>
      <c r="E75" s="3">
        <v>38</v>
      </c>
      <c r="F75" s="3">
        <v>38</v>
      </c>
      <c r="G75" s="3">
        <v>21</v>
      </c>
    </row>
    <row r="76" spans="2:7" ht="16.149999999999999" customHeight="1">
      <c r="B76" s="4" t="s">
        <v>134</v>
      </c>
      <c r="C76" s="3">
        <v>10</v>
      </c>
      <c r="D76" s="3">
        <v>15</v>
      </c>
      <c r="E76" s="3">
        <v>20</v>
      </c>
      <c r="F76" s="3">
        <v>26</v>
      </c>
      <c r="G76" s="3">
        <v>25</v>
      </c>
    </row>
    <row r="77" spans="2:7" ht="16.149999999999999" customHeight="1">
      <c r="B77" s="4" t="s">
        <v>135</v>
      </c>
      <c r="C77" s="3">
        <v>33</v>
      </c>
      <c r="D77" s="3">
        <v>34</v>
      </c>
      <c r="E77" s="3">
        <v>35</v>
      </c>
      <c r="F77" s="3">
        <v>37</v>
      </c>
      <c r="G77" s="3">
        <v>14</v>
      </c>
    </row>
    <row r="78" spans="2:7" ht="16.149999999999999" customHeight="1">
      <c r="B78" s="4" t="s">
        <v>136</v>
      </c>
      <c r="C78" s="3">
        <v>39</v>
      </c>
      <c r="D78" s="3">
        <v>18</v>
      </c>
      <c r="E78" s="3">
        <v>15</v>
      </c>
      <c r="F78" s="3">
        <v>15</v>
      </c>
      <c r="G78" s="3">
        <v>34</v>
      </c>
    </row>
    <row r="79" spans="2:7" ht="16.149999999999999" customHeight="1">
      <c r="B79" s="4" t="s">
        <v>137</v>
      </c>
      <c r="C79" s="3">
        <v>17</v>
      </c>
      <c r="D79" s="3">
        <v>18</v>
      </c>
      <c r="E79" s="3">
        <v>22</v>
      </c>
      <c r="F79" s="3">
        <v>30</v>
      </c>
      <c r="G79" s="3">
        <v>22</v>
      </c>
    </row>
    <row r="80" spans="2:7" ht="16.149999999999999" customHeight="1">
      <c r="B80" s="4" t="s">
        <v>138</v>
      </c>
      <c r="C80" s="3">
        <v>32</v>
      </c>
      <c r="D80" s="3">
        <v>34</v>
      </c>
      <c r="E80" s="3">
        <v>35</v>
      </c>
      <c r="F80" s="3">
        <v>10</v>
      </c>
      <c r="G80" s="3">
        <v>32</v>
      </c>
    </row>
    <row r="81" spans="2:7" ht="16.149999999999999" customHeight="1">
      <c r="B81" s="4" t="s">
        <v>139</v>
      </c>
      <c r="C81" s="3">
        <v>13</v>
      </c>
      <c r="D81" s="3">
        <v>10</v>
      </c>
      <c r="E81" s="3">
        <v>14</v>
      </c>
      <c r="F81" s="3">
        <v>20</v>
      </c>
      <c r="G81" s="3">
        <v>16</v>
      </c>
    </row>
    <row r="82" spans="2:7" ht="16.149999999999999" customHeight="1">
      <c r="B82" s="4" t="s">
        <v>140</v>
      </c>
      <c r="C82" s="3">
        <v>31</v>
      </c>
      <c r="D82" s="3">
        <v>34</v>
      </c>
      <c r="E82" s="3">
        <v>35</v>
      </c>
      <c r="F82" s="3">
        <v>35</v>
      </c>
      <c r="G82" s="3">
        <v>21</v>
      </c>
    </row>
    <row r="83" spans="2:7" ht="16.149999999999999" customHeight="1">
      <c r="B83" s="4" t="s">
        <v>141</v>
      </c>
      <c r="C83" s="3">
        <v>21</v>
      </c>
      <c r="D83" s="3">
        <v>10</v>
      </c>
      <c r="E83" s="3">
        <v>10</v>
      </c>
      <c r="F83" s="3">
        <v>10</v>
      </c>
      <c r="G83" s="3">
        <v>22</v>
      </c>
    </row>
    <row r="84" spans="2:7" ht="16.149999999999999" customHeight="1">
      <c r="B84" s="4" t="s">
        <v>142</v>
      </c>
      <c r="C84" s="3">
        <v>12</v>
      </c>
      <c r="D84" s="3">
        <v>22</v>
      </c>
      <c r="E84" s="3">
        <v>25</v>
      </c>
      <c r="F84" s="3">
        <v>30</v>
      </c>
      <c r="G84" s="3">
        <v>10</v>
      </c>
    </row>
    <row r="85" spans="2:7" ht="16.149999999999999" customHeight="1">
      <c r="B85" s="4" t="s">
        <v>143</v>
      </c>
      <c r="C85" s="3">
        <v>30</v>
      </c>
      <c r="D85" s="3">
        <v>21</v>
      </c>
      <c r="E85" s="3">
        <v>15</v>
      </c>
      <c r="F85" s="3">
        <v>18</v>
      </c>
      <c r="G85" s="3">
        <v>30</v>
      </c>
    </row>
    <row r="86" spans="2:7" ht="16.149999999999999" customHeight="1">
      <c r="B86" s="4" t="s">
        <v>144</v>
      </c>
      <c r="C86" s="3">
        <v>19</v>
      </c>
      <c r="D86" s="3">
        <v>20</v>
      </c>
      <c r="E86" s="3">
        <v>27</v>
      </c>
      <c r="F86" s="3">
        <v>34</v>
      </c>
      <c r="G86" s="3">
        <v>17</v>
      </c>
    </row>
    <row r="87" spans="2:7" ht="16.149999999999999" customHeight="1">
      <c r="B87" s="4" t="s">
        <v>145</v>
      </c>
      <c r="C87" s="3">
        <v>34</v>
      </c>
      <c r="D87" s="3">
        <v>34</v>
      </c>
      <c r="E87" s="3">
        <v>36</v>
      </c>
      <c r="F87" s="3">
        <v>15</v>
      </c>
      <c r="G87" s="3">
        <v>34</v>
      </c>
    </row>
    <row r="88" spans="2:7" ht="16.149999999999999" customHeight="1">
      <c r="B88" s="4" t="s">
        <v>146</v>
      </c>
      <c r="C88" s="3">
        <v>18</v>
      </c>
      <c r="D88" s="3">
        <v>18</v>
      </c>
      <c r="E88" s="3">
        <v>22</v>
      </c>
      <c r="F88" s="3">
        <v>26</v>
      </c>
      <c r="G88" s="3">
        <v>16</v>
      </c>
    </row>
    <row r="89" spans="2:7" ht="16.149999999999999" customHeight="1">
      <c r="B89" s="4" t="s">
        <v>147</v>
      </c>
      <c r="C89" s="3">
        <v>20</v>
      </c>
      <c r="D89" s="3">
        <v>28</v>
      </c>
      <c r="E89" s="3">
        <v>37</v>
      </c>
      <c r="F89" s="3">
        <v>38</v>
      </c>
      <c r="G89" s="3">
        <v>20</v>
      </c>
    </row>
    <row r="90" spans="2:7" ht="16.149999999999999" customHeight="1">
      <c r="B90" s="4" t="s">
        <v>148</v>
      </c>
      <c r="C90" s="3">
        <v>15</v>
      </c>
      <c r="D90" s="3">
        <v>16</v>
      </c>
      <c r="E90" s="3">
        <v>18</v>
      </c>
      <c r="F90" s="3">
        <v>19</v>
      </c>
      <c r="G90" s="3">
        <v>32</v>
      </c>
    </row>
    <row r="91" spans="2:7" ht="16.149999999999999" customHeight="1">
      <c r="B91" s="4" t="s">
        <v>149</v>
      </c>
      <c r="C91" s="3">
        <v>18</v>
      </c>
      <c r="D91" s="3">
        <v>24</v>
      </c>
      <c r="E91" s="3">
        <v>36</v>
      </c>
      <c r="F91" s="3">
        <v>38</v>
      </c>
      <c r="G91" s="3">
        <v>13</v>
      </c>
    </row>
    <row r="92" spans="2:7" ht="16.149999999999999" customHeight="1">
      <c r="B92" s="4" t="s">
        <v>150</v>
      </c>
      <c r="C92" s="3">
        <v>38</v>
      </c>
      <c r="D92" s="3">
        <v>30</v>
      </c>
      <c r="E92" s="3">
        <v>16</v>
      </c>
      <c r="F92" s="3">
        <v>20</v>
      </c>
      <c r="G92" s="3">
        <v>37</v>
      </c>
    </row>
    <row r="93" spans="2:7" ht="16.149999999999999" customHeight="1">
      <c r="B93" s="4" t="s">
        <v>151</v>
      </c>
      <c r="C93" s="3">
        <v>23</v>
      </c>
      <c r="D93" s="3">
        <v>20</v>
      </c>
      <c r="E93" s="3">
        <v>21</v>
      </c>
      <c r="F93" s="3">
        <v>32</v>
      </c>
      <c r="G93" s="3">
        <v>17</v>
      </c>
    </row>
    <row r="94" spans="2:7" ht="16.149999999999999" customHeight="1">
      <c r="B94" s="4" t="s">
        <v>152</v>
      </c>
      <c r="C94" s="3">
        <v>36</v>
      </c>
      <c r="D94" s="3">
        <v>36</v>
      </c>
      <c r="E94" s="3">
        <v>37</v>
      </c>
      <c r="F94" s="3">
        <v>17</v>
      </c>
      <c r="G94" s="3">
        <v>36</v>
      </c>
    </row>
    <row r="95" spans="2:7" ht="16.149999999999999" customHeight="1">
      <c r="B95" s="4" t="s">
        <v>153</v>
      </c>
      <c r="C95" s="3">
        <v>20</v>
      </c>
      <c r="D95" s="3">
        <v>20</v>
      </c>
      <c r="E95" s="3">
        <v>20</v>
      </c>
      <c r="F95" s="3">
        <v>19</v>
      </c>
      <c r="G95" s="3">
        <v>19</v>
      </c>
    </row>
    <row r="96" spans="2:7" ht="16.149999999999999" customHeight="1">
      <c r="B96" s="4" t="s">
        <v>154</v>
      </c>
      <c r="C96" s="3">
        <v>29</v>
      </c>
      <c r="D96" s="3">
        <v>32</v>
      </c>
      <c r="E96" s="3">
        <v>34</v>
      </c>
      <c r="F96" s="3">
        <v>36</v>
      </c>
      <c r="G96" s="3">
        <v>19</v>
      </c>
    </row>
    <row r="97" spans="2:7" ht="16.149999999999999" customHeight="1">
      <c r="B97" s="4" t="s">
        <v>155</v>
      </c>
      <c r="C97" s="3">
        <v>10</v>
      </c>
      <c r="D97" s="3">
        <v>16</v>
      </c>
      <c r="E97" s="3">
        <v>18</v>
      </c>
      <c r="F97" s="3">
        <v>20</v>
      </c>
      <c r="G97" s="3">
        <v>24</v>
      </c>
    </row>
    <row r="98" spans="2:7" ht="16.149999999999999" customHeight="1">
      <c r="B98" s="4" t="s">
        <v>156</v>
      </c>
      <c r="C98" s="3">
        <v>20</v>
      </c>
      <c r="D98" s="3">
        <v>22</v>
      </c>
      <c r="E98" s="3">
        <v>29</v>
      </c>
      <c r="F98" s="3">
        <v>30</v>
      </c>
      <c r="G98" s="3">
        <v>37</v>
      </c>
    </row>
    <row r="99" spans="2:7" ht="16.149999999999999" customHeight="1">
      <c r="B99" s="4" t="s">
        <v>157</v>
      </c>
      <c r="C99" s="3">
        <v>35</v>
      </c>
      <c r="D99" s="3">
        <v>36</v>
      </c>
      <c r="E99" s="3">
        <v>36</v>
      </c>
      <c r="F99" s="3">
        <v>19</v>
      </c>
      <c r="G99" s="3">
        <v>10</v>
      </c>
    </row>
    <row r="100" spans="2:7" ht="16.149999999999999" customHeight="1">
      <c r="B100" s="4" t="s">
        <v>158</v>
      </c>
      <c r="C100" s="3">
        <v>26</v>
      </c>
      <c r="D100" s="3">
        <v>19</v>
      </c>
      <c r="E100" s="3">
        <v>17</v>
      </c>
      <c r="F100" s="3">
        <v>16</v>
      </c>
      <c r="G100" s="3">
        <v>32</v>
      </c>
    </row>
    <row r="101" spans="2:7" ht="16.149999999999999" customHeight="1">
      <c r="B101" s="4" t="s">
        <v>159</v>
      </c>
      <c r="C101" s="3">
        <v>26</v>
      </c>
      <c r="D101" s="3">
        <v>31</v>
      </c>
      <c r="E101" s="3">
        <v>23</v>
      </c>
      <c r="F101" s="3">
        <v>16</v>
      </c>
      <c r="G101" s="3">
        <v>17</v>
      </c>
    </row>
    <row r="102" spans="2:7" ht="16.149999999999999" customHeight="1">
      <c r="B102" s="4" t="s">
        <v>160</v>
      </c>
      <c r="C102" s="3">
        <v>19</v>
      </c>
      <c r="D102" s="3">
        <v>15</v>
      </c>
      <c r="E102" s="3">
        <v>18</v>
      </c>
      <c r="F102" s="3">
        <v>28</v>
      </c>
      <c r="G102" s="3">
        <v>30</v>
      </c>
    </row>
    <row r="103" spans="2:7" ht="16.149999999999999" customHeight="1">
      <c r="B103" s="4" t="s">
        <v>161</v>
      </c>
      <c r="C103" s="3">
        <v>31</v>
      </c>
      <c r="D103" s="3">
        <v>29</v>
      </c>
      <c r="E103" s="3">
        <v>10</v>
      </c>
      <c r="F103" s="3">
        <v>10</v>
      </c>
      <c r="G103" s="3">
        <v>31</v>
      </c>
    </row>
    <row r="104" spans="2:7" ht="16.149999999999999" customHeight="1">
      <c r="B104" s="4" t="s">
        <v>162</v>
      </c>
      <c r="C104" s="3">
        <v>15</v>
      </c>
      <c r="D104" s="3">
        <v>13</v>
      </c>
      <c r="E104" s="3">
        <v>19</v>
      </c>
      <c r="F104" s="3">
        <v>26</v>
      </c>
      <c r="G104" s="3">
        <v>14</v>
      </c>
    </row>
    <row r="105" spans="2:7" ht="16.149999999999999" customHeight="1">
      <c r="B105" s="4" t="s">
        <v>163</v>
      </c>
      <c r="C105" s="3">
        <v>30</v>
      </c>
      <c r="D105" s="3">
        <v>34</v>
      </c>
      <c r="E105" s="3">
        <v>10</v>
      </c>
      <c r="F105" s="3">
        <v>14</v>
      </c>
      <c r="G105" s="3">
        <v>34</v>
      </c>
    </row>
    <row r="106" spans="2:7" ht="16.149999999999999" customHeight="1">
      <c r="B106" s="4" t="s">
        <v>164</v>
      </c>
      <c r="C106" s="3">
        <v>16</v>
      </c>
      <c r="D106" s="3">
        <v>17</v>
      </c>
      <c r="E106" s="3">
        <v>23</v>
      </c>
      <c r="F106" s="3">
        <v>28</v>
      </c>
      <c r="G106" s="3">
        <v>14</v>
      </c>
    </row>
    <row r="107" spans="2:7" ht="16.149999999999999" customHeight="1">
      <c r="B107" s="4" t="s">
        <v>165</v>
      </c>
      <c r="C107" s="3">
        <v>32</v>
      </c>
      <c r="D107" s="3">
        <v>30</v>
      </c>
      <c r="E107" s="3">
        <v>10</v>
      </c>
      <c r="F107" s="3">
        <v>16</v>
      </c>
      <c r="G107" s="3">
        <v>30</v>
      </c>
    </row>
    <row r="108" spans="2:7" ht="16.149999999999999" customHeight="1">
      <c r="B108" s="4" t="s">
        <v>166</v>
      </c>
      <c r="C108" s="3">
        <v>16</v>
      </c>
      <c r="D108" s="3">
        <v>20</v>
      </c>
      <c r="E108" s="3">
        <v>24</v>
      </c>
      <c r="F108" s="3">
        <v>25</v>
      </c>
      <c r="G108" s="3">
        <v>15</v>
      </c>
    </row>
    <row r="109" spans="2:7" ht="16.149999999999999" customHeight="1">
      <c r="B109" s="4" t="s">
        <v>167</v>
      </c>
      <c r="C109" s="3">
        <v>26</v>
      </c>
      <c r="D109" s="3">
        <v>16</v>
      </c>
      <c r="E109" s="3">
        <v>16</v>
      </c>
      <c r="F109" s="3">
        <v>18</v>
      </c>
      <c r="G109" s="3">
        <v>27</v>
      </c>
    </row>
    <row r="110" spans="2:7" ht="16.149999999999999" customHeight="1">
      <c r="B110" s="4" t="s">
        <v>168</v>
      </c>
      <c r="C110" s="3">
        <v>22</v>
      </c>
      <c r="D110" s="3">
        <v>24</v>
      </c>
      <c r="E110" s="3">
        <v>33</v>
      </c>
      <c r="F110" s="3">
        <v>35</v>
      </c>
      <c r="G110" s="3">
        <v>13</v>
      </c>
    </row>
    <row r="111" spans="2:7" ht="16.149999999999999" customHeight="1">
      <c r="B111" s="4" t="s">
        <v>169</v>
      </c>
      <c r="C111" s="3">
        <v>38</v>
      </c>
      <c r="D111" s="3">
        <v>28</v>
      </c>
      <c r="E111" s="3">
        <v>18</v>
      </c>
      <c r="F111" s="3">
        <v>18</v>
      </c>
      <c r="G111" s="3">
        <v>40</v>
      </c>
    </row>
    <row r="112" spans="2:7" ht="16.149999999999999" customHeight="1">
      <c r="B112" s="4" t="s">
        <v>170</v>
      </c>
      <c r="C112" s="3">
        <v>20</v>
      </c>
      <c r="D112" s="3">
        <v>27</v>
      </c>
      <c r="E112" s="3">
        <v>31</v>
      </c>
      <c r="F112" s="3">
        <v>33</v>
      </c>
      <c r="G112" s="3">
        <v>12</v>
      </c>
    </row>
    <row r="113" spans="2:7" ht="16.149999999999999" customHeight="1">
      <c r="B113" s="4" t="s">
        <v>171</v>
      </c>
      <c r="C113" s="3">
        <v>25</v>
      </c>
      <c r="D113" s="3">
        <v>16</v>
      </c>
      <c r="E113" s="3">
        <v>14</v>
      </c>
      <c r="F113" s="3">
        <v>10</v>
      </c>
      <c r="G113" s="3">
        <v>35</v>
      </c>
    </row>
    <row r="114" spans="2:7" ht="16.149999999999999" customHeight="1">
      <c r="B114" s="4" t="s">
        <v>172</v>
      </c>
      <c r="C114" s="3">
        <v>22</v>
      </c>
      <c r="D114" s="3">
        <v>28</v>
      </c>
      <c r="E114" s="3">
        <v>30</v>
      </c>
      <c r="F114" s="3">
        <v>34</v>
      </c>
      <c r="G114" s="3">
        <v>12</v>
      </c>
    </row>
    <row r="115" spans="2:7" ht="16.149999999999999" customHeight="1">
      <c r="B115" s="4" t="s">
        <v>173</v>
      </c>
      <c r="C115" s="3">
        <v>10</v>
      </c>
      <c r="D115" s="3">
        <v>15</v>
      </c>
      <c r="E115" s="3">
        <v>16</v>
      </c>
      <c r="F115" s="3">
        <v>17</v>
      </c>
      <c r="G115" s="3">
        <v>19</v>
      </c>
    </row>
    <row r="116" spans="2:7" ht="16.149999999999999" customHeight="1">
      <c r="B116" s="4" t="s">
        <v>174</v>
      </c>
      <c r="C116" s="3">
        <v>17</v>
      </c>
      <c r="D116" s="3">
        <v>19</v>
      </c>
      <c r="E116" s="3">
        <v>27</v>
      </c>
      <c r="F116" s="3">
        <v>30</v>
      </c>
      <c r="G116" s="3">
        <v>30</v>
      </c>
    </row>
    <row r="117" spans="2:7" ht="16.149999999999999" customHeight="1">
      <c r="B117" s="4" t="s">
        <v>175</v>
      </c>
      <c r="C117" s="3">
        <v>13</v>
      </c>
      <c r="D117" s="3">
        <v>20</v>
      </c>
      <c r="E117" s="3">
        <v>22</v>
      </c>
      <c r="F117" s="3">
        <v>14</v>
      </c>
      <c r="G117" s="3">
        <v>19</v>
      </c>
    </row>
    <row r="118" spans="2:7" ht="16.149999999999999" customHeight="1">
      <c r="B118" s="4" t="s">
        <v>176</v>
      </c>
      <c r="C118" s="3">
        <v>23</v>
      </c>
      <c r="D118" s="3">
        <v>30</v>
      </c>
      <c r="E118" s="3">
        <v>35</v>
      </c>
      <c r="F118" s="3">
        <v>24</v>
      </c>
      <c r="G118" s="3">
        <v>25</v>
      </c>
    </row>
    <row r="119" spans="2:7" ht="16.149999999999999" customHeight="1">
      <c r="B119" s="4" t="s">
        <v>177</v>
      </c>
      <c r="C119" s="3">
        <v>10</v>
      </c>
      <c r="D119" s="3">
        <v>13</v>
      </c>
      <c r="E119" s="3">
        <v>15</v>
      </c>
      <c r="F119" s="3">
        <v>15</v>
      </c>
      <c r="G119" s="3">
        <v>26</v>
      </c>
    </row>
    <row r="120" spans="2:7" ht="16.149999999999999" customHeight="1">
      <c r="B120" s="4" t="s">
        <v>178</v>
      </c>
      <c r="C120" s="3">
        <v>22</v>
      </c>
      <c r="D120" s="3">
        <v>23</v>
      </c>
      <c r="E120" s="3">
        <v>26</v>
      </c>
      <c r="F120" s="3">
        <v>10</v>
      </c>
      <c r="G120" s="3">
        <v>22</v>
      </c>
    </row>
    <row r="121" spans="2:7" ht="16.149999999999999" customHeight="1">
      <c r="B121" s="4" t="s">
        <v>179</v>
      </c>
      <c r="C121" s="3">
        <v>10</v>
      </c>
      <c r="D121" s="3">
        <v>10</v>
      </c>
      <c r="E121" s="3">
        <v>13</v>
      </c>
      <c r="F121" s="3">
        <v>20</v>
      </c>
      <c r="G121" s="3">
        <v>30</v>
      </c>
    </row>
    <row r="122" spans="2:7" ht="16.149999999999999" customHeight="1">
      <c r="B122" s="4" t="s">
        <v>180</v>
      </c>
      <c r="C122" s="3">
        <v>26</v>
      </c>
      <c r="D122" s="3">
        <v>33</v>
      </c>
      <c r="E122" s="3">
        <v>34</v>
      </c>
      <c r="F122" s="3">
        <v>10</v>
      </c>
      <c r="G122" s="3">
        <v>33</v>
      </c>
    </row>
    <row r="123" spans="2:7" ht="16.149999999999999" customHeight="1">
      <c r="B123" s="4" t="s">
        <v>181</v>
      </c>
      <c r="C123" s="3">
        <v>10</v>
      </c>
      <c r="D123" s="3">
        <v>10</v>
      </c>
      <c r="E123" s="3">
        <v>17</v>
      </c>
      <c r="F123" s="3">
        <v>19</v>
      </c>
      <c r="G123" s="3">
        <v>10</v>
      </c>
    </row>
    <row r="124" spans="2:7" ht="16.149999999999999" customHeight="1">
      <c r="B124" s="4" t="s">
        <v>182</v>
      </c>
      <c r="C124" s="3">
        <v>21</v>
      </c>
      <c r="D124" s="3">
        <v>24</v>
      </c>
      <c r="E124" s="3">
        <v>10</v>
      </c>
      <c r="F124" s="3">
        <v>10</v>
      </c>
      <c r="G124" s="3">
        <v>23</v>
      </c>
    </row>
    <row r="125" spans="2:7" ht="16.149999999999999" customHeight="1">
      <c r="B125" s="4" t="s">
        <v>183</v>
      </c>
      <c r="C125" s="3">
        <v>10</v>
      </c>
      <c r="D125" s="3">
        <v>10</v>
      </c>
      <c r="E125" s="3">
        <v>10</v>
      </c>
      <c r="F125" s="3">
        <v>12</v>
      </c>
      <c r="G125" s="3">
        <v>10</v>
      </c>
    </row>
    <row r="126" spans="2:7" ht="16.149999999999999" customHeight="1">
      <c r="B126" s="4" t="s">
        <v>184</v>
      </c>
      <c r="C126" s="3">
        <v>13</v>
      </c>
      <c r="D126" s="3">
        <v>17</v>
      </c>
      <c r="E126" s="3">
        <v>13</v>
      </c>
      <c r="F126" s="3">
        <v>12</v>
      </c>
      <c r="G126" s="3">
        <v>22</v>
      </c>
    </row>
  </sheetData>
  <mergeCells count="10">
    <mergeCell ref="B5:B6"/>
    <mergeCell ref="C5:C6"/>
    <mergeCell ref="D5:D6"/>
    <mergeCell ref="E5:E6"/>
    <mergeCell ref="F5:F6"/>
    <mergeCell ref="G5:G6"/>
    <mergeCell ref="J5:L5"/>
    <mergeCell ref="M5:O5"/>
    <mergeCell ref="J4:K4"/>
    <mergeCell ref="C4:D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4795-F0CD-4F3F-82C1-E2A53DF1891F}">
  <dimension ref="A1:M24"/>
  <sheetViews>
    <sheetView tabSelected="1" workbookViewId="0">
      <selection activeCell="J15" sqref="J15"/>
    </sheetView>
  </sheetViews>
  <sheetFormatPr defaultRowHeight="15.75"/>
  <sheetData>
    <row r="1" spans="1:13">
      <c r="A1" s="11">
        <v>0.29166666666666669</v>
      </c>
      <c r="B1">
        <v>44</v>
      </c>
      <c r="C1">
        <v>111</v>
      </c>
      <c r="D1">
        <v>7</v>
      </c>
      <c r="E1">
        <v>169</v>
      </c>
      <c r="H1" t="s">
        <v>187</v>
      </c>
    </row>
    <row r="2" spans="1:13">
      <c r="A2" s="11">
        <v>0.2951388888888889</v>
      </c>
      <c r="B2">
        <v>93</v>
      </c>
      <c r="C2">
        <v>183</v>
      </c>
      <c r="D2">
        <v>14</v>
      </c>
      <c r="E2">
        <v>292</v>
      </c>
      <c r="I2" s="19" t="s">
        <v>193</v>
      </c>
      <c r="J2" s="19" t="s">
        <v>194</v>
      </c>
      <c r="K2" s="19" t="s">
        <v>195</v>
      </c>
    </row>
    <row r="3" spans="1:13">
      <c r="A3" s="11">
        <v>0.29861111111111099</v>
      </c>
      <c r="B3">
        <v>146</v>
      </c>
      <c r="C3">
        <v>312</v>
      </c>
      <c r="D3">
        <v>23</v>
      </c>
      <c r="E3">
        <v>462</v>
      </c>
      <c r="H3" t="s">
        <v>188</v>
      </c>
      <c r="I3">
        <f xml:space="preserve"> '路段 1'!Z18</f>
        <v>4.052497883149873</v>
      </c>
      <c r="J3">
        <f>SUM(B1:B24)</f>
        <v>18896</v>
      </c>
      <c r="K3">
        <f>I3*J3</f>
        <v>76576</v>
      </c>
    </row>
    <row r="4" spans="1:13">
      <c r="A4" s="11">
        <v>0.30208333333333298</v>
      </c>
      <c r="B4">
        <v>227</v>
      </c>
      <c r="C4">
        <v>386</v>
      </c>
      <c r="D4">
        <v>30</v>
      </c>
      <c r="E4">
        <v>627</v>
      </c>
      <c r="H4" t="s">
        <v>189</v>
      </c>
      <c r="I4">
        <f xml:space="preserve"> '路段 2'!Z18</f>
        <v>2.6570422301226038</v>
      </c>
      <c r="J4">
        <f>SUM(C1:C24)</f>
        <v>30097</v>
      </c>
      <c r="K4">
        <f t="shared" ref="K4" si="0">I4*J4</f>
        <v>79969</v>
      </c>
    </row>
    <row r="5" spans="1:13">
      <c r="A5" s="11">
        <v>0.30555555555555503</v>
      </c>
      <c r="B5">
        <v>288</v>
      </c>
      <c r="C5">
        <v>515</v>
      </c>
      <c r="D5">
        <v>38</v>
      </c>
      <c r="E5">
        <v>826</v>
      </c>
      <c r="H5" t="s">
        <v>190</v>
      </c>
      <c r="I5">
        <f xml:space="preserve"> '路段 3'!Z18</f>
        <v>4.1259314456035767</v>
      </c>
      <c r="J5">
        <f>SUM(D1:D24)</f>
        <v>2684</v>
      </c>
      <c r="K5">
        <f>I5*J5</f>
        <v>11074</v>
      </c>
    </row>
    <row r="6" spans="1:13">
      <c r="A6" s="11">
        <v>0.30902777777777801</v>
      </c>
      <c r="B6">
        <v>390</v>
      </c>
      <c r="C6">
        <v>611</v>
      </c>
      <c r="D6">
        <v>52</v>
      </c>
      <c r="E6">
        <v>935</v>
      </c>
      <c r="H6" t="s">
        <v>191</v>
      </c>
      <c r="I6">
        <f xml:space="preserve"> '路段 4'!Z18</f>
        <v>3.914779714967807</v>
      </c>
      <c r="J6">
        <f>SUM(E1:E24)</f>
        <v>41469</v>
      </c>
      <c r="K6">
        <f>I6*J6</f>
        <v>162342</v>
      </c>
    </row>
    <row r="7" spans="1:13">
      <c r="A7" s="11">
        <v>0.3125</v>
      </c>
      <c r="B7">
        <v>446</v>
      </c>
      <c r="C7">
        <v>707</v>
      </c>
      <c r="D7">
        <v>58</v>
      </c>
      <c r="E7">
        <v>1093</v>
      </c>
      <c r="H7" s="12" t="s">
        <v>192</v>
      </c>
      <c r="J7">
        <f>SUM(J3:J6)</f>
        <v>93146</v>
      </c>
      <c r="K7">
        <f>SUM(K3:K6)</f>
        <v>329961</v>
      </c>
    </row>
    <row r="8" spans="1:13">
      <c r="A8" s="11">
        <v>0.31597222222222199</v>
      </c>
      <c r="B8">
        <v>515</v>
      </c>
      <c r="C8">
        <v>817</v>
      </c>
      <c r="D8">
        <v>65</v>
      </c>
      <c r="E8">
        <v>1289</v>
      </c>
      <c r="H8" t="s">
        <v>187</v>
      </c>
      <c r="M8">
        <f>K7/J7</f>
        <v>3.542406544564447</v>
      </c>
    </row>
    <row r="9" spans="1:13">
      <c r="A9" s="11">
        <v>0.31944444444444398</v>
      </c>
      <c r="B9">
        <v>588</v>
      </c>
      <c r="C9">
        <v>952</v>
      </c>
      <c r="D9">
        <v>73</v>
      </c>
      <c r="E9">
        <v>1490</v>
      </c>
    </row>
    <row r="10" spans="1:13">
      <c r="A10" s="11">
        <v>0.32291666666666702</v>
      </c>
      <c r="B10">
        <v>649</v>
      </c>
      <c r="C10">
        <v>1026</v>
      </c>
      <c r="D10">
        <v>79</v>
      </c>
      <c r="E10">
        <v>1685</v>
      </c>
    </row>
    <row r="11" spans="1:13">
      <c r="A11" s="11">
        <v>0.32638888888888901</v>
      </c>
      <c r="B11">
        <v>708</v>
      </c>
      <c r="C11">
        <v>1117</v>
      </c>
      <c r="D11">
        <v>86</v>
      </c>
      <c r="E11">
        <v>1820</v>
      </c>
    </row>
    <row r="12" spans="1:13">
      <c r="A12" s="11">
        <v>0.32986111111111099</v>
      </c>
      <c r="B12">
        <v>787</v>
      </c>
      <c r="C12">
        <v>1198</v>
      </c>
      <c r="D12">
        <v>92</v>
      </c>
      <c r="E12">
        <v>1949</v>
      </c>
    </row>
    <row r="13" spans="1:13">
      <c r="A13" s="11">
        <v>0.33333333333333298</v>
      </c>
      <c r="B13">
        <v>858</v>
      </c>
      <c r="C13">
        <v>1294</v>
      </c>
      <c r="D13">
        <v>117</v>
      </c>
      <c r="E13">
        <v>2063</v>
      </c>
    </row>
    <row r="14" spans="1:13">
      <c r="A14" s="11">
        <v>0.33680555555555503</v>
      </c>
      <c r="B14">
        <v>891</v>
      </c>
      <c r="C14">
        <v>1383</v>
      </c>
      <c r="D14">
        <v>129</v>
      </c>
      <c r="E14">
        <v>2185</v>
      </c>
    </row>
    <row r="15" spans="1:13">
      <c r="A15" s="11">
        <v>0.34027777777777801</v>
      </c>
      <c r="B15">
        <v>959</v>
      </c>
      <c r="C15">
        <v>1517</v>
      </c>
      <c r="D15">
        <v>136</v>
      </c>
      <c r="E15">
        <v>2487</v>
      </c>
    </row>
    <row r="16" spans="1:13">
      <c r="A16" s="11">
        <v>0.34375</v>
      </c>
      <c r="B16">
        <v>1019</v>
      </c>
      <c r="C16">
        <v>1612</v>
      </c>
      <c r="D16">
        <v>142</v>
      </c>
      <c r="E16">
        <v>2477</v>
      </c>
    </row>
    <row r="17" spans="1:5">
      <c r="A17" s="11">
        <v>0.34722222222222199</v>
      </c>
      <c r="B17">
        <v>1076</v>
      </c>
      <c r="C17">
        <v>1697</v>
      </c>
      <c r="D17">
        <v>154</v>
      </c>
      <c r="E17">
        <v>2518</v>
      </c>
    </row>
    <row r="18" spans="1:5">
      <c r="A18" s="11">
        <v>0.35069444444444398</v>
      </c>
      <c r="B18">
        <v>1135</v>
      </c>
      <c r="C18">
        <v>1783</v>
      </c>
      <c r="D18">
        <v>166</v>
      </c>
      <c r="E18">
        <v>2567</v>
      </c>
    </row>
    <row r="19" spans="1:5">
      <c r="A19" s="11">
        <v>0.35416666666666602</v>
      </c>
      <c r="B19">
        <v>1191</v>
      </c>
      <c r="C19">
        <v>1886</v>
      </c>
      <c r="D19">
        <v>176</v>
      </c>
      <c r="E19">
        <v>2588</v>
      </c>
    </row>
    <row r="20" spans="1:5">
      <c r="A20" s="11">
        <v>0.35763888888888901</v>
      </c>
      <c r="B20">
        <v>1261</v>
      </c>
      <c r="C20">
        <v>2008</v>
      </c>
      <c r="D20">
        <v>187</v>
      </c>
      <c r="E20">
        <v>2597</v>
      </c>
    </row>
    <row r="21" spans="1:5">
      <c r="A21" s="11">
        <v>0.36111111111111099</v>
      </c>
      <c r="B21">
        <v>1327</v>
      </c>
      <c r="C21">
        <v>2085</v>
      </c>
      <c r="D21">
        <v>200</v>
      </c>
      <c r="E21">
        <v>2522</v>
      </c>
    </row>
    <row r="22" spans="1:5">
      <c r="A22" s="11">
        <v>0.36458333333333298</v>
      </c>
      <c r="B22">
        <v>1376</v>
      </c>
      <c r="C22">
        <v>2200</v>
      </c>
      <c r="D22">
        <v>207</v>
      </c>
      <c r="E22">
        <v>2453</v>
      </c>
    </row>
    <row r="23" spans="1:5">
      <c r="A23" s="11">
        <v>0.36805555555555503</v>
      </c>
      <c r="B23">
        <v>1452</v>
      </c>
      <c r="C23">
        <v>2319</v>
      </c>
      <c r="D23">
        <v>215</v>
      </c>
      <c r="E23">
        <v>2278</v>
      </c>
    </row>
    <row r="24" spans="1:5">
      <c r="A24" s="11">
        <v>0.37152777777777701</v>
      </c>
      <c r="B24">
        <v>1470</v>
      </c>
      <c r="C24">
        <v>2378</v>
      </c>
      <c r="D24">
        <v>238</v>
      </c>
      <c r="E24">
        <v>2097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路段 1</vt:lpstr>
      <vt:lpstr>路段 2</vt:lpstr>
      <vt:lpstr>路段 3</vt:lpstr>
      <vt:lpstr>路段 4</vt:lpstr>
      <vt:lpstr>第1、3題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GSLin</dc:creator>
  <cp:keywords/>
  <dc:description/>
  <cp:lastModifiedBy>盈榕 廖</cp:lastModifiedBy>
  <cp:revision/>
  <dcterms:created xsi:type="dcterms:W3CDTF">2022-05-18T05:35:56Z</dcterms:created>
  <dcterms:modified xsi:type="dcterms:W3CDTF">2023-06-12T09:52:03Z</dcterms:modified>
  <cp:category/>
  <cp:contentStatus/>
</cp:coreProperties>
</file>