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400" windowHeight="10090" activeTab="1"/>
  </bookViews>
  <sheets>
    <sheet name="眼在手上" sheetId="1" r:id="rId1"/>
    <sheet name="眼在手外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2" l="1"/>
  <c r="S14" i="2"/>
  <c r="E68" i="2"/>
  <c r="J62" i="2"/>
  <c r="G61" i="2"/>
  <c r="J61" i="2" s="1"/>
  <c r="J60" i="2"/>
  <c r="J59" i="2"/>
  <c r="J58" i="2"/>
  <c r="T21" i="2"/>
  <c r="R19" i="2"/>
  <c r="S19" i="2" s="1"/>
  <c r="R18" i="2"/>
  <c r="S18" i="2" s="1"/>
  <c r="R17" i="2"/>
  <c r="S17" i="2" s="1"/>
  <c r="R16" i="2"/>
  <c r="S16" i="2" s="1"/>
  <c r="R15" i="2"/>
  <c r="S15" i="2" s="1"/>
  <c r="R13" i="2"/>
  <c r="S13" i="2" s="1"/>
  <c r="R12" i="2"/>
  <c r="S12" i="2" s="1"/>
  <c r="R11" i="2"/>
  <c r="S11" i="2" s="1"/>
  <c r="R10" i="2"/>
  <c r="S10" i="2" s="1"/>
  <c r="J62" i="1" l="1"/>
  <c r="J61" i="1"/>
  <c r="G61" i="1"/>
  <c r="E68" i="1"/>
  <c r="J60" i="1"/>
  <c r="J59" i="1"/>
  <c r="J58" i="1"/>
  <c r="I23" i="1"/>
  <c r="I24" i="1"/>
  <c r="I25" i="1"/>
  <c r="I26" i="1"/>
  <c r="I27" i="1"/>
  <c r="I28" i="1"/>
  <c r="I29" i="1"/>
  <c r="I30" i="1"/>
  <c r="I22" i="1"/>
  <c r="T21" i="1"/>
  <c r="S11" i="1"/>
  <c r="S15" i="1"/>
  <c r="S18" i="1"/>
  <c r="S10" i="1"/>
  <c r="R11" i="1"/>
  <c r="R12" i="1"/>
  <c r="S12" i="1" s="1"/>
  <c r="R13" i="1"/>
  <c r="S13" i="1" s="1"/>
  <c r="R14" i="1"/>
  <c r="S14" i="1" s="1"/>
  <c r="R15" i="1"/>
  <c r="R16" i="1"/>
  <c r="S16" i="1" s="1"/>
  <c r="R17" i="1"/>
  <c r="S17" i="1" s="1"/>
  <c r="R18" i="1"/>
  <c r="R19" i="1"/>
  <c r="S19" i="1" s="1"/>
  <c r="R10" i="1"/>
</calcChain>
</file>

<file path=xl/sharedStrings.xml><?xml version="1.0" encoding="utf-8"?>
<sst xmlns="http://schemas.openxmlformats.org/spreadsheetml/2006/main" count="175" uniqueCount="75">
  <si>
    <t>每30个一组，随机抽样测试500组的最后结果：</t>
    <phoneticPr fontId="1" type="noConversion"/>
  </si>
  <si>
    <t>error_R，单位°</t>
    <phoneticPr fontId="1" type="noConversion"/>
  </si>
  <si>
    <t>error_t，单位mm</t>
    <phoneticPr fontId="1" type="noConversion"/>
  </si>
  <si>
    <t>随机抽样测试</t>
    <phoneticPr fontId="1" type="noConversion"/>
  </si>
  <si>
    <t>每20个一组，随机抽样测试500组的最后结果：</t>
    <phoneticPr fontId="1" type="noConversion"/>
  </si>
  <si>
    <t>每15个一组，随机抽样测试500组的最后结果：</t>
    <phoneticPr fontId="1" type="noConversion"/>
  </si>
  <si>
    <t>每10个一组，随机抽样测试500组的最后结果：</t>
    <phoneticPr fontId="1" type="noConversion"/>
  </si>
  <si>
    <t>李代数迭代解</t>
    <phoneticPr fontId="1" type="noConversion"/>
  </si>
  <si>
    <t>闭式解</t>
    <phoneticPr fontId="1" type="noConversion"/>
  </si>
  <si>
    <t>error_t，xy方向</t>
    <phoneticPr fontId="1" type="noConversion"/>
  </si>
  <si>
    <t>error_t，z方向</t>
    <phoneticPr fontId="1" type="noConversion"/>
  </si>
  <si>
    <t>平面重建实验</t>
    <phoneticPr fontId="1" type="noConversion"/>
  </si>
  <si>
    <t>动态误差</t>
    <phoneticPr fontId="1" type="noConversion"/>
  </si>
  <si>
    <t>Angle（deg）</t>
    <phoneticPr fontId="1" type="noConversion"/>
  </si>
  <si>
    <t>RMS（mm）</t>
    <phoneticPr fontId="1" type="noConversion"/>
  </si>
  <si>
    <t>静态误差</t>
    <phoneticPr fontId="1" type="noConversion"/>
  </si>
  <si>
    <t>每9个一组，随机抽样测试500组的最后结果：</t>
    <phoneticPr fontId="1" type="noConversion"/>
  </si>
  <si>
    <t>每8个一组，随机抽样测试500组的最后结果：</t>
    <phoneticPr fontId="1" type="noConversion"/>
  </si>
  <si>
    <t>每7个一组，随机抽样测试500组的最后结果：</t>
    <phoneticPr fontId="1" type="noConversion"/>
  </si>
  <si>
    <t>每6个一组，随机抽样测试500组的最后结果：</t>
    <phoneticPr fontId="1" type="noConversion"/>
  </si>
  <si>
    <t>每5个一组，随机抽样测试500组的最后结果：</t>
    <phoneticPr fontId="1" type="noConversion"/>
  </si>
  <si>
    <t>每4个一组，随机抽样测试500组的最后结果：</t>
    <phoneticPr fontId="1" type="noConversion"/>
  </si>
  <si>
    <t>3：无法计算</t>
    <phoneticPr fontId="1" type="noConversion"/>
  </si>
  <si>
    <t>李代数迭代次数</t>
    <phoneticPr fontId="1" type="noConversion"/>
  </si>
  <si>
    <t>迭代次数均值</t>
    <phoneticPr fontId="1" type="noConversion"/>
  </si>
  <si>
    <t>迭代次数标准差</t>
    <phoneticPr fontId="1" type="noConversion"/>
  </si>
  <si>
    <t>最大值</t>
    <phoneticPr fontId="1" type="noConversion"/>
  </si>
  <si>
    <t>最小值</t>
    <phoneticPr fontId="1" type="noConversion"/>
  </si>
  <si>
    <t>500次总耗时</t>
    <phoneticPr fontId="1" type="noConversion"/>
  </si>
  <si>
    <t>平均每次求解运行时间（s）</t>
    <phoneticPr fontId="1" type="noConversion"/>
  </si>
  <si>
    <t>不同平面检测算法对结果的影响</t>
    <phoneticPr fontId="1" type="noConversion"/>
  </si>
  <si>
    <t>ransac</t>
    <phoneticPr fontId="1" type="noConversion"/>
  </si>
  <si>
    <t>霍夫变换</t>
    <phoneticPr fontId="1" type="noConversion"/>
  </si>
  <si>
    <t>每10个一组计算相对误差：</t>
    <phoneticPr fontId="1" type="noConversion"/>
  </si>
  <si>
    <t>将中心点选取在观测点的中心与不做转换的对比</t>
    <phoneticPr fontId="1" type="noConversion"/>
  </si>
  <si>
    <t>平均每一帧需要时间（s）</t>
    <phoneticPr fontId="1" type="noConversion"/>
  </si>
  <si>
    <t>精度比较</t>
    <phoneticPr fontId="1" type="noConversion"/>
  </si>
  <si>
    <t>planehec</t>
    <phoneticPr fontId="1" type="noConversion"/>
  </si>
  <si>
    <t>Automatic Robot Hand-Eye Calibration Enabled by Learning-Based 3D Vision</t>
  </si>
  <si>
    <t>rotation error （deg）</t>
    <phoneticPr fontId="1" type="noConversion"/>
  </si>
  <si>
    <t>position error（mm）</t>
    <phoneticPr fontId="1" type="noConversion"/>
  </si>
  <si>
    <t>相机z轴重复定位精度(mm)</t>
    <phoneticPr fontId="1" type="noConversion"/>
  </si>
  <si>
    <t>Reconstruction-Based Hand–Eye Calibration Using Arbitrary Objects</t>
    <phoneticPr fontId="1" type="noConversion"/>
  </si>
  <si>
    <t>1~2</t>
    <phoneticPr fontId="1" type="noConversion"/>
  </si>
  <si>
    <t>error_x</t>
    <phoneticPr fontId="1" type="noConversion"/>
  </si>
  <si>
    <t>error_y</t>
    <phoneticPr fontId="1" type="noConversion"/>
  </si>
  <si>
    <t>error_z</t>
    <phoneticPr fontId="1" type="noConversion"/>
  </si>
  <si>
    <t>机械臂精度（mm）</t>
    <phoneticPr fontId="1" type="noConversion"/>
  </si>
  <si>
    <t>error_t/max(camera, arm)</t>
    <phoneticPr fontId="1" type="noConversion"/>
  </si>
  <si>
    <t>In Situ Translational Hand-Eye Calibration of Laser Profile Sensors using Arbitrary Objects</t>
  </si>
  <si>
    <t>0.05 rizon</t>
    <phoneticPr fontId="1" type="noConversion"/>
  </si>
  <si>
    <t>0.05 kuka</t>
    <phoneticPr fontId="1" type="noConversion"/>
  </si>
  <si>
    <t>Robot self-calibration using actuated 3d sensors</t>
    <phoneticPr fontId="1" type="noConversion"/>
  </si>
  <si>
    <t>&lt;0.5</t>
    <phoneticPr fontId="1" type="noConversion"/>
  </si>
  <si>
    <t>&lt;1</t>
    <phoneticPr fontId="1" type="noConversion"/>
  </si>
  <si>
    <t>运行时间(s)</t>
    <phoneticPr fontId="1" type="noConversion"/>
  </si>
  <si>
    <t>None</t>
    <phoneticPr fontId="1" type="noConversion"/>
  </si>
  <si>
    <t>Hand-eye calibration method for a line structured light robot vision system based on a single planar constraint</t>
    <phoneticPr fontId="1" type="noConversion"/>
  </si>
  <si>
    <t>线激光 1mm</t>
    <phoneticPr fontId="1" type="noConversion"/>
  </si>
  <si>
    <t>error t mm</t>
    <phoneticPr fontId="1" type="noConversion"/>
  </si>
  <si>
    <t>error r deg</t>
    <phoneticPr fontId="1" type="noConversion"/>
  </si>
  <si>
    <t>error r</t>
    <phoneticPr fontId="1" type="noConversion"/>
  </si>
  <si>
    <t>error t</t>
    <phoneticPr fontId="1" type="noConversion"/>
  </si>
  <si>
    <t>rotation noise deg</t>
    <phoneticPr fontId="1" type="noConversion"/>
  </si>
  <si>
    <t>translation noise mm</t>
    <phoneticPr fontId="1" type="noConversion"/>
  </si>
  <si>
    <t>每30个一组，随机抽样测试300组的最后结果：</t>
    <phoneticPr fontId="1" type="noConversion"/>
  </si>
  <si>
    <t>每20个一组，随机抽样测试300组的最后结果：</t>
    <phoneticPr fontId="1" type="noConversion"/>
  </si>
  <si>
    <t>每15个一组，随机抽样测试300组的最后结果：</t>
    <phoneticPr fontId="1" type="noConversion"/>
  </si>
  <si>
    <t>每10个一组，随机抽样测试300组的最后结果：</t>
    <phoneticPr fontId="1" type="noConversion"/>
  </si>
  <si>
    <t>每9个一组，随机抽样测试300组的最后结果：</t>
    <phoneticPr fontId="1" type="noConversion"/>
  </si>
  <si>
    <t>每8个一组，随机抽样测试300组的最后结果：</t>
    <phoneticPr fontId="1" type="noConversion"/>
  </si>
  <si>
    <t>每7个一组，随机抽样测试300组的最后结果：</t>
    <phoneticPr fontId="1" type="noConversion"/>
  </si>
  <si>
    <t>每6个一组，随机抽样测试300组的最后结果：</t>
    <phoneticPr fontId="1" type="noConversion"/>
  </si>
  <si>
    <t>每4个一组，随机抽样测试300组的最后结果：</t>
    <phoneticPr fontId="1" type="noConversion"/>
  </si>
  <si>
    <t>每5个一组，随机抽样测试300组的最后结果：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</si>
</sst>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107"/>
  <sheetViews>
    <sheetView topLeftCell="D34" workbookViewId="0">
      <selection activeCell="H67" sqref="A1:XFD1048576"/>
    </sheetView>
  </sheetViews>
  <sheetFormatPr defaultRowHeight="14" x14ac:dyDescent="0.3"/>
  <cols>
    <col min="1" max="1" width="39.08203125" customWidth="1"/>
    <col min="2" max="2" width="46.25" customWidth="1"/>
    <col min="3" max="3" width="49.5" customWidth="1"/>
    <col min="4" max="4" width="26.75" customWidth="1"/>
    <col min="5" max="5" width="18.08203125" customWidth="1"/>
    <col min="6" max="6" width="19.25" customWidth="1"/>
    <col min="7" max="7" width="20.1640625" customWidth="1"/>
    <col min="8" max="8" width="22.83203125" customWidth="1"/>
    <col min="9" max="9" width="19" customWidth="1"/>
    <col min="10" max="10" width="14.75" customWidth="1"/>
    <col min="11" max="11" width="13.5" customWidth="1"/>
    <col min="12" max="12" width="14.5" customWidth="1"/>
    <col min="17" max="17" width="11.5" customWidth="1"/>
    <col min="18" max="19" width="23.08203125" customWidth="1"/>
    <col min="20" max="20" width="16.75" customWidth="1"/>
    <col min="21" max="21" width="15" customWidth="1"/>
  </cols>
  <sheetData>
    <row r="7" spans="2:23" x14ac:dyDescent="0.3">
      <c r="D7" s="4" t="s">
        <v>7</v>
      </c>
      <c r="E7" s="4"/>
      <c r="F7" s="4"/>
      <c r="G7" s="4"/>
      <c r="H7" s="4"/>
    </row>
    <row r="8" spans="2:23" x14ac:dyDescent="0.3">
      <c r="I8" s="4" t="s">
        <v>8</v>
      </c>
      <c r="J8" s="4"/>
      <c r="T8" s="4" t="s">
        <v>23</v>
      </c>
      <c r="U8" s="4"/>
      <c r="V8" s="4"/>
      <c r="W8" s="4"/>
    </row>
    <row r="9" spans="2:23" x14ac:dyDescent="0.3">
      <c r="D9" t="s">
        <v>1</v>
      </c>
      <c r="E9" t="s">
        <v>2</v>
      </c>
      <c r="F9" t="s">
        <v>9</v>
      </c>
      <c r="G9" t="s">
        <v>10</v>
      </c>
      <c r="I9" t="s">
        <v>1</v>
      </c>
      <c r="J9" t="s">
        <v>2</v>
      </c>
      <c r="K9" t="s">
        <v>9</v>
      </c>
      <c r="L9" t="s">
        <v>10</v>
      </c>
      <c r="Q9" t="s">
        <v>28</v>
      </c>
      <c r="R9" t="s">
        <v>29</v>
      </c>
      <c r="S9" t="s">
        <v>35</v>
      </c>
      <c r="T9" t="s">
        <v>24</v>
      </c>
      <c r="U9" t="s">
        <v>25</v>
      </c>
      <c r="V9" t="s">
        <v>26</v>
      </c>
      <c r="W9" t="s">
        <v>27</v>
      </c>
    </row>
    <row r="10" spans="2:23" x14ac:dyDescent="0.3">
      <c r="B10" t="s">
        <v>3</v>
      </c>
      <c r="C10" s="1" t="s">
        <v>0</v>
      </c>
      <c r="D10">
        <v>0.13242701491370601</v>
      </c>
      <c r="E10">
        <v>3.3511144355975002</v>
      </c>
      <c r="F10">
        <v>1.1966417962309599</v>
      </c>
      <c r="G10">
        <v>3.13017832910253</v>
      </c>
      <c r="I10">
        <v>0.14298078792015001</v>
      </c>
      <c r="J10">
        <v>3.3808746907420102</v>
      </c>
      <c r="K10">
        <v>1.2072820456711999</v>
      </c>
      <c r="L10">
        <v>3.15797145913319</v>
      </c>
      <c r="P10">
        <v>30</v>
      </c>
      <c r="Q10">
        <v>138.66414499999999</v>
      </c>
      <c r="R10">
        <f>Q10/500</f>
        <v>0.27732828999999998</v>
      </c>
      <c r="S10">
        <f>R10/P10</f>
        <v>9.2442763333333323E-3</v>
      </c>
      <c r="T10">
        <v>8.3059999999999992</v>
      </c>
      <c r="U10">
        <v>1.1399999999999999</v>
      </c>
      <c r="V10">
        <v>12</v>
      </c>
      <c r="W10">
        <v>6</v>
      </c>
    </row>
    <row r="11" spans="2:23" x14ac:dyDescent="0.3">
      <c r="C11" s="1" t="s">
        <v>4</v>
      </c>
      <c r="D11">
        <v>0.17246881552247501</v>
      </c>
      <c r="E11">
        <v>4.6738864571485497</v>
      </c>
      <c r="F11">
        <v>1.63279589471036</v>
      </c>
      <c r="G11">
        <v>4.3794054597095204</v>
      </c>
      <c r="I11">
        <v>0.18466394508372899</v>
      </c>
      <c r="J11">
        <v>4.7107399109448203</v>
      </c>
      <c r="K11">
        <v>1.6540726612139101</v>
      </c>
      <c r="L11">
        <v>4.4107951822764502</v>
      </c>
      <c r="P11">
        <v>20</v>
      </c>
      <c r="Q11">
        <v>126.062972</v>
      </c>
      <c r="R11">
        <f t="shared" ref="R11:R19" si="0">Q11/500</f>
        <v>0.25212594399999999</v>
      </c>
      <c r="S11">
        <f t="shared" ref="S11:S19" si="1">R11/P11</f>
        <v>1.26062972E-2</v>
      </c>
      <c r="T11">
        <v>8.2899999999999991</v>
      </c>
      <c r="U11">
        <v>1.0900000000000001</v>
      </c>
      <c r="V11">
        <v>14</v>
      </c>
      <c r="W11">
        <v>6</v>
      </c>
    </row>
    <row r="12" spans="2:23" x14ac:dyDescent="0.3">
      <c r="C12" s="1" t="s">
        <v>5</v>
      </c>
      <c r="D12">
        <v>0.19943561745345001</v>
      </c>
      <c r="E12">
        <v>5.3845747046993999</v>
      </c>
      <c r="F12">
        <v>1.8648519468648299</v>
      </c>
      <c r="G12">
        <v>5.05133368198568</v>
      </c>
      <c r="I12">
        <v>0.211049394932422</v>
      </c>
      <c r="J12">
        <v>5.4137366307839798</v>
      </c>
      <c r="K12">
        <v>1.89338781043902</v>
      </c>
      <c r="L12">
        <v>5.0718464987392098</v>
      </c>
      <c r="P12">
        <v>15</v>
      </c>
      <c r="Q12">
        <v>32.703907000000001</v>
      </c>
      <c r="R12">
        <f t="shared" si="0"/>
        <v>6.5407814000000009E-2</v>
      </c>
      <c r="S12">
        <f t="shared" si="1"/>
        <v>4.3605209333333339E-3</v>
      </c>
      <c r="T12">
        <v>8.43</v>
      </c>
      <c r="U12">
        <v>1.13828</v>
      </c>
      <c r="V12">
        <v>13</v>
      </c>
      <c r="W12">
        <v>6</v>
      </c>
    </row>
    <row r="13" spans="2:23" x14ac:dyDescent="0.3">
      <c r="C13" s="1" t="s">
        <v>6</v>
      </c>
      <c r="D13">
        <v>0.27007706445393198</v>
      </c>
      <c r="E13">
        <v>7.5356927517143797</v>
      </c>
      <c r="F13">
        <v>2.6698295709581799</v>
      </c>
      <c r="G13">
        <v>7.0468911805332901</v>
      </c>
      <c r="I13">
        <v>0.29596941022995998</v>
      </c>
      <c r="J13">
        <v>7.5708905511217601</v>
      </c>
      <c r="K13">
        <v>2.7303803019525099</v>
      </c>
      <c r="L13">
        <v>7.0614026328891999</v>
      </c>
      <c r="P13">
        <v>10</v>
      </c>
      <c r="Q13">
        <v>14.129196</v>
      </c>
      <c r="R13">
        <f t="shared" si="0"/>
        <v>2.8258392E-2</v>
      </c>
      <c r="S13">
        <f t="shared" si="1"/>
        <v>2.8258392000000002E-3</v>
      </c>
      <c r="T13">
        <v>8.4779999999999998</v>
      </c>
      <c r="U13">
        <v>1.13317</v>
      </c>
      <c r="V13">
        <v>13</v>
      </c>
      <c r="W13">
        <v>6</v>
      </c>
    </row>
    <row r="14" spans="2:23" x14ac:dyDescent="0.3">
      <c r="C14" s="1" t="s">
        <v>16</v>
      </c>
      <c r="D14">
        <v>0.28788952650972</v>
      </c>
      <c r="E14">
        <v>9.2560134363280895</v>
      </c>
      <c r="F14">
        <v>2.8908033979630101</v>
      </c>
      <c r="G14">
        <v>8.7930108863694496</v>
      </c>
      <c r="I14">
        <v>0.31756516128024098</v>
      </c>
      <c r="J14">
        <v>9.3296616489007906</v>
      </c>
      <c r="K14">
        <v>2.9364592969290899</v>
      </c>
      <c r="L14">
        <v>8.8554950895163902</v>
      </c>
      <c r="P14">
        <v>9</v>
      </c>
      <c r="Q14">
        <v>10.510685</v>
      </c>
      <c r="R14">
        <f t="shared" si="0"/>
        <v>2.1021370000000001E-2</v>
      </c>
      <c r="S14">
        <f t="shared" si="1"/>
        <v>2.3357077777777777E-3</v>
      </c>
      <c r="T14">
        <v>8.5559999999999992</v>
      </c>
      <c r="U14">
        <v>1.11775</v>
      </c>
      <c r="V14">
        <v>13</v>
      </c>
      <c r="W14">
        <v>6</v>
      </c>
    </row>
    <row r="15" spans="2:23" x14ac:dyDescent="0.3">
      <c r="C15" s="1" t="s">
        <v>17</v>
      </c>
      <c r="D15">
        <v>0.30727634896122102</v>
      </c>
      <c r="E15">
        <v>9.4611317543908697</v>
      </c>
      <c r="F15">
        <v>3.1409423243974701</v>
      </c>
      <c r="G15">
        <v>8.9245445479728502</v>
      </c>
      <c r="I15">
        <v>0.34607188410696399</v>
      </c>
      <c r="J15">
        <v>9.6575656275443595</v>
      </c>
      <c r="K15">
        <v>3.2077294486184398</v>
      </c>
      <c r="L15">
        <v>9.1092834863556895</v>
      </c>
      <c r="P15">
        <v>8</v>
      </c>
      <c r="Q15">
        <v>8.7063229999999994</v>
      </c>
      <c r="R15">
        <f t="shared" si="0"/>
        <v>1.7412646E-2</v>
      </c>
      <c r="S15">
        <f t="shared" si="1"/>
        <v>2.17658075E-3</v>
      </c>
      <c r="T15">
        <v>8.6720000000000006</v>
      </c>
      <c r="U15">
        <v>1.1997100000000001</v>
      </c>
      <c r="V15">
        <v>15</v>
      </c>
      <c r="W15">
        <v>6</v>
      </c>
    </row>
    <row r="16" spans="2:23" x14ac:dyDescent="0.3">
      <c r="C16" s="1" t="s">
        <v>18</v>
      </c>
      <c r="D16">
        <v>0.32263849189914401</v>
      </c>
      <c r="E16">
        <v>12.135925628951099</v>
      </c>
      <c r="F16">
        <v>4.0043379567463502</v>
      </c>
      <c r="G16">
        <v>11.456263282571401</v>
      </c>
      <c r="I16">
        <v>0.40475808476685798</v>
      </c>
      <c r="J16">
        <v>12.212806555891801</v>
      </c>
      <c r="K16">
        <v>4.1376808174925399</v>
      </c>
      <c r="L16">
        <v>11.490528335293799</v>
      </c>
      <c r="P16">
        <v>7</v>
      </c>
      <c r="Q16">
        <v>6.5487510000000002</v>
      </c>
      <c r="R16">
        <f t="shared" si="0"/>
        <v>1.3097502E-2</v>
      </c>
      <c r="S16">
        <f t="shared" si="1"/>
        <v>1.8710717142857143E-3</v>
      </c>
      <c r="T16">
        <v>8.6620000000000008</v>
      </c>
      <c r="U16">
        <v>1.1706799999999999</v>
      </c>
      <c r="V16">
        <v>12</v>
      </c>
      <c r="W16">
        <v>6</v>
      </c>
    </row>
    <row r="17" spans="2:23" x14ac:dyDescent="0.3">
      <c r="C17" s="1" t="s">
        <v>19</v>
      </c>
      <c r="D17">
        <v>0.39068114375790303</v>
      </c>
      <c r="E17">
        <v>16.5233760529254</v>
      </c>
      <c r="F17">
        <v>5.7399722227535204</v>
      </c>
      <c r="G17">
        <v>15.4943433248527</v>
      </c>
      <c r="I17">
        <v>0.47284804912543199</v>
      </c>
      <c r="J17">
        <v>16.956086875857299</v>
      </c>
      <c r="K17">
        <v>6.06389808908584</v>
      </c>
      <c r="L17">
        <v>15.834709410241899</v>
      </c>
      <c r="P17">
        <v>6</v>
      </c>
      <c r="Q17">
        <v>4.9493770000000001</v>
      </c>
      <c r="R17">
        <f t="shared" si="0"/>
        <v>9.8987540000000009E-3</v>
      </c>
      <c r="S17">
        <f t="shared" si="1"/>
        <v>1.6497923333333336E-3</v>
      </c>
      <c r="T17">
        <v>8.6739999999999995</v>
      </c>
      <c r="U17">
        <v>1.1740900000000001</v>
      </c>
      <c r="V17">
        <v>14</v>
      </c>
      <c r="W17">
        <v>6</v>
      </c>
    </row>
    <row r="18" spans="2:23" x14ac:dyDescent="0.3">
      <c r="C18" s="1" t="s">
        <v>20</v>
      </c>
      <c r="D18">
        <v>0.47741241512550098</v>
      </c>
      <c r="E18">
        <v>26.218278111853699</v>
      </c>
      <c r="F18">
        <v>8.5572871946056299</v>
      </c>
      <c r="G18">
        <v>24.782472496091799</v>
      </c>
      <c r="I18">
        <v>0.62460480763228499</v>
      </c>
      <c r="J18">
        <v>27.429415930375299</v>
      </c>
      <c r="K18">
        <v>9.1052362215138203</v>
      </c>
      <c r="L18">
        <v>25.874070642864801</v>
      </c>
      <c r="P18">
        <v>5</v>
      </c>
      <c r="Q18">
        <v>3.567447</v>
      </c>
      <c r="R18">
        <f t="shared" si="0"/>
        <v>7.1348940000000001E-3</v>
      </c>
      <c r="S18">
        <f t="shared" si="1"/>
        <v>1.4269788E-3</v>
      </c>
      <c r="T18">
        <v>8.8740000000000006</v>
      </c>
      <c r="U18">
        <v>1.4121300000000001</v>
      </c>
      <c r="V18">
        <v>20</v>
      </c>
      <c r="W18">
        <v>6</v>
      </c>
    </row>
    <row r="19" spans="2:23" x14ac:dyDescent="0.3">
      <c r="C19" s="1" t="s">
        <v>21</v>
      </c>
      <c r="D19">
        <v>0.63960944594848901</v>
      </c>
      <c r="E19" s="2">
        <v>747.48780348524099</v>
      </c>
      <c r="F19" s="2">
        <v>383.84859180547699</v>
      </c>
      <c r="G19" s="2">
        <v>641.40336367074201</v>
      </c>
      <c r="I19">
        <v>9.0246895533055707</v>
      </c>
      <c r="J19" s="2">
        <v>2790.6017604117601</v>
      </c>
      <c r="K19" s="2">
        <v>199.65939623256699</v>
      </c>
      <c r="L19" s="2">
        <v>2783.4500733279301</v>
      </c>
      <c r="P19">
        <v>4</v>
      </c>
      <c r="Q19">
        <v>3.0062890000000002</v>
      </c>
      <c r="R19">
        <f t="shared" si="0"/>
        <v>6.0125780000000002E-3</v>
      </c>
      <c r="S19">
        <f t="shared" si="1"/>
        <v>1.5031445E-3</v>
      </c>
      <c r="T19">
        <v>8.99</v>
      </c>
      <c r="U19">
        <v>1.43038</v>
      </c>
      <c r="V19">
        <v>18</v>
      </c>
      <c r="W19">
        <v>2</v>
      </c>
    </row>
    <row r="20" spans="2:23" x14ac:dyDescent="0.3">
      <c r="C20" s="1" t="s">
        <v>22</v>
      </c>
    </row>
    <row r="21" spans="2:23" x14ac:dyDescent="0.3">
      <c r="C21" s="1"/>
      <c r="D21" t="s">
        <v>1</v>
      </c>
      <c r="E21" t="s">
        <v>2</v>
      </c>
      <c r="F21" t="s">
        <v>9</v>
      </c>
      <c r="G21" t="s">
        <v>10</v>
      </c>
      <c r="T21">
        <f>AVERAGE(T10:T19)</f>
        <v>8.5931999999999995</v>
      </c>
    </row>
    <row r="22" spans="2:23" x14ac:dyDescent="0.3">
      <c r="B22" t="s">
        <v>34</v>
      </c>
      <c r="C22" s="1" t="s">
        <v>0</v>
      </c>
      <c r="D22">
        <v>0.12779454367133899</v>
      </c>
      <c r="E22">
        <v>5.6715549805597103</v>
      </c>
      <c r="F22">
        <v>2.1522613430400699</v>
      </c>
      <c r="G22">
        <v>5.2473142662477299</v>
      </c>
      <c r="I22">
        <f>E10/E22</f>
        <v>0.59086343111969408</v>
      </c>
    </row>
    <row r="23" spans="2:23" x14ac:dyDescent="0.3">
      <c r="C23" s="1" t="s">
        <v>4</v>
      </c>
      <c r="D23">
        <v>0.16675613790180599</v>
      </c>
      <c r="E23">
        <v>7.2976199567490196</v>
      </c>
      <c r="F23">
        <v>2.8012082032400998</v>
      </c>
      <c r="G23">
        <v>6.7385821680262898</v>
      </c>
      <c r="I23">
        <f t="shared" ref="I23:I30" si="2">E11/E23</f>
        <v>0.64046723244693271</v>
      </c>
    </row>
    <row r="24" spans="2:23" x14ac:dyDescent="0.3">
      <c r="C24" s="1" t="s">
        <v>5</v>
      </c>
      <c r="D24">
        <v>0.19739847219661899</v>
      </c>
      <c r="E24">
        <v>9.0436663286847203</v>
      </c>
      <c r="F24">
        <v>3.1902684867262798</v>
      </c>
      <c r="G24">
        <v>8.4622743779191598</v>
      </c>
      <c r="I24">
        <f t="shared" si="2"/>
        <v>0.59539732106442211</v>
      </c>
    </row>
    <row r="25" spans="2:23" x14ac:dyDescent="0.3">
      <c r="C25" s="1" t="s">
        <v>6</v>
      </c>
      <c r="D25">
        <v>0.26559121618390702</v>
      </c>
      <c r="E25">
        <v>11.8864718013523</v>
      </c>
      <c r="F25">
        <v>4.48942302809251</v>
      </c>
      <c r="G25">
        <v>11.0060570941266</v>
      </c>
      <c r="I25">
        <f t="shared" si="2"/>
        <v>0.63397220618964989</v>
      </c>
    </row>
    <row r="26" spans="2:23" x14ac:dyDescent="0.3">
      <c r="C26" s="1" t="s">
        <v>16</v>
      </c>
      <c r="D26">
        <v>0.276669929051784</v>
      </c>
      <c r="E26">
        <v>13.624382417092701</v>
      </c>
      <c r="F26">
        <v>4.77585289194531</v>
      </c>
      <c r="G26">
        <v>12.7598991140871</v>
      </c>
      <c r="I26">
        <f t="shared" si="2"/>
        <v>0.67937122967979824</v>
      </c>
    </row>
    <row r="27" spans="2:23" x14ac:dyDescent="0.3">
      <c r="C27" s="1" t="s">
        <v>17</v>
      </c>
      <c r="D27">
        <v>0.29392838992877002</v>
      </c>
      <c r="E27">
        <v>16.409167286601299</v>
      </c>
      <c r="F27">
        <v>5.7083731120374104</v>
      </c>
      <c r="G27">
        <v>15.3842532302818</v>
      </c>
      <c r="I27">
        <f t="shared" si="2"/>
        <v>0.57657598275058353</v>
      </c>
    </row>
    <row r="28" spans="2:23" x14ac:dyDescent="0.3">
      <c r="C28" s="1" t="s">
        <v>18</v>
      </c>
      <c r="D28">
        <v>0.34555707768419303</v>
      </c>
      <c r="E28">
        <v>22.3648668563727</v>
      </c>
      <c r="F28">
        <v>8.1777808953557898</v>
      </c>
      <c r="G28">
        <v>20.816127620929699</v>
      </c>
      <c r="I28">
        <f t="shared" si="2"/>
        <v>0.54263348433451819</v>
      </c>
    </row>
    <row r="29" spans="2:23" x14ac:dyDescent="0.3">
      <c r="C29" s="1" t="s">
        <v>19</v>
      </c>
      <c r="D29">
        <v>0.38451040479341497</v>
      </c>
      <c r="E29">
        <v>35.395088098012501</v>
      </c>
      <c r="F29">
        <v>10.0591199207961</v>
      </c>
      <c r="G29">
        <v>33.935620929712002</v>
      </c>
      <c r="I29">
        <f t="shared" si="2"/>
        <v>0.46682680961749656</v>
      </c>
    </row>
    <row r="30" spans="2:23" x14ac:dyDescent="0.3">
      <c r="C30" s="1" t="s">
        <v>20</v>
      </c>
      <c r="D30">
        <v>0.435396662024228</v>
      </c>
      <c r="E30">
        <v>49.655057520729997</v>
      </c>
      <c r="F30">
        <v>21.2269998217335</v>
      </c>
      <c r="G30">
        <v>44.889188185521199</v>
      </c>
      <c r="I30">
        <f t="shared" si="2"/>
        <v>0.52800821146784682</v>
      </c>
    </row>
    <row r="31" spans="2:23" x14ac:dyDescent="0.3">
      <c r="C31" s="1" t="s">
        <v>21</v>
      </c>
      <c r="D31">
        <v>0.62096976520216096</v>
      </c>
      <c r="E31" s="2">
        <v>807.39642429083494</v>
      </c>
      <c r="F31" s="2">
        <v>304.06412335466302</v>
      </c>
      <c r="G31" s="2">
        <v>747.95320364725103</v>
      </c>
    </row>
    <row r="32" spans="2:23" x14ac:dyDescent="0.3">
      <c r="C32" s="1"/>
    </row>
    <row r="33" spans="2:4" x14ac:dyDescent="0.3">
      <c r="C33" s="1"/>
    </row>
    <row r="34" spans="2:4" x14ac:dyDescent="0.3">
      <c r="C34" s="1"/>
    </row>
    <row r="35" spans="2:4" x14ac:dyDescent="0.3">
      <c r="C35" s="1"/>
    </row>
    <row r="36" spans="2:4" x14ac:dyDescent="0.3">
      <c r="C36" s="1"/>
    </row>
    <row r="37" spans="2:4" x14ac:dyDescent="0.3">
      <c r="C37" s="1"/>
    </row>
    <row r="39" spans="2:4" x14ac:dyDescent="0.3">
      <c r="B39" t="s">
        <v>11</v>
      </c>
      <c r="C39" t="s">
        <v>12</v>
      </c>
    </row>
    <row r="40" spans="2:4" x14ac:dyDescent="0.3">
      <c r="C40" t="s">
        <v>13</v>
      </c>
      <c r="D40" t="s">
        <v>14</v>
      </c>
    </row>
    <row r="41" spans="2:4" x14ac:dyDescent="0.3">
      <c r="C41">
        <v>0.46279999999999999</v>
      </c>
      <c r="D41">
        <v>2.0581</v>
      </c>
    </row>
    <row r="44" spans="2:4" x14ac:dyDescent="0.3">
      <c r="C44" t="s">
        <v>15</v>
      </c>
    </row>
    <row r="45" spans="2:4" x14ac:dyDescent="0.3">
      <c r="C45" t="s">
        <v>13</v>
      </c>
      <c r="D45" t="s">
        <v>14</v>
      </c>
    </row>
    <row r="46" spans="2:4" x14ac:dyDescent="0.3">
      <c r="C46">
        <v>0.27179999999999999</v>
      </c>
      <c r="D46">
        <v>0.63739722001682997</v>
      </c>
    </row>
    <row r="50" spans="2:11" x14ac:dyDescent="0.3">
      <c r="D50" s="4" t="s">
        <v>31</v>
      </c>
      <c r="E50" s="4"/>
      <c r="F50" s="4"/>
      <c r="G50" s="4"/>
      <c r="H50" s="4" t="s">
        <v>32</v>
      </c>
      <c r="I50" s="4"/>
      <c r="J50" s="4"/>
      <c r="K50" s="4"/>
    </row>
    <row r="51" spans="2:11" x14ac:dyDescent="0.3">
      <c r="B51" t="s">
        <v>30</v>
      </c>
      <c r="D51" t="s">
        <v>1</v>
      </c>
      <c r="E51" t="s">
        <v>2</v>
      </c>
      <c r="F51" t="s">
        <v>9</v>
      </c>
      <c r="G51" t="s">
        <v>10</v>
      </c>
      <c r="H51" t="s">
        <v>1</v>
      </c>
      <c r="I51" t="s">
        <v>2</v>
      </c>
      <c r="J51" t="s">
        <v>9</v>
      </c>
      <c r="K51" t="s">
        <v>10</v>
      </c>
    </row>
    <row r="52" spans="2:11" x14ac:dyDescent="0.3">
      <c r="C52" s="1" t="s">
        <v>33</v>
      </c>
      <c r="D52">
        <v>0.27007706445393198</v>
      </c>
      <c r="E52">
        <v>7.5356927517143797</v>
      </c>
      <c r="F52">
        <v>2.6698295709581799</v>
      </c>
      <c r="G52">
        <v>7.0468911805332901</v>
      </c>
      <c r="H52">
        <v>0.77678089672039097</v>
      </c>
      <c r="I52">
        <v>26.6775358842226</v>
      </c>
      <c r="J52">
        <v>13.974029797709999</v>
      </c>
      <c r="K52">
        <v>22.724819296678699</v>
      </c>
    </row>
    <row r="55" spans="2:11" x14ac:dyDescent="0.3">
      <c r="B55" t="s">
        <v>36</v>
      </c>
    </row>
    <row r="57" spans="2:11" x14ac:dyDescent="0.3">
      <c r="C57" t="s">
        <v>39</v>
      </c>
      <c r="D57" t="s">
        <v>44</v>
      </c>
      <c r="E57" t="s">
        <v>45</v>
      </c>
      <c r="F57" t="s">
        <v>46</v>
      </c>
      <c r="G57" t="s">
        <v>40</v>
      </c>
      <c r="H57" t="s">
        <v>41</v>
      </c>
      <c r="I57" t="s">
        <v>47</v>
      </c>
      <c r="J57" t="s">
        <v>48</v>
      </c>
      <c r="K57" t="s">
        <v>55</v>
      </c>
    </row>
    <row r="58" spans="2:11" x14ac:dyDescent="0.3">
      <c r="B58" t="s">
        <v>37</v>
      </c>
      <c r="C58">
        <v>0.13242701491370601</v>
      </c>
      <c r="D58" s="4">
        <v>1.1966417962309599</v>
      </c>
      <c r="E58" s="4"/>
      <c r="F58">
        <v>3.13017832910253</v>
      </c>
      <c r="G58">
        <v>3.3511144355975002</v>
      </c>
      <c r="H58">
        <v>10</v>
      </c>
      <c r="I58" t="s">
        <v>50</v>
      </c>
      <c r="J58">
        <f>G58/H58</f>
        <v>0.33511144355975003</v>
      </c>
      <c r="K58" t="s">
        <v>53</v>
      </c>
    </row>
    <row r="59" spans="2:11" x14ac:dyDescent="0.3">
      <c r="B59" t="s">
        <v>38</v>
      </c>
      <c r="C59">
        <v>0.94399999999999995</v>
      </c>
      <c r="D59">
        <v>1.159</v>
      </c>
      <c r="E59">
        <v>0.51100000000000001</v>
      </c>
      <c r="F59">
        <v>0.92500000000000004</v>
      </c>
      <c r="G59">
        <v>1.6970000000000001</v>
      </c>
      <c r="H59">
        <v>3</v>
      </c>
      <c r="I59">
        <v>0.03</v>
      </c>
      <c r="J59">
        <f>G59/H59</f>
        <v>0.56566666666666665</v>
      </c>
      <c r="K59" t="s">
        <v>54</v>
      </c>
    </row>
    <row r="60" spans="2:11" x14ac:dyDescent="0.3">
      <c r="B60" t="s">
        <v>42</v>
      </c>
      <c r="C60">
        <v>0.4</v>
      </c>
      <c r="G60">
        <v>1.7</v>
      </c>
      <c r="H60">
        <v>0.1</v>
      </c>
      <c r="I60">
        <v>0.02</v>
      </c>
      <c r="J60">
        <f>G60/H60</f>
        <v>17</v>
      </c>
      <c r="K60">
        <v>10.9</v>
      </c>
    </row>
    <row r="61" spans="2:11" x14ac:dyDescent="0.3">
      <c r="B61" t="s">
        <v>49</v>
      </c>
      <c r="C61" s="3" t="s">
        <v>43</v>
      </c>
      <c r="D61">
        <v>0.13500000000000001</v>
      </c>
      <c r="E61">
        <v>0.107</v>
      </c>
      <c r="F61">
        <v>5.8000000000000003E-2</v>
      </c>
      <c r="G61">
        <f>SQRT(D61*D61+E61*E61+F61*F61)</f>
        <v>0.18176358271116907</v>
      </c>
      <c r="H61">
        <v>1.2E-2</v>
      </c>
      <c r="I61" t="s">
        <v>51</v>
      </c>
      <c r="J61">
        <f>G61/0.05</f>
        <v>3.6352716542233812</v>
      </c>
      <c r="K61" t="s">
        <v>56</v>
      </c>
    </row>
    <row r="62" spans="2:11" x14ac:dyDescent="0.3">
      <c r="B62" t="s">
        <v>52</v>
      </c>
      <c r="C62">
        <v>0.54700000000000004</v>
      </c>
      <c r="G62">
        <v>1.77</v>
      </c>
      <c r="H62">
        <v>0.18</v>
      </c>
      <c r="I62" t="s">
        <v>51</v>
      </c>
      <c r="J62">
        <f>1.77/0.18</f>
        <v>9.8333333333333339</v>
      </c>
      <c r="K62">
        <v>15984</v>
      </c>
    </row>
    <row r="63" spans="2:11" x14ac:dyDescent="0.3">
      <c r="B63" t="s">
        <v>57</v>
      </c>
      <c r="C63">
        <v>0.73850000000000005</v>
      </c>
      <c r="G63">
        <v>2</v>
      </c>
      <c r="H63" t="s">
        <v>58</v>
      </c>
      <c r="I63">
        <v>0.08</v>
      </c>
      <c r="J63">
        <v>2</v>
      </c>
      <c r="K63" t="s">
        <v>56</v>
      </c>
    </row>
    <row r="68" spans="2:18" x14ac:dyDescent="0.3">
      <c r="B68">
        <v>0.13500000000000001</v>
      </c>
      <c r="C68">
        <v>0.107</v>
      </c>
      <c r="D68">
        <v>5.8000000000000003E-2</v>
      </c>
      <c r="E68">
        <f>SQRT(B68*B68+C68*C68+D68*D68)</f>
        <v>0.18176358271116907</v>
      </c>
    </row>
    <row r="74" spans="2:18" x14ac:dyDescent="0.3">
      <c r="D74" t="s">
        <v>59</v>
      </c>
      <c r="E74" s="4">
        <v>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18" x14ac:dyDescent="0.3">
      <c r="D75" t="s">
        <v>60</v>
      </c>
      <c r="E75" s="4">
        <v>0</v>
      </c>
      <c r="F75" s="4"/>
      <c r="G75" s="4">
        <v>1</v>
      </c>
      <c r="H75" s="4"/>
      <c r="I75" s="4">
        <v>2</v>
      </c>
      <c r="J75" s="4"/>
      <c r="K75" s="4">
        <v>3</v>
      </c>
      <c r="L75" s="4"/>
      <c r="M75" s="4">
        <v>4</v>
      </c>
      <c r="N75" s="4"/>
      <c r="O75" s="4">
        <v>5</v>
      </c>
      <c r="P75" s="4"/>
      <c r="Q75" s="4"/>
      <c r="R75" s="4"/>
    </row>
    <row r="76" spans="2:18" x14ac:dyDescent="0.3">
      <c r="D76">
        <v>15</v>
      </c>
      <c r="E76">
        <v>0.19943561745345001</v>
      </c>
      <c r="F76">
        <v>5.3845747046993999</v>
      </c>
      <c r="G76">
        <v>0.65617832921457497</v>
      </c>
      <c r="H76">
        <v>8.3222963163617898</v>
      </c>
      <c r="I76">
        <v>1.30071847851793</v>
      </c>
      <c r="J76">
        <v>15.5613640940722</v>
      </c>
      <c r="K76">
        <v>2.1207805032803102</v>
      </c>
      <c r="L76">
        <v>21.820409742326301</v>
      </c>
      <c r="M76">
        <v>2.6339144986354701</v>
      </c>
      <c r="N76">
        <v>28.324058446590701</v>
      </c>
      <c r="O76">
        <v>3.1098321588784898</v>
      </c>
      <c r="P76">
        <v>34.1783302928499</v>
      </c>
    </row>
    <row r="84" spans="6:9" x14ac:dyDescent="0.3">
      <c r="F84" t="s">
        <v>63</v>
      </c>
      <c r="G84" t="s">
        <v>64</v>
      </c>
      <c r="H84" t="s">
        <v>61</v>
      </c>
      <c r="I84" t="s">
        <v>62</v>
      </c>
    </row>
    <row r="85" spans="6:9" x14ac:dyDescent="0.3">
      <c r="F85">
        <v>0</v>
      </c>
      <c r="G85">
        <v>0</v>
      </c>
      <c r="H85">
        <v>0.19943561745345001</v>
      </c>
      <c r="I85">
        <v>5.3845747046993999</v>
      </c>
    </row>
    <row r="86" spans="6:9" x14ac:dyDescent="0.3">
      <c r="F86">
        <v>0</v>
      </c>
      <c r="G86">
        <v>1</v>
      </c>
      <c r="H86">
        <v>0.21607498948705001</v>
      </c>
      <c r="I86">
        <v>5.9685213120392602</v>
      </c>
    </row>
    <row r="87" spans="6:9" x14ac:dyDescent="0.3">
      <c r="F87">
        <v>0</v>
      </c>
      <c r="G87">
        <v>2</v>
      </c>
      <c r="H87">
        <v>0.215856201463169</v>
      </c>
      <c r="I87">
        <v>6.9452104295245496</v>
      </c>
    </row>
    <row r="88" spans="6:9" x14ac:dyDescent="0.3">
      <c r="F88">
        <v>0</v>
      </c>
      <c r="G88">
        <v>3</v>
      </c>
      <c r="H88">
        <v>0.19233896312919599</v>
      </c>
      <c r="I88">
        <v>10.0921743583857</v>
      </c>
    </row>
    <row r="89" spans="6:9" x14ac:dyDescent="0.3">
      <c r="F89">
        <v>0</v>
      </c>
      <c r="G89">
        <v>4</v>
      </c>
      <c r="H89">
        <v>0.204988652435529</v>
      </c>
      <c r="I89">
        <v>12.4163929459244</v>
      </c>
    </row>
    <row r="90" spans="6:9" x14ac:dyDescent="0.3">
      <c r="F90">
        <v>0</v>
      </c>
      <c r="G90">
        <v>5</v>
      </c>
      <c r="H90">
        <v>0.199209259839768</v>
      </c>
      <c r="I90">
        <v>16.597820327669702</v>
      </c>
    </row>
    <row r="91" spans="6:9" x14ac:dyDescent="0.3">
      <c r="F91">
        <v>0</v>
      </c>
      <c r="G91">
        <v>6</v>
      </c>
      <c r="H91">
        <v>0.19927409115293299</v>
      </c>
      <c r="I91">
        <v>20.840898053405802</v>
      </c>
    </row>
    <row r="92" spans="6:9" x14ac:dyDescent="0.3">
      <c r="F92">
        <v>0</v>
      </c>
      <c r="G92">
        <v>7</v>
      </c>
      <c r="H92">
        <v>0.19642836588713</v>
      </c>
      <c r="I92">
        <v>19.276252629475302</v>
      </c>
    </row>
    <row r="93" spans="6:9" x14ac:dyDescent="0.3">
      <c r="F93">
        <v>0</v>
      </c>
      <c r="G93">
        <v>8</v>
      </c>
      <c r="H93">
        <v>0.20298414885228</v>
      </c>
      <c r="I93">
        <v>22.980666522867399</v>
      </c>
    </row>
    <row r="94" spans="6:9" x14ac:dyDescent="0.3">
      <c r="F94">
        <v>0</v>
      </c>
      <c r="G94">
        <v>9</v>
      </c>
      <c r="H94">
        <v>0.21003348510366299</v>
      </c>
      <c r="I94">
        <v>28.9696282564007</v>
      </c>
    </row>
    <row r="95" spans="6:9" x14ac:dyDescent="0.3">
      <c r="F95">
        <v>0</v>
      </c>
      <c r="G95">
        <v>10</v>
      </c>
      <c r="H95">
        <v>0.20117791994276099</v>
      </c>
      <c r="I95">
        <v>27.7887419436504</v>
      </c>
    </row>
    <row r="97" spans="6:9" x14ac:dyDescent="0.3">
      <c r="F97">
        <v>0</v>
      </c>
      <c r="G97">
        <v>0</v>
      </c>
      <c r="H97">
        <v>0.19943561745345001</v>
      </c>
      <c r="I97">
        <v>5.3845747046993999</v>
      </c>
    </row>
    <row r="98" spans="6:9" x14ac:dyDescent="0.3">
      <c r="F98">
        <v>1</v>
      </c>
      <c r="G98">
        <v>0</v>
      </c>
      <c r="H98">
        <v>0.61607593481529499</v>
      </c>
      <c r="I98">
        <v>8.7651096986876897</v>
      </c>
    </row>
    <row r="99" spans="6:9" x14ac:dyDescent="0.3">
      <c r="F99">
        <v>2</v>
      </c>
      <c r="G99">
        <v>0</v>
      </c>
      <c r="H99">
        <v>1.3228779424628501</v>
      </c>
      <c r="I99">
        <v>15.8162210868184</v>
      </c>
    </row>
    <row r="100" spans="6:9" x14ac:dyDescent="0.3">
      <c r="F100">
        <v>3</v>
      </c>
      <c r="G100">
        <v>0</v>
      </c>
      <c r="H100">
        <v>2.0156076950420698</v>
      </c>
      <c r="I100">
        <v>24.459683744390599</v>
      </c>
    </row>
    <row r="101" spans="6:9" x14ac:dyDescent="0.3">
      <c r="F101">
        <v>4</v>
      </c>
      <c r="G101">
        <v>0</v>
      </c>
      <c r="H101">
        <v>2.3976005601030002</v>
      </c>
      <c r="I101">
        <v>28.3759859136002</v>
      </c>
    </row>
    <row r="102" spans="6:9" x14ac:dyDescent="0.3">
      <c r="F102">
        <v>5</v>
      </c>
      <c r="G102">
        <v>0</v>
      </c>
      <c r="H102">
        <v>3.2938580479024</v>
      </c>
      <c r="I102">
        <v>32.500097437839898</v>
      </c>
    </row>
    <row r="103" spans="6:9" x14ac:dyDescent="0.3">
      <c r="F103">
        <v>6</v>
      </c>
      <c r="G103">
        <v>0</v>
      </c>
      <c r="H103">
        <v>4.0112363260017396</v>
      </c>
      <c r="I103">
        <v>36.533010769742802</v>
      </c>
    </row>
    <row r="104" spans="6:9" x14ac:dyDescent="0.3">
      <c r="F104">
        <v>7</v>
      </c>
      <c r="G104">
        <v>0</v>
      </c>
      <c r="H104">
        <v>4.7434628900629896</v>
      </c>
      <c r="I104">
        <v>52.721763561324401</v>
      </c>
    </row>
    <row r="105" spans="6:9" x14ac:dyDescent="0.3">
      <c r="F105">
        <v>8</v>
      </c>
      <c r="G105">
        <v>0</v>
      </c>
      <c r="H105">
        <v>5.1466370463459299</v>
      </c>
      <c r="I105">
        <v>54.995015759259601</v>
      </c>
    </row>
    <row r="106" spans="6:9" x14ac:dyDescent="0.3">
      <c r="F106">
        <v>9</v>
      </c>
      <c r="G106">
        <v>0</v>
      </c>
      <c r="H106">
        <v>5.1378559970064002</v>
      </c>
      <c r="I106">
        <v>52.979033208767198</v>
      </c>
    </row>
    <row r="107" spans="6:9" x14ac:dyDescent="0.3">
      <c r="F107">
        <v>10</v>
      </c>
      <c r="G107">
        <v>0</v>
      </c>
      <c r="H107">
        <v>6.56861026534167</v>
      </c>
      <c r="I107">
        <v>61.834606388034203</v>
      </c>
    </row>
  </sheetData>
  <mergeCells count="20">
    <mergeCell ref="D58:E58"/>
    <mergeCell ref="I8:J8"/>
    <mergeCell ref="D7:H7"/>
    <mergeCell ref="T8:W8"/>
    <mergeCell ref="D50:G50"/>
    <mergeCell ref="H50:K50"/>
    <mergeCell ref="E75:F75"/>
    <mergeCell ref="G75:H75"/>
    <mergeCell ref="I75:J75"/>
    <mergeCell ref="E74:F74"/>
    <mergeCell ref="G74:H74"/>
    <mergeCell ref="I74:J74"/>
    <mergeCell ref="Q74:R74"/>
    <mergeCell ref="O75:P75"/>
    <mergeCell ref="Q75:R75"/>
    <mergeCell ref="K74:L74"/>
    <mergeCell ref="M74:N74"/>
    <mergeCell ref="K75:L75"/>
    <mergeCell ref="M75:N75"/>
    <mergeCell ref="O74:P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107"/>
  <sheetViews>
    <sheetView tabSelected="1" topLeftCell="D1" workbookViewId="0">
      <selection activeCell="J21" sqref="J21"/>
    </sheetView>
  </sheetViews>
  <sheetFormatPr defaultRowHeight="14" x14ac:dyDescent="0.3"/>
  <cols>
    <col min="1" max="1" width="39.08203125" customWidth="1"/>
    <col min="2" max="2" width="46.25" customWidth="1"/>
    <col min="3" max="3" width="49.5" customWidth="1"/>
    <col min="4" max="4" width="26.75" customWidth="1"/>
    <col min="5" max="5" width="18.08203125" customWidth="1"/>
    <col min="6" max="6" width="19.25" customWidth="1"/>
    <col min="7" max="7" width="20.1640625" customWidth="1"/>
    <col min="8" max="8" width="22.83203125" customWidth="1"/>
    <col min="9" max="9" width="19" customWidth="1"/>
    <col min="10" max="10" width="14.75" customWidth="1"/>
    <col min="11" max="11" width="13.5" customWidth="1"/>
    <col min="12" max="12" width="14.5" customWidth="1"/>
    <col min="17" max="17" width="11.5" customWidth="1"/>
    <col min="18" max="19" width="23.08203125" customWidth="1"/>
    <col min="20" max="20" width="16.75" customWidth="1"/>
    <col min="21" max="21" width="15" customWidth="1"/>
  </cols>
  <sheetData>
    <row r="7" spans="2:23" x14ac:dyDescent="0.3">
      <c r="D7" s="4" t="s">
        <v>7</v>
      </c>
      <c r="E7" s="4"/>
      <c r="F7" s="4"/>
      <c r="G7" s="4"/>
      <c r="H7" s="4"/>
    </row>
    <row r="8" spans="2:23" x14ac:dyDescent="0.3">
      <c r="I8" s="4" t="s">
        <v>8</v>
      </c>
      <c r="J8" s="4"/>
      <c r="T8" s="4" t="s">
        <v>23</v>
      </c>
      <c r="U8" s="4"/>
      <c r="V8" s="4"/>
      <c r="W8" s="4"/>
    </row>
    <row r="9" spans="2:23" x14ac:dyDescent="0.3">
      <c r="D9" t="s">
        <v>1</v>
      </c>
      <c r="E9" t="s">
        <v>2</v>
      </c>
      <c r="F9" t="s">
        <v>9</v>
      </c>
      <c r="G9" t="s">
        <v>10</v>
      </c>
      <c r="I9" t="s">
        <v>1</v>
      </c>
      <c r="J9" t="s">
        <v>2</v>
      </c>
      <c r="K9" t="s">
        <v>9</v>
      </c>
      <c r="L9" t="s">
        <v>10</v>
      </c>
      <c r="Q9" t="s">
        <v>28</v>
      </c>
      <c r="R9" t="s">
        <v>29</v>
      </c>
      <c r="S9" t="s">
        <v>35</v>
      </c>
      <c r="T9" t="s">
        <v>24</v>
      </c>
      <c r="U9" t="s">
        <v>25</v>
      </c>
      <c r="V9" t="s">
        <v>26</v>
      </c>
      <c r="W9" t="s">
        <v>27</v>
      </c>
    </row>
    <row r="10" spans="2:23" x14ac:dyDescent="0.3">
      <c r="B10" t="s">
        <v>3</v>
      </c>
      <c r="C10" s="1" t="s">
        <v>65</v>
      </c>
      <c r="D10">
        <v>0.62280000000000002</v>
      </c>
      <c r="E10">
        <v>5.9465000000000003</v>
      </c>
      <c r="F10">
        <v>4.5636999999999999</v>
      </c>
      <c r="G10">
        <v>3.8123</v>
      </c>
      <c r="I10">
        <v>0.63290000000000002</v>
      </c>
      <c r="J10">
        <v>5.7998000000000003</v>
      </c>
      <c r="K10">
        <v>4.3619000000000003</v>
      </c>
      <c r="L10">
        <v>3.8224999999999998</v>
      </c>
      <c r="P10">
        <v>30</v>
      </c>
      <c r="Q10">
        <v>138.66414499999999</v>
      </c>
      <c r="R10">
        <f>Q10/500</f>
        <v>0.27732828999999998</v>
      </c>
      <c r="S10">
        <f>R10/P10</f>
        <v>9.2442763333333323E-3</v>
      </c>
      <c r="T10">
        <v>8.3059999999999992</v>
      </c>
      <c r="U10">
        <v>1.1399999999999999</v>
      </c>
      <c r="V10">
        <v>12</v>
      </c>
      <c r="W10">
        <v>6</v>
      </c>
    </row>
    <row r="11" spans="2:23" x14ac:dyDescent="0.3">
      <c r="C11" s="1" t="s">
        <v>66</v>
      </c>
      <c r="D11">
        <v>0.79320000000000002</v>
      </c>
      <c r="E11">
        <v>7.6067</v>
      </c>
      <c r="F11">
        <v>5.8460000000000001</v>
      </c>
      <c r="G11">
        <v>4.8669000000000002</v>
      </c>
      <c r="I11">
        <v>0.84919999999999995</v>
      </c>
      <c r="J11">
        <v>7.7656000000000001</v>
      </c>
      <c r="K11">
        <v>5.9328000000000003</v>
      </c>
      <c r="L11">
        <v>5.0106999999999999</v>
      </c>
      <c r="P11">
        <v>20</v>
      </c>
      <c r="Q11">
        <v>126.062972</v>
      </c>
      <c r="R11">
        <f t="shared" ref="R11:R19" si="0">Q11/500</f>
        <v>0.25212594399999999</v>
      </c>
      <c r="S11">
        <f t="shared" ref="S11:S19" si="1">R11/P11</f>
        <v>1.26062972E-2</v>
      </c>
      <c r="T11">
        <v>8.2899999999999991</v>
      </c>
      <c r="U11">
        <v>1.0900000000000001</v>
      </c>
      <c r="V11">
        <v>14</v>
      </c>
      <c r="W11">
        <v>6</v>
      </c>
    </row>
    <row r="12" spans="2:23" x14ac:dyDescent="0.3">
      <c r="C12" s="1" t="s">
        <v>67</v>
      </c>
      <c r="D12">
        <v>1.0224</v>
      </c>
      <c r="E12">
        <v>9.8036999999999992</v>
      </c>
      <c r="F12">
        <v>7.5898000000000003</v>
      </c>
      <c r="G12">
        <v>6.2054</v>
      </c>
      <c r="I12">
        <v>1.1187</v>
      </c>
      <c r="J12">
        <v>10.1149</v>
      </c>
      <c r="K12">
        <v>7.9032999999999998</v>
      </c>
      <c r="L12">
        <v>6.3125999999999998</v>
      </c>
      <c r="P12">
        <v>15</v>
      </c>
      <c r="Q12">
        <v>32.703907000000001</v>
      </c>
      <c r="R12">
        <f t="shared" si="0"/>
        <v>6.5407814000000009E-2</v>
      </c>
      <c r="S12">
        <f t="shared" si="1"/>
        <v>4.3605209333333339E-3</v>
      </c>
      <c r="T12">
        <v>8.43</v>
      </c>
      <c r="U12">
        <v>1.13828</v>
      </c>
      <c r="V12">
        <v>13</v>
      </c>
      <c r="W12">
        <v>6</v>
      </c>
    </row>
    <row r="13" spans="2:23" x14ac:dyDescent="0.3">
      <c r="C13" s="1" t="s">
        <v>68</v>
      </c>
      <c r="D13">
        <v>1.2173</v>
      </c>
      <c r="E13">
        <v>12.818300000000001</v>
      </c>
      <c r="F13">
        <v>8.8539999999999992</v>
      </c>
      <c r="G13">
        <v>9.2690999999999999</v>
      </c>
      <c r="I13">
        <v>1.2583</v>
      </c>
      <c r="J13">
        <v>13.0799</v>
      </c>
      <c r="K13">
        <v>9.1765000000000008</v>
      </c>
      <c r="L13">
        <v>9.3207000000000004</v>
      </c>
      <c r="P13">
        <v>10</v>
      </c>
      <c r="Q13">
        <v>14.129196</v>
      </c>
      <c r="R13">
        <f t="shared" si="0"/>
        <v>2.8258392E-2</v>
      </c>
      <c r="S13">
        <f t="shared" si="1"/>
        <v>2.8258392000000002E-3</v>
      </c>
      <c r="T13">
        <v>8.4779999999999998</v>
      </c>
      <c r="U13">
        <v>1.13317</v>
      </c>
      <c r="V13">
        <v>13</v>
      </c>
      <c r="W13">
        <v>6</v>
      </c>
    </row>
    <row r="14" spans="2:23" x14ac:dyDescent="0.3">
      <c r="C14" s="1" t="s">
        <v>69</v>
      </c>
      <c r="D14">
        <v>1.4520999999999999</v>
      </c>
      <c r="E14">
        <v>13.997999999999999</v>
      </c>
      <c r="F14">
        <v>10.6738</v>
      </c>
      <c r="G14">
        <v>9.0561000000000007</v>
      </c>
      <c r="I14">
        <v>1.4569000000000001</v>
      </c>
      <c r="J14">
        <v>14.4221</v>
      </c>
      <c r="K14">
        <v>11.0623</v>
      </c>
      <c r="L14">
        <v>9.2531999999999996</v>
      </c>
      <c r="P14">
        <v>9</v>
      </c>
      <c r="Q14">
        <v>10.510685</v>
      </c>
      <c r="R14">
        <f t="shared" si="0"/>
        <v>2.1021370000000001E-2</v>
      </c>
      <c r="S14">
        <f t="shared" si="1"/>
        <v>2.3357077777777777E-3</v>
      </c>
      <c r="T14">
        <v>8.5559999999999992</v>
      </c>
      <c r="U14">
        <v>1.11775</v>
      </c>
      <c r="V14">
        <v>13</v>
      </c>
      <c r="W14">
        <v>6</v>
      </c>
    </row>
    <row r="15" spans="2:23" x14ac:dyDescent="0.3">
      <c r="C15" s="1" t="s">
        <v>70</v>
      </c>
      <c r="D15">
        <v>1.4863</v>
      </c>
      <c r="E15">
        <v>15.698700000000001</v>
      </c>
      <c r="F15">
        <v>11.170199999999999</v>
      </c>
      <c r="G15">
        <v>11.0307</v>
      </c>
      <c r="I15">
        <v>1.6839</v>
      </c>
      <c r="J15">
        <v>16.644500000000001</v>
      </c>
      <c r="K15">
        <v>11.937099999999999</v>
      </c>
      <c r="L15">
        <v>11.599299999999999</v>
      </c>
      <c r="P15">
        <v>8</v>
      </c>
      <c r="Q15">
        <v>8.7063229999999994</v>
      </c>
      <c r="R15">
        <f t="shared" si="0"/>
        <v>1.7412646E-2</v>
      </c>
      <c r="S15">
        <f t="shared" si="1"/>
        <v>2.17658075E-3</v>
      </c>
      <c r="T15">
        <v>8.6720000000000006</v>
      </c>
      <c r="U15">
        <v>1.1997100000000001</v>
      </c>
      <c r="V15">
        <v>15</v>
      </c>
      <c r="W15">
        <v>6</v>
      </c>
    </row>
    <row r="16" spans="2:23" x14ac:dyDescent="0.3">
      <c r="C16" s="1" t="s">
        <v>71</v>
      </c>
      <c r="D16">
        <v>1.9499</v>
      </c>
      <c r="E16">
        <v>22.8598</v>
      </c>
      <c r="F16">
        <v>15.836399999999999</v>
      </c>
      <c r="G16">
        <v>16.485700000000001</v>
      </c>
      <c r="I16">
        <v>2.5758999999999999</v>
      </c>
      <c r="J16">
        <v>25.844200000000001</v>
      </c>
      <c r="K16">
        <v>17.897600000000001</v>
      </c>
      <c r="L16">
        <v>18.643999999999998</v>
      </c>
      <c r="P16">
        <v>7</v>
      </c>
      <c r="Q16">
        <v>6.5487510000000002</v>
      </c>
      <c r="R16">
        <f t="shared" si="0"/>
        <v>1.3097502E-2</v>
      </c>
      <c r="S16">
        <f t="shared" si="1"/>
        <v>1.8710717142857143E-3</v>
      </c>
      <c r="T16">
        <v>8.6620000000000008</v>
      </c>
      <c r="U16">
        <v>1.1706799999999999</v>
      </c>
      <c r="V16">
        <v>12</v>
      </c>
      <c r="W16">
        <v>6</v>
      </c>
    </row>
    <row r="17" spans="3:23" x14ac:dyDescent="0.3">
      <c r="C17" s="1" t="s">
        <v>72</v>
      </c>
      <c r="D17">
        <v>1.6922999999999999</v>
      </c>
      <c r="E17">
        <v>21.478899999999999</v>
      </c>
      <c r="F17">
        <v>14.001200000000001</v>
      </c>
      <c r="G17">
        <v>16.2883</v>
      </c>
      <c r="I17">
        <v>2.2761999999999998</v>
      </c>
      <c r="J17">
        <v>24.002700000000001</v>
      </c>
      <c r="K17">
        <v>16.531500000000001</v>
      </c>
      <c r="L17">
        <v>17.402200000000001</v>
      </c>
      <c r="P17">
        <v>6</v>
      </c>
      <c r="Q17">
        <v>4.9493770000000001</v>
      </c>
      <c r="R17">
        <f t="shared" si="0"/>
        <v>9.8987540000000009E-3</v>
      </c>
      <c r="S17">
        <f t="shared" si="1"/>
        <v>1.6497923333333336E-3</v>
      </c>
      <c r="T17">
        <v>8.6739999999999995</v>
      </c>
      <c r="U17">
        <v>1.1740900000000001</v>
      </c>
      <c r="V17">
        <v>14</v>
      </c>
      <c r="W17">
        <v>6</v>
      </c>
    </row>
    <row r="18" spans="3:23" x14ac:dyDescent="0.3">
      <c r="C18" s="1" t="s">
        <v>74</v>
      </c>
      <c r="D18">
        <v>2.3382999999999998</v>
      </c>
      <c r="E18">
        <v>65.216899999999995</v>
      </c>
      <c r="F18">
        <v>34.028100000000002</v>
      </c>
      <c r="G18">
        <v>55.635599999999997</v>
      </c>
      <c r="I18">
        <v>6.6557000000000004</v>
      </c>
      <c r="J18">
        <v>118.402</v>
      </c>
      <c r="K18">
        <v>44.131300000000003</v>
      </c>
      <c r="L18">
        <v>109.8702</v>
      </c>
      <c r="P18">
        <v>5</v>
      </c>
      <c r="Q18">
        <v>3.567447</v>
      </c>
      <c r="R18">
        <f t="shared" si="0"/>
        <v>7.1348940000000001E-3</v>
      </c>
      <c r="S18">
        <f t="shared" si="1"/>
        <v>1.4269788E-3</v>
      </c>
      <c r="T18">
        <v>8.8740000000000006</v>
      </c>
      <c r="U18">
        <v>1.4121300000000001</v>
      </c>
      <c r="V18">
        <v>20</v>
      </c>
      <c r="W18">
        <v>6</v>
      </c>
    </row>
    <row r="19" spans="3:23" x14ac:dyDescent="0.3">
      <c r="C19" s="1" t="s">
        <v>73</v>
      </c>
      <c r="D19">
        <v>24.3858</v>
      </c>
      <c r="E19" s="2">
        <v>1136.0999999999999</v>
      </c>
      <c r="F19" s="2">
        <v>472.8125</v>
      </c>
      <c r="G19" s="2">
        <v>1033.0999999999999</v>
      </c>
      <c r="I19">
        <v>24.9925</v>
      </c>
      <c r="J19" s="2">
        <v>1025.4000000000001</v>
      </c>
      <c r="K19" s="2">
        <v>450.32709999999997</v>
      </c>
      <c r="L19" s="2">
        <v>921.22860000000003</v>
      </c>
      <c r="P19">
        <v>4</v>
      </c>
      <c r="Q19">
        <v>3.0062890000000002</v>
      </c>
      <c r="R19">
        <f t="shared" si="0"/>
        <v>6.0125780000000002E-3</v>
      </c>
      <c r="S19">
        <f t="shared" si="1"/>
        <v>1.5031445E-3</v>
      </c>
      <c r="T19">
        <v>8.99</v>
      </c>
      <c r="U19">
        <v>1.43038</v>
      </c>
      <c r="V19">
        <v>18</v>
      </c>
      <c r="W19">
        <v>2</v>
      </c>
    </row>
    <row r="20" spans="3:23" x14ac:dyDescent="0.3">
      <c r="C20" s="1" t="s">
        <v>22</v>
      </c>
    </row>
    <row r="21" spans="3:23" x14ac:dyDescent="0.3">
      <c r="C21" s="1"/>
      <c r="T21">
        <f>AVERAGE(T10:T19)</f>
        <v>8.5931999999999995</v>
      </c>
    </row>
    <row r="22" spans="3:23" x14ac:dyDescent="0.3">
      <c r="C22" s="1"/>
    </row>
    <row r="23" spans="3:23" x14ac:dyDescent="0.3">
      <c r="C23" s="1"/>
    </row>
    <row r="24" spans="3:23" x14ac:dyDescent="0.3">
      <c r="C24" s="1"/>
    </row>
    <row r="25" spans="3:23" x14ac:dyDescent="0.3">
      <c r="C25" s="1"/>
    </row>
    <row r="26" spans="3:23" x14ac:dyDescent="0.3">
      <c r="C26" s="1"/>
    </row>
    <row r="27" spans="3:23" x14ac:dyDescent="0.3">
      <c r="C27" s="1"/>
    </row>
    <row r="28" spans="3:23" x14ac:dyDescent="0.3">
      <c r="C28" s="1"/>
    </row>
    <row r="29" spans="3:23" x14ac:dyDescent="0.3">
      <c r="C29" s="1"/>
    </row>
    <row r="30" spans="3:23" x14ac:dyDescent="0.3">
      <c r="C30" s="1"/>
    </row>
    <row r="31" spans="3:23" x14ac:dyDescent="0.3">
      <c r="C31" s="1"/>
      <c r="E31" s="2"/>
      <c r="F31" s="2"/>
      <c r="G31" s="2"/>
    </row>
    <row r="32" spans="3:23" x14ac:dyDescent="0.3">
      <c r="C32" s="1"/>
    </row>
    <row r="33" spans="2:4" x14ac:dyDescent="0.3">
      <c r="C33" s="1"/>
    </row>
    <row r="34" spans="2:4" x14ac:dyDescent="0.3">
      <c r="C34" s="1"/>
    </row>
    <row r="35" spans="2:4" x14ac:dyDescent="0.3">
      <c r="C35" s="1"/>
    </row>
    <row r="36" spans="2:4" x14ac:dyDescent="0.3">
      <c r="C36" s="1"/>
    </row>
    <row r="37" spans="2:4" x14ac:dyDescent="0.3">
      <c r="C37" s="1"/>
    </row>
    <row r="39" spans="2:4" x14ac:dyDescent="0.3">
      <c r="B39" t="s">
        <v>11</v>
      </c>
      <c r="C39" t="s">
        <v>12</v>
      </c>
    </row>
    <row r="40" spans="2:4" x14ac:dyDescent="0.3">
      <c r="C40" t="s">
        <v>13</v>
      </c>
      <c r="D40" t="s">
        <v>14</v>
      </c>
    </row>
    <row r="41" spans="2:4" x14ac:dyDescent="0.3">
      <c r="C41">
        <v>0.46279999999999999</v>
      </c>
      <c r="D41">
        <v>2.0581</v>
      </c>
    </row>
    <row r="44" spans="2:4" x14ac:dyDescent="0.3">
      <c r="C44" t="s">
        <v>15</v>
      </c>
    </row>
    <row r="45" spans="2:4" x14ac:dyDescent="0.3">
      <c r="C45" t="s">
        <v>13</v>
      </c>
      <c r="D45" t="s">
        <v>14</v>
      </c>
    </row>
    <row r="46" spans="2:4" x14ac:dyDescent="0.3">
      <c r="C46">
        <v>0.27179999999999999</v>
      </c>
      <c r="D46">
        <v>0.63739722001682997</v>
      </c>
    </row>
    <row r="50" spans="2:11" x14ac:dyDescent="0.3">
      <c r="D50" s="4" t="s">
        <v>31</v>
      </c>
      <c r="E50" s="4"/>
      <c r="F50" s="4"/>
      <c r="G50" s="4"/>
      <c r="H50" s="4" t="s">
        <v>32</v>
      </c>
      <c r="I50" s="4"/>
      <c r="J50" s="4"/>
      <c r="K50" s="4"/>
    </row>
    <row r="51" spans="2:11" x14ac:dyDescent="0.3">
      <c r="B51" t="s">
        <v>30</v>
      </c>
      <c r="D51" t="s">
        <v>1</v>
      </c>
      <c r="E51" t="s">
        <v>2</v>
      </c>
      <c r="F51" t="s">
        <v>9</v>
      </c>
      <c r="G51" t="s">
        <v>10</v>
      </c>
      <c r="H51" t="s">
        <v>1</v>
      </c>
      <c r="I51" t="s">
        <v>2</v>
      </c>
      <c r="J51" t="s">
        <v>9</v>
      </c>
      <c r="K51" t="s">
        <v>10</v>
      </c>
    </row>
    <row r="52" spans="2:11" x14ac:dyDescent="0.3">
      <c r="C52" s="1" t="s">
        <v>33</v>
      </c>
      <c r="D52">
        <v>0.27007706445393198</v>
      </c>
      <c r="E52">
        <v>7.5356927517143797</v>
      </c>
      <c r="F52">
        <v>2.6698295709581799</v>
      </c>
      <c r="G52">
        <v>7.0468911805332901</v>
      </c>
      <c r="H52">
        <v>0.77678089672039097</v>
      </c>
      <c r="I52">
        <v>26.6775358842226</v>
      </c>
      <c r="J52">
        <v>13.974029797709999</v>
      </c>
      <c r="K52">
        <v>22.724819296678699</v>
      </c>
    </row>
    <row r="55" spans="2:11" x14ac:dyDescent="0.3">
      <c r="B55" t="s">
        <v>36</v>
      </c>
    </row>
    <row r="57" spans="2:11" x14ac:dyDescent="0.3">
      <c r="C57" t="s">
        <v>39</v>
      </c>
      <c r="D57" t="s">
        <v>44</v>
      </c>
      <c r="E57" t="s">
        <v>45</v>
      </c>
      <c r="F57" t="s">
        <v>46</v>
      </c>
      <c r="G57" t="s">
        <v>40</v>
      </c>
      <c r="H57" t="s">
        <v>41</v>
      </c>
      <c r="I57" t="s">
        <v>47</v>
      </c>
      <c r="J57" t="s">
        <v>48</v>
      </c>
      <c r="K57" t="s">
        <v>55</v>
      </c>
    </row>
    <row r="58" spans="2:11" x14ac:dyDescent="0.3">
      <c r="B58" t="s">
        <v>37</v>
      </c>
      <c r="C58">
        <v>0.13242701491370601</v>
      </c>
      <c r="D58" s="4">
        <v>1.1966417962309599</v>
      </c>
      <c r="E58" s="4"/>
      <c r="F58">
        <v>3.13017832910253</v>
      </c>
      <c r="G58">
        <v>3.3511144355975002</v>
      </c>
      <c r="H58">
        <v>10</v>
      </c>
      <c r="I58" t="s">
        <v>50</v>
      </c>
      <c r="J58">
        <f>G58/H58</f>
        <v>0.33511144355975003</v>
      </c>
      <c r="K58" t="s">
        <v>53</v>
      </c>
    </row>
    <row r="59" spans="2:11" x14ac:dyDescent="0.3">
      <c r="B59" t="s">
        <v>38</v>
      </c>
      <c r="C59">
        <v>0.94399999999999995</v>
      </c>
      <c r="D59">
        <v>1.159</v>
      </c>
      <c r="E59">
        <v>0.51100000000000001</v>
      </c>
      <c r="F59">
        <v>0.92500000000000004</v>
      </c>
      <c r="G59">
        <v>1.6970000000000001</v>
      </c>
      <c r="H59">
        <v>3</v>
      </c>
      <c r="I59">
        <v>0.03</v>
      </c>
      <c r="J59">
        <f>G59/H59</f>
        <v>0.56566666666666665</v>
      </c>
      <c r="K59" t="s">
        <v>54</v>
      </c>
    </row>
    <row r="60" spans="2:11" x14ac:dyDescent="0.3">
      <c r="B60" t="s">
        <v>42</v>
      </c>
      <c r="C60">
        <v>0.4</v>
      </c>
      <c r="G60">
        <v>1.7</v>
      </c>
      <c r="H60">
        <v>0.1</v>
      </c>
      <c r="I60">
        <v>0.02</v>
      </c>
      <c r="J60">
        <f>G60/H60</f>
        <v>17</v>
      </c>
      <c r="K60">
        <v>10.9</v>
      </c>
    </row>
    <row r="61" spans="2:11" x14ac:dyDescent="0.3">
      <c r="B61" t="s">
        <v>49</v>
      </c>
      <c r="C61" s="3" t="s">
        <v>43</v>
      </c>
      <c r="D61">
        <v>0.13500000000000001</v>
      </c>
      <c r="E61">
        <v>0.107</v>
      </c>
      <c r="F61">
        <v>5.8000000000000003E-2</v>
      </c>
      <c r="G61">
        <f>SQRT(D61*D61+E61*E61+F61*F61)</f>
        <v>0.18176358271116907</v>
      </c>
      <c r="H61">
        <v>1.2E-2</v>
      </c>
      <c r="I61" t="s">
        <v>51</v>
      </c>
      <c r="J61">
        <f>G61/0.05</f>
        <v>3.6352716542233812</v>
      </c>
      <c r="K61" t="s">
        <v>56</v>
      </c>
    </row>
    <row r="62" spans="2:11" x14ac:dyDescent="0.3">
      <c r="B62" t="s">
        <v>52</v>
      </c>
      <c r="C62">
        <v>0.54700000000000004</v>
      </c>
      <c r="G62">
        <v>1.77</v>
      </c>
      <c r="H62">
        <v>0.18</v>
      </c>
      <c r="I62" t="s">
        <v>51</v>
      </c>
      <c r="J62">
        <f>1.77/0.18</f>
        <v>9.8333333333333339</v>
      </c>
      <c r="K62">
        <v>15984</v>
      </c>
    </row>
    <row r="63" spans="2:11" x14ac:dyDescent="0.3">
      <c r="B63" t="s">
        <v>57</v>
      </c>
      <c r="C63">
        <v>0.73850000000000005</v>
      </c>
      <c r="G63">
        <v>2</v>
      </c>
      <c r="H63" t="s">
        <v>58</v>
      </c>
      <c r="I63">
        <v>0.08</v>
      </c>
      <c r="J63">
        <v>2</v>
      </c>
      <c r="K63" t="s">
        <v>56</v>
      </c>
    </row>
    <row r="68" spans="2:18" x14ac:dyDescent="0.3">
      <c r="B68">
        <v>0.13500000000000001</v>
      </c>
      <c r="C68">
        <v>0.107</v>
      </c>
      <c r="D68">
        <v>5.8000000000000003E-2</v>
      </c>
      <c r="E68">
        <f>SQRT(B68*B68+C68*C68+D68*D68)</f>
        <v>0.18176358271116907</v>
      </c>
    </row>
    <row r="74" spans="2:18" x14ac:dyDescent="0.3">
      <c r="D74" t="s">
        <v>59</v>
      </c>
      <c r="E74" s="4">
        <v>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18" x14ac:dyDescent="0.3">
      <c r="D75" t="s">
        <v>60</v>
      </c>
      <c r="E75" s="4">
        <v>0</v>
      </c>
      <c r="F75" s="4"/>
      <c r="G75" s="4">
        <v>1</v>
      </c>
      <c r="H75" s="4"/>
      <c r="I75" s="4">
        <v>2</v>
      </c>
      <c r="J75" s="4"/>
      <c r="K75" s="4">
        <v>3</v>
      </c>
      <c r="L75" s="4"/>
      <c r="M75" s="4">
        <v>4</v>
      </c>
      <c r="N75" s="4"/>
      <c r="O75" s="4">
        <v>5</v>
      </c>
      <c r="P75" s="4"/>
      <c r="Q75" s="4"/>
      <c r="R75" s="4"/>
    </row>
    <row r="76" spans="2:18" x14ac:dyDescent="0.3">
      <c r="D76">
        <v>15</v>
      </c>
      <c r="E76">
        <v>0.19943561745345001</v>
      </c>
      <c r="F76">
        <v>5.3845747046993999</v>
      </c>
      <c r="G76">
        <v>0.65617832921457497</v>
      </c>
      <c r="H76">
        <v>8.3222963163617898</v>
      </c>
      <c r="I76">
        <v>1.30071847851793</v>
      </c>
      <c r="J76">
        <v>15.5613640940722</v>
      </c>
      <c r="K76">
        <v>2.1207805032803102</v>
      </c>
      <c r="L76">
        <v>21.820409742326301</v>
      </c>
      <c r="M76">
        <v>2.6339144986354701</v>
      </c>
      <c r="N76">
        <v>28.324058446590701</v>
      </c>
      <c r="O76">
        <v>3.1098321588784898</v>
      </c>
      <c r="P76">
        <v>34.1783302928499</v>
      </c>
    </row>
    <row r="84" spans="6:9" x14ac:dyDescent="0.3">
      <c r="F84" t="s">
        <v>63</v>
      </c>
      <c r="G84" t="s">
        <v>64</v>
      </c>
      <c r="H84" t="s">
        <v>61</v>
      </c>
      <c r="I84" t="s">
        <v>62</v>
      </c>
    </row>
    <row r="85" spans="6:9" x14ac:dyDescent="0.3">
      <c r="F85">
        <v>0</v>
      </c>
      <c r="G85">
        <v>0</v>
      </c>
      <c r="H85">
        <v>0.19943561745345001</v>
      </c>
      <c r="I85">
        <v>5.3845747046993999</v>
      </c>
    </row>
    <row r="86" spans="6:9" x14ac:dyDescent="0.3">
      <c r="F86">
        <v>0</v>
      </c>
      <c r="G86">
        <v>1</v>
      </c>
      <c r="H86">
        <v>0.21607498948705001</v>
      </c>
      <c r="I86">
        <v>5.9685213120392602</v>
      </c>
    </row>
    <row r="87" spans="6:9" x14ac:dyDescent="0.3">
      <c r="F87">
        <v>0</v>
      </c>
      <c r="G87">
        <v>2</v>
      </c>
      <c r="H87">
        <v>0.215856201463169</v>
      </c>
      <c r="I87">
        <v>6.9452104295245496</v>
      </c>
    </row>
    <row r="88" spans="6:9" x14ac:dyDescent="0.3">
      <c r="F88">
        <v>0</v>
      </c>
      <c r="G88">
        <v>3</v>
      </c>
      <c r="H88">
        <v>0.19233896312919599</v>
      </c>
      <c r="I88">
        <v>10.0921743583857</v>
      </c>
    </row>
    <row r="89" spans="6:9" x14ac:dyDescent="0.3">
      <c r="F89">
        <v>0</v>
      </c>
      <c r="G89">
        <v>4</v>
      </c>
      <c r="H89">
        <v>0.204988652435529</v>
      </c>
      <c r="I89">
        <v>12.4163929459244</v>
      </c>
    </row>
    <row r="90" spans="6:9" x14ac:dyDescent="0.3">
      <c r="F90">
        <v>0</v>
      </c>
      <c r="G90">
        <v>5</v>
      </c>
      <c r="H90">
        <v>0.199209259839768</v>
      </c>
      <c r="I90">
        <v>16.597820327669702</v>
      </c>
    </row>
    <row r="91" spans="6:9" x14ac:dyDescent="0.3">
      <c r="F91">
        <v>0</v>
      </c>
      <c r="G91">
        <v>6</v>
      </c>
      <c r="H91">
        <v>0.19927409115293299</v>
      </c>
      <c r="I91">
        <v>20.840898053405802</v>
      </c>
    </row>
    <row r="92" spans="6:9" x14ac:dyDescent="0.3">
      <c r="F92">
        <v>0</v>
      </c>
      <c r="G92">
        <v>7</v>
      </c>
      <c r="H92">
        <v>0.19642836588713</v>
      </c>
      <c r="I92">
        <v>19.276252629475302</v>
      </c>
    </row>
    <row r="93" spans="6:9" x14ac:dyDescent="0.3">
      <c r="F93">
        <v>0</v>
      </c>
      <c r="G93">
        <v>8</v>
      </c>
      <c r="H93">
        <v>0.20298414885228</v>
      </c>
      <c r="I93">
        <v>22.980666522867399</v>
      </c>
    </row>
    <row r="94" spans="6:9" x14ac:dyDescent="0.3">
      <c r="F94">
        <v>0</v>
      </c>
      <c r="G94">
        <v>9</v>
      </c>
      <c r="H94">
        <v>0.21003348510366299</v>
      </c>
      <c r="I94">
        <v>28.9696282564007</v>
      </c>
    </row>
    <row r="95" spans="6:9" x14ac:dyDescent="0.3">
      <c r="F95">
        <v>0</v>
      </c>
      <c r="G95">
        <v>10</v>
      </c>
      <c r="H95">
        <v>0.20117791994276099</v>
      </c>
      <c r="I95">
        <v>27.7887419436504</v>
      </c>
    </row>
    <row r="97" spans="6:9" x14ac:dyDescent="0.3">
      <c r="F97">
        <v>0</v>
      </c>
      <c r="G97">
        <v>0</v>
      </c>
      <c r="H97">
        <v>0.19943561745345001</v>
      </c>
      <c r="I97">
        <v>5.3845747046993999</v>
      </c>
    </row>
    <row r="98" spans="6:9" x14ac:dyDescent="0.3">
      <c r="F98">
        <v>1</v>
      </c>
      <c r="G98">
        <v>0</v>
      </c>
      <c r="H98">
        <v>0.61607593481529499</v>
      </c>
      <c r="I98">
        <v>8.7651096986876897</v>
      </c>
    </row>
    <row r="99" spans="6:9" x14ac:dyDescent="0.3">
      <c r="F99">
        <v>2</v>
      </c>
      <c r="G99">
        <v>0</v>
      </c>
      <c r="H99">
        <v>1.3228779424628501</v>
      </c>
      <c r="I99">
        <v>15.8162210868184</v>
      </c>
    </row>
    <row r="100" spans="6:9" x14ac:dyDescent="0.3">
      <c r="F100">
        <v>3</v>
      </c>
      <c r="G100">
        <v>0</v>
      </c>
      <c r="H100">
        <v>2.0156076950420698</v>
      </c>
      <c r="I100">
        <v>24.459683744390599</v>
      </c>
    </row>
    <row r="101" spans="6:9" x14ac:dyDescent="0.3">
      <c r="F101">
        <v>4</v>
      </c>
      <c r="G101">
        <v>0</v>
      </c>
      <c r="H101">
        <v>2.3976005601030002</v>
      </c>
      <c r="I101">
        <v>28.3759859136002</v>
      </c>
    </row>
    <row r="102" spans="6:9" x14ac:dyDescent="0.3">
      <c r="F102">
        <v>5</v>
      </c>
      <c r="G102">
        <v>0</v>
      </c>
      <c r="H102">
        <v>3.2938580479024</v>
      </c>
      <c r="I102">
        <v>32.500097437839898</v>
      </c>
    </row>
    <row r="103" spans="6:9" x14ac:dyDescent="0.3">
      <c r="F103">
        <v>6</v>
      </c>
      <c r="G103">
        <v>0</v>
      </c>
      <c r="H103">
        <v>4.0112363260017396</v>
      </c>
      <c r="I103">
        <v>36.533010769742802</v>
      </c>
    </row>
    <row r="104" spans="6:9" x14ac:dyDescent="0.3">
      <c r="F104">
        <v>7</v>
      </c>
      <c r="G104">
        <v>0</v>
      </c>
      <c r="H104">
        <v>4.7434628900629896</v>
      </c>
      <c r="I104">
        <v>52.721763561324401</v>
      </c>
    </row>
    <row r="105" spans="6:9" x14ac:dyDescent="0.3">
      <c r="F105">
        <v>8</v>
      </c>
      <c r="G105">
        <v>0</v>
      </c>
      <c r="H105">
        <v>5.1466370463459299</v>
      </c>
      <c r="I105">
        <v>54.995015759259601</v>
      </c>
    </row>
    <row r="106" spans="6:9" x14ac:dyDescent="0.3">
      <c r="F106">
        <v>9</v>
      </c>
      <c r="G106">
        <v>0</v>
      </c>
      <c r="H106">
        <v>5.1378559970064002</v>
      </c>
      <c r="I106">
        <v>52.979033208767198</v>
      </c>
    </row>
    <row r="107" spans="6:9" x14ac:dyDescent="0.3">
      <c r="F107">
        <v>10</v>
      </c>
      <c r="G107">
        <v>0</v>
      </c>
      <c r="H107">
        <v>6.56861026534167</v>
      </c>
      <c r="I107">
        <v>61.834606388034203</v>
      </c>
    </row>
  </sheetData>
  <mergeCells count="20">
    <mergeCell ref="Q74:R74"/>
    <mergeCell ref="E75:F75"/>
    <mergeCell ref="G75:H75"/>
    <mergeCell ref="I75:J75"/>
    <mergeCell ref="K75:L75"/>
    <mergeCell ref="M75:N75"/>
    <mergeCell ref="O75:P75"/>
    <mergeCell ref="Q75:R75"/>
    <mergeCell ref="E74:F74"/>
    <mergeCell ref="G74:H74"/>
    <mergeCell ref="I74:J74"/>
    <mergeCell ref="K74:L74"/>
    <mergeCell ref="M74:N74"/>
    <mergeCell ref="O74:P74"/>
    <mergeCell ref="D7:H7"/>
    <mergeCell ref="I8:J8"/>
    <mergeCell ref="T8:W8"/>
    <mergeCell ref="D50:G50"/>
    <mergeCell ref="H50:K50"/>
    <mergeCell ref="D58:E5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眼在手上</vt:lpstr>
      <vt:lpstr>眼在手外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2025-04-15T08:38:46Z</dcterms:modified>
</cp:coreProperties>
</file>