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2435" windowHeight="10545"/>
  </bookViews>
  <sheets>
    <sheet name="Лист8" sheetId="8" r:id="rId1"/>
    <sheet name="Лист1" sheetId="1" r:id="rId2"/>
    <sheet name="Лист2" sheetId="2" r:id="rId3"/>
    <sheet name="Лист3" sheetId="3" r:id="rId4"/>
    <sheet name="Лист4" sheetId="4" r:id="rId5"/>
    <sheet name="Лист5" sheetId="5" r:id="rId6"/>
    <sheet name="Лист7" sheetId="7" r:id="rId7"/>
  </sheets>
  <calcPr calcId="145621"/>
  <pivotCaches>
    <pivotCache cacheId="12" r:id="rId8"/>
  </pivotCaches>
</workbook>
</file>

<file path=xl/calcChain.xml><?xml version="1.0" encoding="utf-8"?>
<calcChain xmlns="http://schemas.openxmlformats.org/spreadsheetml/2006/main">
  <c r="D4" i="2" l="1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<sst xmlns="http://schemas.openxmlformats.org/spreadsheetml/2006/main" count="100" uniqueCount="35">
  <si>
    <t>ФИО</t>
  </si>
  <si>
    <t>Образование</t>
  </si>
  <si>
    <t>Пол</t>
  </si>
  <si>
    <t>Отдел</t>
  </si>
  <si>
    <t>Возраст</t>
  </si>
  <si>
    <t>Оклад</t>
  </si>
  <si>
    <t>Стаж работы</t>
  </si>
  <si>
    <t>Виды обр-й</t>
  </si>
  <si>
    <t>Среднее</t>
  </si>
  <si>
    <t>Высшее</t>
  </si>
  <si>
    <t>Экономический</t>
  </si>
  <si>
    <t>Юридический</t>
  </si>
  <si>
    <t>Администрация</t>
  </si>
  <si>
    <t>Иванова Т.Н.</t>
  </si>
  <si>
    <t>Петрова А.С.</t>
  </si>
  <si>
    <t>Сидоров Б.К.</t>
  </si>
  <si>
    <t>Пестерев В.О.</t>
  </si>
  <si>
    <t>Лодыгин А.Б.</t>
  </si>
  <si>
    <t>Лейманн В.Г.</t>
  </si>
  <si>
    <t>Смирнова Д.Е.</t>
  </si>
  <si>
    <t>Кузнецов В.И.</t>
  </si>
  <si>
    <t>Попов К.Л.</t>
  </si>
  <si>
    <t>Васильева М.Н.</t>
  </si>
  <si>
    <t>Соколов О.П.</t>
  </si>
  <si>
    <t>Михайлов Р.С.</t>
  </si>
  <si>
    <t>М</t>
  </si>
  <si>
    <t>Ж</t>
  </si>
  <si>
    <t>Сумма</t>
  </si>
  <si>
    <t>Названия строк</t>
  </si>
  <si>
    <t>Общий итог</t>
  </si>
  <si>
    <t>Названия столбцов</t>
  </si>
  <si>
    <t>Количество по полю ФИО</t>
  </si>
  <si>
    <t>найти средний возраст работников в зависимости от образования и отдела</t>
  </si>
  <si>
    <t>Среднее по полю Возраст</t>
  </si>
  <si>
    <t>Среднее по полю Оклад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</si>
</sst>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left" vertical="center"/>
    </xf>
    <xf numFmtId="1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4"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таблицы.xlsx]Лист8!СводнаяТаблица5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Лист8!$B$1:$B$2</c:f>
              <c:strCache>
                <c:ptCount val="1"/>
                <c:pt idx="0">
                  <c:v>Высшее</c:v>
                </c:pt>
              </c:strCache>
            </c:strRef>
          </c:tx>
          <c:invertIfNegative val="0"/>
          <c:cat>
            <c:strRef>
              <c:f>Лист8!$A$3:$A$5</c:f>
              <c:strCache>
                <c:ptCount val="2"/>
                <c:pt idx="0">
                  <c:v>Ж</c:v>
                </c:pt>
                <c:pt idx="1">
                  <c:v>М</c:v>
                </c:pt>
              </c:strCache>
            </c:strRef>
          </c:cat>
          <c:val>
            <c:numRef>
              <c:f>Лист8!$B$3:$B$5</c:f>
              <c:numCache>
                <c:formatCode>#,##0.00\ "₽"</c:formatCode>
                <c:ptCount val="2"/>
                <c:pt idx="0">
                  <c:v>34333.333333333336</c:v>
                </c:pt>
                <c:pt idx="1">
                  <c:v>33250</c:v>
                </c:pt>
              </c:numCache>
            </c:numRef>
          </c:val>
        </c:ser>
        <c:ser>
          <c:idx val="1"/>
          <c:order val="1"/>
          <c:tx>
            <c:strRef>
              <c:f>Лист8!$C$1:$C$2</c:f>
              <c:strCache>
                <c:ptCount val="1"/>
                <c:pt idx="0">
                  <c:v>Среднее</c:v>
                </c:pt>
              </c:strCache>
            </c:strRef>
          </c:tx>
          <c:invertIfNegative val="0"/>
          <c:cat>
            <c:strRef>
              <c:f>Лист8!$A$3:$A$5</c:f>
              <c:strCache>
                <c:ptCount val="2"/>
                <c:pt idx="0">
                  <c:v>Ж</c:v>
                </c:pt>
                <c:pt idx="1">
                  <c:v>М</c:v>
                </c:pt>
              </c:strCache>
            </c:strRef>
          </c:cat>
          <c:val>
            <c:numRef>
              <c:f>Лист8!$C$3:$C$5</c:f>
              <c:numCache>
                <c:formatCode>#,##0.00\ "₽"</c:formatCode>
                <c:ptCount val="2"/>
                <c:pt idx="0">
                  <c:v>80000</c:v>
                </c:pt>
                <c:pt idx="1">
                  <c:v>41000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46656"/>
        <c:axId val="81526784"/>
      </c:barChart>
      <c:catAx>
        <c:axId val="1406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1526784"/>
        <c:crosses val="autoZero"/>
        <c:auto val="1"/>
        <c:lblAlgn val="ctr"/>
        <c:lblOffset val="100"/>
        <c:noMultiLvlLbl val="0"/>
      </c:catAx>
      <c:valAx>
        <c:axId val="81526784"/>
        <c:scaling>
          <c:orientation val="minMax"/>
        </c:scaling>
        <c:delete val="0"/>
        <c:axPos val="l"/>
        <c:majorGridlines/>
        <c:numFmt formatCode="#,##0.00\ &quot;₽&quot;" sourceLinked="1"/>
        <c:majorTickMark val="out"/>
        <c:minorTickMark val="none"/>
        <c:tickLblPos val="nextTo"/>
        <c:crossAx val="140646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171450</xdr:rowOff>
    </xdr:from>
    <xdr:to>
      <xdr:col>5</xdr:col>
      <xdr:colOff>323850</xdr:colOff>
      <xdr:row>25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1_502_12" refreshedDate="43788.567496759257" createdVersion="4" refreshedVersion="4" minRefreshableVersion="3" recordCount="12">
  <cacheSource type="worksheet">
    <worksheetSource ref="A1:G13" sheet="Лист1"/>
  </cacheSource>
  <cacheFields count="7">
    <cacheField name="ФИО" numFmtId="0">
      <sharedItems count="12">
        <s v="Иванова Т.Н."/>
        <s v="Петрова А.С."/>
        <s v="Сидоров Б.К."/>
        <s v="Пестерев В.О."/>
        <s v="Лодыгин А.Б."/>
        <s v="Лейманн В.Г."/>
        <s v="Смирнова Д.Е."/>
        <s v="Кузнецов В.И."/>
        <s v="Попов К.Л."/>
        <s v="Васильева М.Н."/>
        <s v="Соколов О.П."/>
        <s v="Михайлов Р.С."/>
      </sharedItems>
    </cacheField>
    <cacheField name="Образование" numFmtId="0">
      <sharedItems count="2">
        <s v="Высшее"/>
        <s v="Среднее"/>
      </sharedItems>
    </cacheField>
    <cacheField name="Пол" numFmtId="0">
      <sharedItems count="2">
        <s v="Ж"/>
        <s v="М"/>
      </sharedItems>
    </cacheField>
    <cacheField name="Отдел" numFmtId="0">
      <sharedItems count="3">
        <s v="Экономический"/>
        <s v="Администрация"/>
        <s v="Юридический"/>
      </sharedItems>
    </cacheField>
    <cacheField name="Возраст" numFmtId="0">
      <sharedItems containsSemiMixedTypes="0" containsString="0" containsNumber="1" containsInteger="1" minValue="23" maxValue="43" count="10">
        <n v="25"/>
        <n v="43"/>
        <n v="34"/>
        <n v="23"/>
        <n v="27"/>
        <n v="32"/>
        <n v="36"/>
        <n v="39"/>
        <n v="29"/>
        <n v="31"/>
      </sharedItems>
    </cacheField>
    <cacheField name="Оклад" numFmtId="0">
      <sharedItems containsSemiMixedTypes="0" containsString="0" containsNumber="1" containsInteger="1" minValue="18000" maxValue="80000" count="12">
        <n v="40000"/>
        <n v="80000"/>
        <n v="35000"/>
        <n v="37500"/>
        <n v="45000"/>
        <n v="32000"/>
        <n v="20000"/>
        <n v="50000"/>
        <n v="18000"/>
        <n v="43000"/>
        <n v="37000"/>
        <n v="27000"/>
      </sharedItems>
    </cacheField>
    <cacheField name="Стаж работы" numFmtId="0">
      <sharedItems containsSemiMixedTypes="0" containsString="0" containsNumber="1" containsInteger="1" minValue="1" maxValue="16" count="9">
        <n v="2"/>
        <n v="16"/>
        <n v="12"/>
        <n v="1"/>
        <n v="7"/>
        <n v="13"/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</r>
  <r>
    <x v="1"/>
    <x v="1"/>
    <x v="0"/>
    <x v="1"/>
    <x v="1"/>
    <x v="1"/>
    <x v="1"/>
  </r>
  <r>
    <x v="2"/>
    <x v="0"/>
    <x v="1"/>
    <x v="2"/>
    <x v="2"/>
    <x v="2"/>
    <x v="2"/>
  </r>
  <r>
    <x v="3"/>
    <x v="0"/>
    <x v="1"/>
    <x v="1"/>
    <x v="3"/>
    <x v="3"/>
    <x v="3"/>
  </r>
  <r>
    <x v="4"/>
    <x v="0"/>
    <x v="1"/>
    <x v="0"/>
    <x v="4"/>
    <x v="4"/>
    <x v="4"/>
  </r>
  <r>
    <x v="5"/>
    <x v="1"/>
    <x v="1"/>
    <x v="2"/>
    <x v="5"/>
    <x v="5"/>
    <x v="2"/>
  </r>
  <r>
    <x v="6"/>
    <x v="0"/>
    <x v="0"/>
    <x v="0"/>
    <x v="6"/>
    <x v="6"/>
    <x v="4"/>
  </r>
  <r>
    <x v="7"/>
    <x v="1"/>
    <x v="1"/>
    <x v="2"/>
    <x v="7"/>
    <x v="7"/>
    <x v="5"/>
  </r>
  <r>
    <x v="8"/>
    <x v="0"/>
    <x v="1"/>
    <x v="1"/>
    <x v="0"/>
    <x v="8"/>
    <x v="0"/>
  </r>
  <r>
    <x v="9"/>
    <x v="0"/>
    <x v="0"/>
    <x v="0"/>
    <x v="8"/>
    <x v="9"/>
    <x v="6"/>
  </r>
  <r>
    <x v="10"/>
    <x v="0"/>
    <x v="1"/>
    <x v="1"/>
    <x v="4"/>
    <x v="10"/>
    <x v="7"/>
  </r>
  <r>
    <x v="11"/>
    <x v="0"/>
    <x v="1"/>
    <x v="0"/>
    <x v="9"/>
    <x v="1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1:D5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Оклад" fld="5" subtotal="average" baseField="1" baseItem="0" numFmtId="170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showHeaders="0" outline="1" outlineData="1" multipleFieldFilters="0">
  <location ref="A3:D7" firstHeaderRow="1" firstDataRow="2" firstDataCol="1"/>
  <pivotFields count="7">
    <pivotField dataField="1" showAll="0">
      <items count="13">
        <item x="9"/>
        <item x="0"/>
        <item x="7"/>
        <item x="5"/>
        <item x="4"/>
        <item x="11"/>
        <item x="3"/>
        <item x="1"/>
        <item x="8"/>
        <item x="2"/>
        <item x="6"/>
        <item x="1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ФИ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showHeaders="0" outline="1" outlineData="1" multipleFieldFilters="0">
  <location ref="A3:D8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11">
        <item x="3"/>
        <item x="0"/>
        <item x="4"/>
        <item x="8"/>
        <item x="9"/>
        <item x="5"/>
        <item x="2"/>
        <item x="6"/>
        <item x="7"/>
        <item x="1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Возраст" fld="4" subtotal="average" baseField="3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4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showHeaders="0" outline="1" outlineData="1" multipleFieldFilters="0">
  <location ref="A2:D7" firstHeaderRow="1" firstDataRow="2" firstDataCol="1"/>
  <pivotFields count="7">
    <pivotField showAll="0">
      <items count="13">
        <item x="9"/>
        <item x="0"/>
        <item x="7"/>
        <item x="5"/>
        <item x="4"/>
        <item x="11"/>
        <item x="3"/>
        <item x="1"/>
        <item x="8"/>
        <item x="2"/>
        <item x="6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>
      <items count="13">
        <item x="8"/>
        <item x="6"/>
        <item x="11"/>
        <item x="5"/>
        <item x="2"/>
        <item x="10"/>
        <item x="3"/>
        <item x="0"/>
        <item x="9"/>
        <item x="4"/>
        <item x="7"/>
        <item x="1"/>
        <item t="default"/>
      </items>
    </pivotField>
    <pivotField showAll="0">
      <items count="10">
        <item x="3"/>
        <item x="0"/>
        <item x="8"/>
        <item x="7"/>
        <item x="6"/>
        <item x="4"/>
        <item x="2"/>
        <item x="5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Оклад" fld="5" subtotal="average" baseField="3" baseItem="0" numFmtId="17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9" sqref="H9"/>
    </sheetView>
  </sheetViews>
  <sheetFormatPr defaultRowHeight="15" x14ac:dyDescent="0.25"/>
  <cols>
    <col min="1" max="1" width="24" customWidth="1"/>
    <col min="2" max="2" width="20.85546875" customWidth="1"/>
    <col min="3" max="3" width="9.140625" customWidth="1"/>
    <col min="4" max="4" width="12" bestFit="1" customWidth="1"/>
  </cols>
  <sheetData>
    <row r="1" spans="1:4" x14ac:dyDescent="0.25">
      <c r="A1" s="16" t="s">
        <v>34</v>
      </c>
      <c r="B1" s="16" t="s">
        <v>30</v>
      </c>
    </row>
    <row r="2" spans="1:4" x14ac:dyDescent="0.25">
      <c r="A2" s="16" t="s">
        <v>28</v>
      </c>
      <c r="B2" t="s">
        <v>9</v>
      </c>
      <c r="C2" t="s">
        <v>8</v>
      </c>
      <c r="D2" t="s">
        <v>29</v>
      </c>
    </row>
    <row r="3" spans="1:4" x14ac:dyDescent="0.25">
      <c r="A3" s="17" t="s">
        <v>26</v>
      </c>
      <c r="B3" s="21">
        <v>34333.333333333336</v>
      </c>
      <c r="C3" s="21">
        <v>80000</v>
      </c>
      <c r="D3" s="21">
        <v>45750</v>
      </c>
    </row>
    <row r="4" spans="1:4" x14ac:dyDescent="0.25">
      <c r="A4" s="17" t="s">
        <v>25</v>
      </c>
      <c r="B4" s="21">
        <v>33250</v>
      </c>
      <c r="C4" s="21">
        <v>41000</v>
      </c>
      <c r="D4" s="21">
        <v>35187.5</v>
      </c>
    </row>
    <row r="5" spans="1:4" x14ac:dyDescent="0.25">
      <c r="A5" s="17" t="s">
        <v>29</v>
      </c>
      <c r="B5" s="21">
        <v>33611.111111111109</v>
      </c>
      <c r="C5" s="21">
        <v>54000</v>
      </c>
      <c r="D5" s="21">
        <v>38708.333333333336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9" sqref="B9"/>
    </sheetView>
  </sheetViews>
  <sheetFormatPr defaultRowHeight="15" x14ac:dyDescent="0.25"/>
  <cols>
    <col min="1" max="1" width="15" customWidth="1"/>
    <col min="2" max="2" width="13.28515625" customWidth="1"/>
    <col min="3" max="3" width="4.85546875" customWidth="1"/>
    <col min="4" max="4" width="15.28515625" customWidth="1"/>
    <col min="7" max="7" width="12.7109375" customWidth="1"/>
    <col min="11" max="11" width="11.140625" customWidth="1"/>
    <col min="12" max="12" width="16.140625" customWidth="1"/>
  </cols>
  <sheetData>
    <row r="1" spans="1:12" ht="15.75" thickBot="1" x14ac:dyDescent="0.3">
      <c r="A1" s="10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K1" s="2" t="s">
        <v>7</v>
      </c>
      <c r="L1" s="1" t="s">
        <v>3</v>
      </c>
    </row>
    <row r="2" spans="1:12" x14ac:dyDescent="0.25">
      <c r="A2" s="11" t="s">
        <v>13</v>
      </c>
      <c r="B2" s="7" t="s">
        <v>9</v>
      </c>
      <c r="C2" s="3" t="s">
        <v>26</v>
      </c>
      <c r="D2" s="3" t="s">
        <v>10</v>
      </c>
      <c r="E2" s="8">
        <v>25</v>
      </c>
      <c r="F2" s="8">
        <v>40000</v>
      </c>
      <c r="G2" s="8">
        <v>2</v>
      </c>
      <c r="K2" s="2" t="s">
        <v>8</v>
      </c>
      <c r="L2" s="1" t="s">
        <v>10</v>
      </c>
    </row>
    <row r="3" spans="1:12" x14ac:dyDescent="0.25">
      <c r="A3" s="12" t="s">
        <v>14</v>
      </c>
      <c r="B3" s="9" t="s">
        <v>8</v>
      </c>
      <c r="C3" s="3" t="s">
        <v>26</v>
      </c>
      <c r="D3" s="3" t="s">
        <v>12</v>
      </c>
      <c r="E3" s="3">
        <v>43</v>
      </c>
      <c r="F3" s="3">
        <v>80000</v>
      </c>
      <c r="G3" s="3">
        <v>16</v>
      </c>
      <c r="K3" s="2" t="s">
        <v>9</v>
      </c>
      <c r="L3" s="1" t="s">
        <v>11</v>
      </c>
    </row>
    <row r="4" spans="1:12" x14ac:dyDescent="0.25">
      <c r="A4" s="12" t="s">
        <v>15</v>
      </c>
      <c r="B4" s="7" t="s">
        <v>9</v>
      </c>
      <c r="C4" s="3" t="s">
        <v>25</v>
      </c>
      <c r="D4" s="3" t="s">
        <v>11</v>
      </c>
      <c r="E4" s="3">
        <v>34</v>
      </c>
      <c r="F4" s="3">
        <v>35000</v>
      </c>
      <c r="G4" s="3">
        <v>12</v>
      </c>
      <c r="L4" s="1" t="s">
        <v>12</v>
      </c>
    </row>
    <row r="5" spans="1:12" x14ac:dyDescent="0.25">
      <c r="A5" s="12" t="s">
        <v>16</v>
      </c>
      <c r="B5" s="7" t="s">
        <v>9</v>
      </c>
      <c r="C5" s="3" t="s">
        <v>25</v>
      </c>
      <c r="D5" s="3" t="s">
        <v>12</v>
      </c>
      <c r="E5" s="3">
        <v>23</v>
      </c>
      <c r="F5" s="3">
        <v>37500</v>
      </c>
      <c r="G5" s="3">
        <v>1</v>
      </c>
    </row>
    <row r="6" spans="1:12" x14ac:dyDescent="0.25">
      <c r="A6" s="12" t="s">
        <v>17</v>
      </c>
      <c r="B6" s="7" t="s">
        <v>9</v>
      </c>
      <c r="C6" s="3" t="s">
        <v>25</v>
      </c>
      <c r="D6" s="3" t="s">
        <v>10</v>
      </c>
      <c r="E6" s="3">
        <v>27</v>
      </c>
      <c r="F6" s="3">
        <v>45000</v>
      </c>
      <c r="G6" s="3">
        <v>7</v>
      </c>
    </row>
    <row r="7" spans="1:12" x14ac:dyDescent="0.25">
      <c r="A7" s="12" t="s">
        <v>18</v>
      </c>
      <c r="B7" s="9" t="s">
        <v>8</v>
      </c>
      <c r="C7" s="3" t="s">
        <v>25</v>
      </c>
      <c r="D7" s="3" t="s">
        <v>11</v>
      </c>
      <c r="E7" s="3">
        <v>32</v>
      </c>
      <c r="F7" s="3">
        <v>32000</v>
      </c>
      <c r="G7" s="3">
        <v>12</v>
      </c>
    </row>
    <row r="8" spans="1:12" x14ac:dyDescent="0.25">
      <c r="A8" s="12" t="s">
        <v>19</v>
      </c>
      <c r="B8" s="7" t="s">
        <v>9</v>
      </c>
      <c r="C8" s="3" t="s">
        <v>26</v>
      </c>
      <c r="D8" s="3" t="s">
        <v>10</v>
      </c>
      <c r="E8" s="3">
        <v>36</v>
      </c>
      <c r="F8" s="3">
        <v>20000</v>
      </c>
      <c r="G8" s="3">
        <v>7</v>
      </c>
    </row>
    <row r="9" spans="1:12" x14ac:dyDescent="0.25">
      <c r="A9" s="12" t="s">
        <v>20</v>
      </c>
      <c r="B9" s="9" t="s">
        <v>8</v>
      </c>
      <c r="C9" s="3" t="s">
        <v>25</v>
      </c>
      <c r="D9" s="3" t="s">
        <v>11</v>
      </c>
      <c r="E9" s="3">
        <v>39</v>
      </c>
      <c r="F9" s="3">
        <v>50000</v>
      </c>
      <c r="G9" s="3">
        <v>13</v>
      </c>
    </row>
    <row r="10" spans="1:12" x14ac:dyDescent="0.25">
      <c r="A10" s="12" t="s">
        <v>21</v>
      </c>
      <c r="B10" s="7" t="s">
        <v>9</v>
      </c>
      <c r="C10" s="3" t="s">
        <v>25</v>
      </c>
      <c r="D10" s="3" t="s">
        <v>12</v>
      </c>
      <c r="E10" s="3">
        <v>25</v>
      </c>
      <c r="F10" s="3">
        <v>18000</v>
      </c>
      <c r="G10" s="3">
        <v>2</v>
      </c>
    </row>
    <row r="11" spans="1:12" x14ac:dyDescent="0.25">
      <c r="A11" s="12" t="s">
        <v>22</v>
      </c>
      <c r="B11" s="7" t="s">
        <v>9</v>
      </c>
      <c r="C11" s="3" t="s">
        <v>26</v>
      </c>
      <c r="D11" s="3" t="s">
        <v>10</v>
      </c>
      <c r="E11" s="3">
        <v>29</v>
      </c>
      <c r="F11" s="3">
        <v>43000</v>
      </c>
      <c r="G11" s="3">
        <v>5</v>
      </c>
    </row>
    <row r="12" spans="1:12" x14ac:dyDescent="0.25">
      <c r="A12" s="12" t="s">
        <v>23</v>
      </c>
      <c r="B12" s="7" t="s">
        <v>9</v>
      </c>
      <c r="C12" s="3" t="s">
        <v>25</v>
      </c>
      <c r="D12" s="3" t="s">
        <v>12</v>
      </c>
      <c r="E12" s="3">
        <v>27</v>
      </c>
      <c r="F12" s="3">
        <v>37000</v>
      </c>
      <c r="G12" s="3">
        <v>4</v>
      </c>
    </row>
    <row r="13" spans="1:12" ht="15.75" thickBot="1" x14ac:dyDescent="0.3">
      <c r="A13" s="13" t="s">
        <v>24</v>
      </c>
      <c r="B13" s="7" t="s">
        <v>9</v>
      </c>
      <c r="C13" s="3" t="s">
        <v>25</v>
      </c>
      <c r="D13" s="3" t="s">
        <v>10</v>
      </c>
      <c r="E13" s="3">
        <v>31</v>
      </c>
      <c r="F13" s="3">
        <v>27000</v>
      </c>
      <c r="G13" s="3">
        <v>3</v>
      </c>
    </row>
    <row r="15" spans="1:12" x14ac:dyDescent="0.25">
      <c r="A15" s="1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14"/>
      <c r="B1" s="3" t="s">
        <v>25</v>
      </c>
      <c r="C1" s="3" t="s">
        <v>26</v>
      </c>
      <c r="D1" s="15"/>
    </row>
    <row r="2" spans="1:4" x14ac:dyDescent="0.25">
      <c r="A2" s="14" t="s">
        <v>8</v>
      </c>
      <c r="B2" s="3">
        <f>COUNTIFS(Лист1!C2:C13,"М",Лист1!B2:B13,"Среднее")</f>
        <v>2</v>
      </c>
      <c r="C2" s="3">
        <f>COUNTIFS(Лист1!C2:C13,"Ж",Лист1!B2:B13,"Среднее")</f>
        <v>1</v>
      </c>
      <c r="D2" s="15"/>
    </row>
    <row r="3" spans="1:4" x14ac:dyDescent="0.25">
      <c r="A3" s="14" t="s">
        <v>9</v>
      </c>
      <c r="B3" s="3">
        <f>COUNTIFS(Лист1!C2:C13,"М",Лист1!B2:B13,"Высшее")</f>
        <v>6</v>
      </c>
      <c r="C3" s="3">
        <f>COUNTIFS(Лист1!C2:C13,"Ж",Лист1!B2:B13,"Высшее")</f>
        <v>3</v>
      </c>
      <c r="D3" s="15"/>
    </row>
    <row r="4" spans="1:4" x14ac:dyDescent="0.25">
      <c r="A4" t="s">
        <v>27</v>
      </c>
      <c r="B4" s="15">
        <f>SUM(B2:B3)</f>
        <v>8</v>
      </c>
      <c r="C4" s="15">
        <f>SUM(C2:C3)</f>
        <v>4</v>
      </c>
      <c r="D4" s="15">
        <f>SUM(B4:C4)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17" sqref="D17"/>
    </sheetView>
  </sheetViews>
  <sheetFormatPr defaultRowHeight="15" x14ac:dyDescent="0.25"/>
  <cols>
    <col min="1" max="1" width="25" customWidth="1"/>
    <col min="2" max="2" width="2.7109375" customWidth="1"/>
    <col min="3" max="3" width="2.85546875" customWidth="1"/>
    <col min="4" max="4" width="11.85546875" bestFit="1" customWidth="1"/>
  </cols>
  <sheetData>
    <row r="3" spans="1:4" x14ac:dyDescent="0.25">
      <c r="A3" s="16" t="s">
        <v>31</v>
      </c>
    </row>
    <row r="4" spans="1:4" x14ac:dyDescent="0.25">
      <c r="B4" t="s">
        <v>26</v>
      </c>
      <c r="C4" t="s">
        <v>25</v>
      </c>
      <c r="D4" t="s">
        <v>29</v>
      </c>
    </row>
    <row r="5" spans="1:4" x14ac:dyDescent="0.25">
      <c r="A5" s="17" t="s">
        <v>9</v>
      </c>
      <c r="B5" s="18">
        <v>3</v>
      </c>
      <c r="C5" s="18">
        <v>6</v>
      </c>
      <c r="D5" s="18">
        <v>9</v>
      </c>
    </row>
    <row r="6" spans="1:4" x14ac:dyDescent="0.25">
      <c r="A6" s="17" t="s">
        <v>8</v>
      </c>
      <c r="B6" s="18">
        <v>1</v>
      </c>
      <c r="C6" s="18">
        <v>2</v>
      </c>
      <c r="D6" s="18">
        <v>3</v>
      </c>
    </row>
    <row r="7" spans="1:4" x14ac:dyDescent="0.25">
      <c r="A7" s="17" t="s">
        <v>29</v>
      </c>
      <c r="B7" s="18">
        <v>4</v>
      </c>
      <c r="C7" s="18">
        <v>8</v>
      </c>
      <c r="D7" s="1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="160" zoomScaleNormal="160" workbookViewId="0">
      <selection activeCell="A15" sqref="A15"/>
    </sheetView>
  </sheetViews>
  <sheetFormatPr defaultRowHeight="15" x14ac:dyDescent="0.25"/>
  <cols>
    <col min="1" max="1" width="25.140625" customWidth="1"/>
    <col min="2" max="2" width="12" customWidth="1"/>
    <col min="3" max="3" width="9.140625" customWidth="1"/>
    <col min="4" max="4" width="12" customWidth="1"/>
    <col min="5" max="11" width="3" customWidth="1"/>
    <col min="12" max="12" width="11.85546875" bestFit="1" customWidth="1"/>
  </cols>
  <sheetData>
    <row r="3" spans="1:4" x14ac:dyDescent="0.25">
      <c r="A3" s="16" t="s">
        <v>33</v>
      </c>
    </row>
    <row r="4" spans="1:4" x14ac:dyDescent="0.25">
      <c r="B4" t="s">
        <v>9</v>
      </c>
      <c r="C4" t="s">
        <v>8</v>
      </c>
      <c r="D4" t="s">
        <v>29</v>
      </c>
    </row>
    <row r="5" spans="1:4" x14ac:dyDescent="0.25">
      <c r="A5" s="17" t="s">
        <v>12</v>
      </c>
      <c r="B5" s="20">
        <v>25</v>
      </c>
      <c r="C5" s="20">
        <v>43</v>
      </c>
      <c r="D5" s="20">
        <v>29.5</v>
      </c>
    </row>
    <row r="6" spans="1:4" x14ac:dyDescent="0.25">
      <c r="A6" s="17" t="s">
        <v>10</v>
      </c>
      <c r="B6" s="20">
        <v>29.6</v>
      </c>
      <c r="C6" s="20"/>
      <c r="D6" s="20">
        <v>29.6</v>
      </c>
    </row>
    <row r="7" spans="1:4" x14ac:dyDescent="0.25">
      <c r="A7" s="17" t="s">
        <v>11</v>
      </c>
      <c r="B7" s="20">
        <v>34</v>
      </c>
      <c r="C7" s="20">
        <v>35.5</v>
      </c>
      <c r="D7" s="20">
        <v>35</v>
      </c>
    </row>
    <row r="8" spans="1:4" x14ac:dyDescent="0.25">
      <c r="A8" s="17" t="s">
        <v>29</v>
      </c>
      <c r="B8" s="20">
        <v>28.555555555555557</v>
      </c>
      <c r="C8" s="20">
        <v>38</v>
      </c>
      <c r="D8" s="20">
        <v>30.916666666666668</v>
      </c>
    </row>
  </sheetData>
  <pageMargins left="0.7" right="0.7" top="0.75" bottom="0.75" header="0.3" footer="0.3"/>
  <pageSetup paperSize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A13" sqref="A13"/>
    </sheetView>
  </sheetViews>
  <sheetFormatPr defaultRowHeight="15" x14ac:dyDescent="0.25"/>
  <cols>
    <col min="1" max="1" width="24" bestFit="1" customWidth="1"/>
    <col min="2" max="2" width="12.140625" bestFit="1" customWidth="1"/>
    <col min="3" max="3" width="10.5703125" bestFit="1" customWidth="1"/>
    <col min="4" max="4" width="12.140625" bestFit="1" customWidth="1"/>
    <col min="5" max="13" width="6" customWidth="1"/>
    <col min="14" max="14" width="11.85546875" customWidth="1"/>
    <col min="15" max="15" width="13.85546875" bestFit="1" customWidth="1"/>
    <col min="16" max="16" width="11.85546875" bestFit="1" customWidth="1"/>
  </cols>
  <sheetData>
    <row r="2" spans="1:4" x14ac:dyDescent="0.25">
      <c r="A2" s="16" t="s">
        <v>34</v>
      </c>
    </row>
    <row r="3" spans="1:4" x14ac:dyDescent="0.25">
      <c r="B3" t="s">
        <v>9</v>
      </c>
      <c r="C3" t="s">
        <v>8</v>
      </c>
      <c r="D3" t="s">
        <v>29</v>
      </c>
    </row>
    <row r="4" spans="1:4" x14ac:dyDescent="0.25">
      <c r="A4" s="17" t="s">
        <v>12</v>
      </c>
      <c r="B4" s="21">
        <v>30833.333333333332</v>
      </c>
      <c r="C4" s="21">
        <v>80000</v>
      </c>
      <c r="D4" s="21">
        <v>43125</v>
      </c>
    </row>
    <row r="5" spans="1:4" x14ac:dyDescent="0.25">
      <c r="A5" s="17" t="s">
        <v>10</v>
      </c>
      <c r="B5" s="21">
        <v>35000</v>
      </c>
      <c r="C5" s="21"/>
      <c r="D5" s="21">
        <v>35000</v>
      </c>
    </row>
    <row r="6" spans="1:4" x14ac:dyDescent="0.25">
      <c r="A6" s="17" t="s">
        <v>11</v>
      </c>
      <c r="B6" s="21">
        <v>35000</v>
      </c>
      <c r="C6" s="21">
        <v>41000</v>
      </c>
      <c r="D6" s="21">
        <v>39000</v>
      </c>
    </row>
    <row r="7" spans="1:4" x14ac:dyDescent="0.25">
      <c r="A7" s="17" t="s">
        <v>29</v>
      </c>
      <c r="B7" s="21">
        <v>33611.111111111109</v>
      </c>
      <c r="C7" s="21">
        <v>54000</v>
      </c>
      <c r="D7" s="21">
        <v>38708.333333333336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Лист8</vt:lpstr>
      <vt:lpstr>Лист1</vt:lpstr>
      <vt:lpstr>Лист2</vt:lpstr>
      <vt:lpstr>Лист3</vt:lpstr>
      <vt:lpstr>Лист4</vt:lpstr>
      <vt:lpstr>Лист5</vt:lpstr>
      <vt:lpstr>Лист7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k1_502_12</dc:creator>
  <cp:lastModifiedBy>k1_502_12</cp:lastModifiedBy>
  <dcterms:created xsi:type="dcterms:W3CDTF">2019-11-19T10:05:16Z</dcterms:created>
  <dcterms:modified xsi:type="dcterms:W3CDTF">2019-11-19T11:12:10Z</dcterms:modified>
</cp:coreProperties>
</file>