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5g-select-the-different-color\assets\"/>
    </mc:Choice>
  </mc:AlternateContent>
  <xr:revisionPtr revIDLastSave="0" documentId="13_ncr:1_{D9B555CD-F73E-4641-8EDB-697F96B4C8E7}" xr6:coauthVersionLast="45" xr6:coauthVersionMax="45" xr10:uidLastSave="{00000000-0000-0000-0000-000000000000}"/>
  <bookViews>
    <workbookView xWindow="28800" yWindow="0" windowWidth="28800" windowHeight="15750" activeTab="1" xr2:uid="{D0793A1C-49E2-4722-9128-10F92A6ADEEB}"/>
  </bookViews>
  <sheets>
    <sheet name="パネルアニメーション" sheetId="1" r:id="rId1"/>
    <sheet name="Level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R13" i="2" s="1"/>
  <c r="Q14" i="2"/>
  <c r="Q15" i="2"/>
  <c r="Q16" i="2"/>
  <c r="V16" i="2" s="1"/>
  <c r="Q17" i="2"/>
  <c r="R17" i="2" s="1"/>
  <c r="Q18" i="2"/>
  <c r="V18" i="2" s="1"/>
  <c r="Q19" i="2"/>
  <c r="Q20" i="2"/>
  <c r="Q21" i="2"/>
  <c r="Q22" i="2"/>
  <c r="Q23" i="2"/>
  <c r="Q24" i="2"/>
  <c r="Q25" i="2"/>
  <c r="R25" i="2" s="1"/>
  <c r="Q26" i="2"/>
  <c r="Q27" i="2"/>
  <c r="Q28" i="2"/>
  <c r="R28" i="2" s="1"/>
  <c r="Q29" i="2"/>
  <c r="R29" i="2" s="1"/>
  <c r="Q30" i="2"/>
  <c r="T30" i="2" s="1"/>
  <c r="Q31" i="2"/>
  <c r="Q32" i="2"/>
  <c r="Q33" i="2"/>
  <c r="Q34" i="2"/>
  <c r="Q35" i="2"/>
  <c r="Q36" i="2"/>
  <c r="Q37" i="2"/>
  <c r="R37" i="2" s="1"/>
  <c r="Q38" i="2"/>
  <c r="Q39" i="2"/>
  <c r="Q40" i="2"/>
  <c r="V40" i="2" s="1"/>
  <c r="Q41" i="2"/>
  <c r="V41" i="2" s="1"/>
  <c r="Q42" i="2"/>
  <c r="V42" i="2" s="1"/>
  <c r="Q43" i="2"/>
  <c r="Q44" i="2"/>
  <c r="Q45" i="2"/>
  <c r="Q46" i="2"/>
  <c r="Q47" i="2"/>
  <c r="Q48" i="2"/>
  <c r="Q49" i="2"/>
  <c r="R49" i="2" s="1"/>
  <c r="Q50" i="2"/>
  <c r="Q51" i="2"/>
  <c r="Q52" i="2"/>
  <c r="V52" i="2" s="1"/>
  <c r="Q53" i="2"/>
  <c r="R53" i="2" s="1"/>
  <c r="Q54" i="2"/>
  <c r="R54" i="2" s="1"/>
  <c r="Q55" i="2"/>
  <c r="Q56" i="2"/>
  <c r="Q57" i="2"/>
  <c r="Q58" i="2"/>
  <c r="Q59" i="2"/>
  <c r="Q60" i="2"/>
  <c r="Q61" i="2"/>
  <c r="R61" i="2" s="1"/>
  <c r="Q62" i="2"/>
  <c r="Q63" i="2"/>
  <c r="Q64" i="2"/>
  <c r="R64" i="2" s="1"/>
  <c r="Q65" i="2"/>
  <c r="T65" i="2" s="1"/>
  <c r="Q66" i="2"/>
  <c r="T66" i="2" s="1"/>
  <c r="Q67" i="2"/>
  <c r="Q68" i="2"/>
  <c r="Q69" i="2"/>
  <c r="Q70" i="2"/>
  <c r="Q71" i="2"/>
  <c r="Q72" i="2"/>
  <c r="Q73" i="2"/>
  <c r="R73" i="2" s="1"/>
  <c r="Q74" i="2"/>
  <c r="Q75" i="2"/>
  <c r="Q76" i="2"/>
  <c r="R76" i="2" s="1"/>
  <c r="Q77" i="2"/>
  <c r="R77" i="2" s="1"/>
  <c r="Q78" i="2"/>
  <c r="R78" i="2" s="1"/>
  <c r="Q79" i="2"/>
  <c r="Q80" i="2"/>
  <c r="Q81" i="2"/>
  <c r="Q82" i="2"/>
  <c r="Q83" i="2"/>
  <c r="Q84" i="2"/>
  <c r="Q85" i="2"/>
  <c r="R85" i="2" s="1"/>
  <c r="Q86" i="2"/>
  <c r="Q87" i="2"/>
  <c r="Q88" i="2"/>
  <c r="V88" i="2" s="1"/>
  <c r="Q89" i="2"/>
  <c r="R89" i="2" s="1"/>
  <c r="Q90" i="2"/>
  <c r="T90" i="2" s="1"/>
  <c r="Q91" i="2"/>
  <c r="Q92" i="2"/>
  <c r="Q93" i="2"/>
  <c r="Q4" i="2"/>
  <c r="Q5" i="2"/>
  <c r="Q6" i="2"/>
  <c r="Q7" i="2"/>
  <c r="Q3" i="2"/>
  <c r="R4" i="2"/>
  <c r="R5" i="2"/>
  <c r="R6" i="2"/>
  <c r="R7" i="2"/>
  <c r="R8" i="2"/>
  <c r="R9" i="2"/>
  <c r="R10" i="2"/>
  <c r="R11" i="2"/>
  <c r="R12" i="2"/>
  <c r="R14" i="2"/>
  <c r="R15" i="2"/>
  <c r="R18" i="2"/>
  <c r="R19" i="2"/>
  <c r="R20" i="2"/>
  <c r="R21" i="2"/>
  <c r="R22" i="2"/>
  <c r="R23" i="2"/>
  <c r="R24" i="2"/>
  <c r="R26" i="2"/>
  <c r="R27" i="2"/>
  <c r="R31" i="2"/>
  <c r="R32" i="2"/>
  <c r="R33" i="2"/>
  <c r="R34" i="2"/>
  <c r="R35" i="2"/>
  <c r="R36" i="2"/>
  <c r="R38" i="2"/>
  <c r="R39" i="2"/>
  <c r="R43" i="2"/>
  <c r="R44" i="2"/>
  <c r="R45" i="2"/>
  <c r="R46" i="2"/>
  <c r="R47" i="2"/>
  <c r="R48" i="2"/>
  <c r="R50" i="2"/>
  <c r="R51" i="2"/>
  <c r="R55" i="2"/>
  <c r="R56" i="2"/>
  <c r="R57" i="2"/>
  <c r="R58" i="2"/>
  <c r="R59" i="2"/>
  <c r="R60" i="2"/>
  <c r="R62" i="2"/>
  <c r="R63" i="2"/>
  <c r="R67" i="2"/>
  <c r="R68" i="2"/>
  <c r="R69" i="2"/>
  <c r="R70" i="2"/>
  <c r="R71" i="2"/>
  <c r="R72" i="2"/>
  <c r="R74" i="2"/>
  <c r="R75" i="2"/>
  <c r="R79" i="2"/>
  <c r="R80" i="2"/>
  <c r="R81" i="2"/>
  <c r="R82" i="2"/>
  <c r="R83" i="2"/>
  <c r="R84" i="2"/>
  <c r="R86" i="2"/>
  <c r="R87" i="2"/>
  <c r="R91" i="2"/>
  <c r="R92" i="2"/>
  <c r="R93" i="2"/>
  <c r="R3" i="2"/>
  <c r="B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3" i="2"/>
  <c r="T14" i="2"/>
  <c r="T15" i="2"/>
  <c r="T19" i="2"/>
  <c r="T20" i="2"/>
  <c r="T21" i="2"/>
  <c r="T22" i="2"/>
  <c r="T23" i="2"/>
  <c r="T24" i="2"/>
  <c r="T25" i="2"/>
  <c r="T26" i="2"/>
  <c r="T27" i="2"/>
  <c r="T31" i="2"/>
  <c r="T32" i="2"/>
  <c r="T33" i="2"/>
  <c r="T34" i="2"/>
  <c r="T35" i="2"/>
  <c r="T36" i="2"/>
  <c r="T37" i="2"/>
  <c r="T38" i="2"/>
  <c r="T39" i="2"/>
  <c r="T43" i="2"/>
  <c r="T44" i="2"/>
  <c r="T45" i="2"/>
  <c r="T46" i="2"/>
  <c r="T47" i="2"/>
  <c r="T48" i="2"/>
  <c r="T49" i="2"/>
  <c r="T50" i="2"/>
  <c r="T51" i="2"/>
  <c r="T55" i="2"/>
  <c r="T56" i="2"/>
  <c r="T57" i="2"/>
  <c r="T58" i="2"/>
  <c r="T59" i="2"/>
  <c r="T60" i="2"/>
  <c r="T61" i="2"/>
  <c r="T62" i="2"/>
  <c r="T63" i="2"/>
  <c r="T67" i="2"/>
  <c r="T68" i="2"/>
  <c r="T69" i="2"/>
  <c r="T70" i="2"/>
  <c r="T71" i="2"/>
  <c r="T72" i="2"/>
  <c r="T73" i="2"/>
  <c r="T74" i="2"/>
  <c r="T75" i="2"/>
  <c r="T79" i="2"/>
  <c r="T80" i="2"/>
  <c r="T81" i="2"/>
  <c r="T82" i="2"/>
  <c r="T83" i="2"/>
  <c r="T84" i="2"/>
  <c r="T85" i="2"/>
  <c r="T86" i="2"/>
  <c r="T87" i="2"/>
  <c r="T91" i="2"/>
  <c r="T92" i="2"/>
  <c r="T93" i="2"/>
  <c r="T3" i="2"/>
  <c r="V34" i="2"/>
  <c r="V37" i="2"/>
  <c r="V44" i="2"/>
  <c r="V46" i="2"/>
  <c r="V80" i="2"/>
  <c r="V82" i="2"/>
  <c r="V57" i="2"/>
  <c r="V60" i="2"/>
  <c r="V61" i="2"/>
  <c r="V84" i="2"/>
  <c r="V85" i="2"/>
  <c r="U1" i="2"/>
  <c r="C3" i="2"/>
  <c r="D3" i="2" s="1"/>
  <c r="P4" i="2"/>
  <c r="P3" i="2"/>
  <c r="T4" i="2"/>
  <c r="V5" i="2"/>
  <c r="V6" i="2"/>
  <c r="T7" i="2"/>
  <c r="T9" i="2"/>
  <c r="V12" i="2"/>
  <c r="V13" i="2"/>
  <c r="V20" i="2"/>
  <c r="V22" i="2"/>
  <c r="V23" i="2"/>
  <c r="V24" i="2"/>
  <c r="V25" i="2"/>
  <c r="V28" i="2"/>
  <c r="V29" i="2"/>
  <c r="V32" i="2"/>
  <c r="V45" i="2"/>
  <c r="V48" i="2"/>
  <c r="V49" i="2"/>
  <c r="V56" i="2"/>
  <c r="V64" i="2"/>
  <c r="V65" i="2"/>
  <c r="V68" i="2"/>
  <c r="V69" i="2"/>
  <c r="V70" i="2"/>
  <c r="V72" i="2"/>
  <c r="V73" i="2"/>
  <c r="V92" i="2"/>
  <c r="V9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4" i="2"/>
  <c r="K4" i="2"/>
  <c r="K3" i="2"/>
  <c r="J3" i="2"/>
  <c r="L4" i="2"/>
  <c r="L16" i="2"/>
  <c r="L28" i="2"/>
  <c r="L5" i="2"/>
  <c r="L17" i="2"/>
  <c r="L29" i="2"/>
  <c r="L25" i="2"/>
  <c r="L6" i="2"/>
  <c r="L18" i="2"/>
  <c r="L30" i="2"/>
  <c r="L7" i="2"/>
  <c r="L19" i="2"/>
  <c r="L31" i="2"/>
  <c r="L13" i="2"/>
  <c r="L8" i="2"/>
  <c r="L20" i="2"/>
  <c r="L32" i="2"/>
  <c r="L14" i="2"/>
  <c r="L9" i="2"/>
  <c r="L21" i="2"/>
  <c r="L33" i="2"/>
  <c r="L10" i="2"/>
  <c r="L22" i="2"/>
  <c r="L11" i="2"/>
  <c r="L23" i="2"/>
  <c r="L24" i="2"/>
  <c r="L26" i="2"/>
  <c r="L12" i="2"/>
  <c r="L15" i="2"/>
  <c r="L27" i="2"/>
  <c r="L3" i="2"/>
  <c r="T54" i="2" l="1"/>
  <c r="R42" i="2"/>
  <c r="R65" i="2"/>
  <c r="V66" i="2"/>
  <c r="V30" i="2"/>
  <c r="R66" i="2"/>
  <c r="T53" i="2"/>
  <c r="T17" i="2"/>
  <c r="V90" i="2"/>
  <c r="V54" i="2"/>
  <c r="V76" i="2"/>
  <c r="T88" i="2"/>
  <c r="T76" i="2"/>
  <c r="T64" i="2"/>
  <c r="T52" i="2"/>
  <c r="T40" i="2"/>
  <c r="T28" i="2"/>
  <c r="T16" i="2"/>
  <c r="R88" i="2"/>
  <c r="R52" i="2"/>
  <c r="R40" i="2"/>
  <c r="R16" i="2"/>
  <c r="T18" i="2"/>
  <c r="R30" i="2"/>
  <c r="T77" i="2"/>
  <c r="T29" i="2"/>
  <c r="R90" i="2"/>
  <c r="T41" i="2"/>
  <c r="R41" i="2"/>
  <c r="T78" i="2"/>
  <c r="T42" i="2"/>
  <c r="T89" i="2"/>
  <c r="V78" i="2"/>
  <c r="V10" i="2"/>
  <c r="V8" i="2"/>
  <c r="V11" i="2"/>
  <c r="T13" i="2"/>
  <c r="T11" i="2"/>
  <c r="T10" i="2"/>
  <c r="T8" i="2"/>
  <c r="T6" i="2"/>
  <c r="T5" i="2"/>
  <c r="T12" i="2"/>
  <c r="V47" i="2"/>
  <c r="V35" i="2"/>
  <c r="V81" i="2"/>
  <c r="V36" i="2"/>
  <c r="V86" i="2"/>
  <c r="V74" i="2"/>
  <c r="V62" i="2"/>
  <c r="V50" i="2"/>
  <c r="V38" i="2"/>
  <c r="V26" i="2"/>
  <c r="V14" i="2"/>
  <c r="V83" i="2"/>
  <c r="V71" i="2"/>
  <c r="V59" i="2"/>
  <c r="V58" i="2"/>
  <c r="V33" i="2"/>
  <c r="V21" i="2"/>
  <c r="V9" i="2"/>
  <c r="V91" i="2"/>
  <c r="V79" i="2"/>
  <c r="V67" i="2"/>
  <c r="V55" i="2"/>
  <c r="V43" i="2"/>
  <c r="V31" i="2"/>
  <c r="V19" i="2"/>
  <c r="V7" i="2"/>
  <c r="V89" i="2"/>
  <c r="V77" i="2"/>
  <c r="V53" i="2"/>
  <c r="V17" i="2"/>
  <c r="V4" i="2"/>
  <c r="V87" i="2"/>
  <c r="V75" i="2"/>
  <c r="V63" i="2"/>
  <c r="V51" i="2"/>
  <c r="V39" i="2"/>
  <c r="V27" i="2"/>
  <c r="V15" i="2"/>
  <c r="F20" i="2"/>
  <c r="F8" i="2"/>
  <c r="F7" i="2"/>
  <c r="F21" i="2"/>
  <c r="F31" i="2"/>
  <c r="F13" i="2"/>
  <c r="F33" i="2"/>
  <c r="F24" i="2"/>
  <c r="F27" i="2"/>
  <c r="F12" i="2"/>
  <c r="F15" i="2"/>
  <c r="F25" i="2"/>
  <c r="F29" i="2"/>
  <c r="F17" i="2"/>
  <c r="F5" i="2"/>
  <c r="F9" i="2"/>
  <c r="F19" i="2"/>
  <c r="F11" i="2"/>
  <c r="F32" i="2"/>
  <c r="F23" i="2"/>
  <c r="F28" i="2"/>
  <c r="F16" i="2"/>
  <c r="F4" i="2"/>
  <c r="F10" i="2"/>
  <c r="F22" i="2"/>
  <c r="F26" i="2"/>
  <c r="F14" i="2"/>
  <c r="F30" i="2"/>
  <c r="F18" i="2"/>
  <c r="F6" i="2"/>
  <c r="P6" i="2"/>
  <c r="P5" i="2"/>
  <c r="O4" i="1"/>
  <c r="M4" i="1"/>
  <c r="L4" i="1"/>
  <c r="J4" i="1"/>
  <c r="G4" i="1"/>
  <c r="C4" i="2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/>
  <c r="D4" i="1" s="1"/>
  <c r="P7" i="2" l="1"/>
  <c r="P8" i="2" l="1"/>
  <c r="C5" i="2" l="1"/>
  <c r="P9" i="2"/>
  <c r="P10" i="2" l="1"/>
  <c r="P11" i="2" l="1"/>
  <c r="C6" i="2" l="1"/>
  <c r="P12" i="2"/>
  <c r="P13" i="2" l="1"/>
  <c r="P14" i="2"/>
  <c r="C7" i="2" l="1"/>
  <c r="P15" i="2"/>
  <c r="P16" i="2" l="1"/>
  <c r="P17" i="2" l="1"/>
  <c r="C8" i="2" l="1"/>
  <c r="P18" i="2"/>
  <c r="P19" i="2" l="1"/>
  <c r="P20" i="2" l="1"/>
  <c r="C9" i="2" l="1"/>
  <c r="P21" i="2"/>
  <c r="P22" i="2" l="1"/>
  <c r="P23" i="2" l="1"/>
  <c r="C10" i="2" l="1"/>
  <c r="P24" i="2"/>
  <c r="P25" i="2" l="1"/>
  <c r="P26" i="2" l="1"/>
  <c r="C11" i="2" l="1"/>
  <c r="P27" i="2"/>
  <c r="P28" i="2" l="1"/>
  <c r="P29" i="2" l="1"/>
  <c r="C12" i="2" l="1"/>
  <c r="P30" i="2"/>
  <c r="P31" i="2" l="1"/>
  <c r="P32" i="2" l="1"/>
  <c r="C13" i="2" l="1"/>
  <c r="P33" i="2"/>
  <c r="G3" i="2"/>
  <c r="F3" i="2" s="1"/>
  <c r="B4" i="2" l="1"/>
  <c r="D4" i="2" s="1"/>
  <c r="B31" i="2"/>
  <c r="D31" i="2" s="1"/>
  <c r="B12" i="2"/>
  <c r="D12" i="2" s="1"/>
  <c r="B13" i="2"/>
  <c r="D13" i="2" s="1"/>
  <c r="B25" i="2"/>
  <c r="D25" i="2" s="1"/>
  <c r="B15" i="2"/>
  <c r="D15" i="2" s="1"/>
  <c r="B9" i="2"/>
  <c r="D9" i="2" s="1"/>
  <c r="B19" i="2"/>
  <c r="D19" i="2" s="1"/>
  <c r="B16" i="2"/>
  <c r="D16" i="2" s="1"/>
  <c r="B8" i="2"/>
  <c r="D8" i="2" s="1"/>
  <c r="B24" i="2"/>
  <c r="D24" i="2" s="1"/>
  <c r="B32" i="2"/>
  <c r="D32" i="2" s="1"/>
  <c r="B14" i="2"/>
  <c r="D14" i="2" s="1"/>
  <c r="B27" i="2"/>
  <c r="D27" i="2" s="1"/>
  <c r="B33" i="2"/>
  <c r="D33" i="2" s="1"/>
  <c r="B28" i="2"/>
  <c r="D28" i="2" s="1"/>
  <c r="B20" i="2"/>
  <c r="D20" i="2" s="1"/>
  <c r="B29" i="2"/>
  <c r="D29" i="2" s="1"/>
  <c r="B10" i="2"/>
  <c r="D10" i="2" s="1"/>
  <c r="B7" i="2"/>
  <c r="D7" i="2" s="1"/>
  <c r="B23" i="2"/>
  <c r="D23" i="2" s="1"/>
  <c r="B21" i="2"/>
  <c r="D21" i="2" s="1"/>
  <c r="B22" i="2"/>
  <c r="D22" i="2" s="1"/>
  <c r="B26" i="2"/>
  <c r="D26" i="2" s="1"/>
  <c r="B5" i="2"/>
  <c r="D5" i="2" s="1"/>
  <c r="B18" i="2"/>
  <c r="D18" i="2" s="1"/>
  <c r="B11" i="2"/>
  <c r="D11" i="2" s="1"/>
  <c r="B17" i="2"/>
  <c r="D17" i="2" s="1"/>
  <c r="B6" i="2"/>
  <c r="D6" i="2" s="1"/>
  <c r="B30" i="2"/>
  <c r="D30" i="2" s="1"/>
  <c r="P34" i="2"/>
  <c r="P35" i="2" l="1"/>
  <c r="C14" i="2" l="1"/>
  <c r="P36" i="2"/>
  <c r="P37" i="2" l="1"/>
  <c r="P38" i="2" l="1"/>
  <c r="C15" i="2" l="1"/>
  <c r="P39" i="2"/>
  <c r="P40" i="2" l="1"/>
  <c r="P41" i="2" l="1"/>
  <c r="C16" i="2" l="1"/>
  <c r="P42" i="2"/>
  <c r="P43" i="2" l="1"/>
  <c r="P44" i="2" l="1"/>
  <c r="C17" i="2" l="1"/>
  <c r="P45" i="2"/>
  <c r="P46" i="2" l="1"/>
  <c r="P47" i="2" l="1"/>
  <c r="C18" i="2" l="1"/>
  <c r="P48" i="2"/>
  <c r="P49" i="2" l="1"/>
  <c r="P50" i="2" l="1"/>
  <c r="C19" i="2" l="1"/>
  <c r="P51" i="2"/>
  <c r="P52" i="2" l="1"/>
  <c r="P53" i="2" l="1"/>
  <c r="C20" i="2" l="1"/>
  <c r="P54" i="2"/>
  <c r="P55" i="2" l="1"/>
  <c r="P56" i="2" l="1"/>
  <c r="C21" i="2" l="1"/>
  <c r="P57" i="2"/>
  <c r="P58" i="2" l="1"/>
  <c r="P59" i="2" l="1"/>
  <c r="C22" i="2" l="1"/>
  <c r="P60" i="2"/>
  <c r="P61" i="2" l="1"/>
  <c r="P62" i="2" l="1"/>
  <c r="C23" i="2" l="1"/>
  <c r="P63" i="2"/>
  <c r="P64" i="2" l="1"/>
  <c r="P65" i="2" l="1"/>
  <c r="C24" i="2" l="1"/>
  <c r="P66" i="2"/>
  <c r="P67" i="2" l="1"/>
  <c r="P68" i="2" l="1"/>
  <c r="C25" i="2" l="1"/>
  <c r="P69" i="2"/>
  <c r="P70" i="2" l="1"/>
  <c r="P71" i="2" l="1"/>
  <c r="C26" i="2" l="1"/>
  <c r="P72" i="2"/>
  <c r="P73" i="2" l="1"/>
  <c r="P74" i="2" l="1"/>
  <c r="C27" i="2" l="1"/>
  <c r="P75" i="2"/>
  <c r="P76" i="2" l="1"/>
  <c r="P77" i="2" l="1"/>
  <c r="C28" i="2" l="1"/>
  <c r="P78" i="2"/>
  <c r="P79" i="2" l="1"/>
  <c r="P80" i="2" l="1"/>
  <c r="C29" i="2" l="1"/>
  <c r="P81" i="2"/>
  <c r="P82" i="2" l="1"/>
  <c r="P83" i="2" l="1"/>
  <c r="C30" i="2" l="1"/>
  <c r="P84" i="2"/>
  <c r="P85" i="2" l="1"/>
  <c r="P86" i="2" l="1"/>
  <c r="C31" i="2" l="1"/>
  <c r="P87" i="2"/>
  <c r="P88" i="2" l="1"/>
  <c r="P89" i="2" l="1"/>
  <c r="C32" i="2" l="1"/>
  <c r="P90" i="2"/>
  <c r="P91" i="2" l="1"/>
  <c r="P92" i="2" l="1"/>
  <c r="C33" i="2" l="1"/>
  <c r="P93" i="2"/>
</calcChain>
</file>

<file path=xl/sharedStrings.xml><?xml version="1.0" encoding="utf-8"?>
<sst xmlns="http://schemas.openxmlformats.org/spreadsheetml/2006/main" count="32" uniqueCount="28">
  <si>
    <t>BOTTOM</t>
    <phoneticPr fontId="1"/>
  </si>
  <si>
    <t>ABS</t>
    <phoneticPr fontId="1"/>
  </si>
  <si>
    <t>ENV</t>
    <phoneticPr fontId="1"/>
  </si>
  <si>
    <t>#</t>
    <phoneticPr fontId="1"/>
  </si>
  <si>
    <t>DRIVE</t>
    <phoneticPr fontId="1"/>
  </si>
  <si>
    <t>TS</t>
    <phoneticPr fontId="1"/>
  </si>
  <si>
    <t>通常</t>
    <rPh sb="0" eb="2">
      <t>ツウジョウ</t>
    </rPh>
    <phoneticPr fontId="1"/>
  </si>
  <si>
    <t>登場</t>
    <rPh sb="0" eb="2">
      <t>トウジョウ</t>
    </rPh>
    <phoneticPr fontId="1"/>
  </si>
  <si>
    <t>タップ</t>
    <phoneticPr fontId="1"/>
  </si>
  <si>
    <t>消える</t>
    <rPh sb="0" eb="1">
      <t>キ</t>
    </rPh>
    <phoneticPr fontId="1"/>
  </si>
  <si>
    <t>小さくなる</t>
    <rPh sb="0" eb="1">
      <t>チイ</t>
    </rPh>
    <phoneticPr fontId="1"/>
  </si>
  <si>
    <t>scoreThreshold</t>
  </si>
  <si>
    <t>Stage</t>
    <phoneticPr fontId="1"/>
  </si>
  <si>
    <t>Level</t>
    <phoneticPr fontId="1"/>
  </si>
  <si>
    <t>expThreshold</t>
    <phoneticPr fontId="1"/>
  </si>
  <si>
    <t>Play</t>
    <phoneticPr fontId="1"/>
  </si>
  <si>
    <t>scoreBoost</t>
    <phoneticPr fontId="1"/>
  </si>
  <si>
    <t>期待スコア</t>
    <rPh sb="0" eb="2">
      <t>キタイ</t>
    </rPh>
    <phoneticPr fontId="1"/>
  </si>
  <si>
    <t>増加</t>
    <rPh sb="0" eb="2">
      <t>ゾウカ</t>
    </rPh>
    <phoneticPr fontId="1"/>
  </si>
  <si>
    <t>次への経験値</t>
    <rPh sb="0" eb="1">
      <t>ツギ</t>
    </rPh>
    <rPh sb="3" eb="6">
      <t>ケイケンチ</t>
    </rPh>
    <phoneticPr fontId="1"/>
  </si>
  <si>
    <t>経験値／回</t>
    <rPh sb="0" eb="3">
      <t>ケイケンチ</t>
    </rPh>
    <rPh sb="4" eb="5">
      <t>カイ</t>
    </rPh>
    <phoneticPr fontId="1"/>
  </si>
  <si>
    <t>想定レベル範囲</t>
    <rPh sb="0" eb="2">
      <t>ソウテイ</t>
    </rPh>
    <rPh sb="5" eb="7">
      <t>ハンイ</t>
    </rPh>
    <phoneticPr fontId="1"/>
  </si>
  <si>
    <t>想定プレイ回数</t>
    <rPh sb="0" eb="2">
      <t>ソウテイ</t>
    </rPh>
    <rPh sb="5" eb="7">
      <t>カイスウ</t>
    </rPh>
    <phoneticPr fontId="1"/>
  </si>
  <si>
    <t>上限スコア</t>
    <rPh sb="0" eb="2">
      <t>ジョウゲン</t>
    </rPh>
    <phoneticPr fontId="1"/>
  </si>
  <si>
    <t>生スコア上限</t>
    <rPh sb="0" eb="1">
      <t>ナマ</t>
    </rPh>
    <rPh sb="4" eb="6">
      <t>ジョウゲン</t>
    </rPh>
    <phoneticPr fontId="1"/>
  </si>
  <si>
    <t>次へのスコア</t>
    <rPh sb="0" eb="1">
      <t>ツギ</t>
    </rPh>
    <phoneticPr fontId="1"/>
  </si>
  <si>
    <t>JSON</t>
    <phoneticPr fontId="1"/>
  </si>
  <si>
    <t>expToEarn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</si>
</sst>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177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center" vertical="center"/>
    </xf>
    <xf numFmtId="38" fontId="0" fillId="3" borderId="0" xfId="0" applyNumberFormat="1" applyFill="1">
      <alignment vertical="center"/>
    </xf>
    <xf numFmtId="10" fontId="0" fillId="3" borderId="0" xfId="2" applyNumberFormat="1" applyFont="1" applyFill="1">
      <alignment vertical="center"/>
    </xf>
    <xf numFmtId="38" fontId="0" fillId="3" borderId="0" xfId="1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38" fontId="0" fillId="0" borderId="0" xfId="1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38" fontId="0" fillId="4" borderId="0" xfId="1" applyFon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68C9-A309-4B5A-9153-5209438C6FC7}">
  <dimension ref="A1:O35"/>
  <sheetViews>
    <sheetView workbookViewId="0">
      <selection activeCell="D4" sqref="D4"/>
    </sheetView>
  </sheetViews>
  <sheetFormatPr defaultRowHeight="18.75" x14ac:dyDescent="0.4"/>
  <cols>
    <col min="4" max="4" width="9" style="1"/>
    <col min="8" max="8" width="3.375" customWidth="1"/>
    <col min="13" max="13" width="12.375" customWidth="1"/>
  </cols>
  <sheetData>
    <row r="1" spans="1:15" x14ac:dyDescent="0.4">
      <c r="A1" t="s">
        <v>6</v>
      </c>
      <c r="F1" t="s">
        <v>7</v>
      </c>
      <c r="J1" t="s">
        <v>8</v>
      </c>
      <c r="L1" t="s">
        <v>9</v>
      </c>
      <c r="O1" t="s">
        <v>10</v>
      </c>
    </row>
    <row r="2" spans="1:15" x14ac:dyDescent="0.4">
      <c r="A2" t="s">
        <v>0</v>
      </c>
      <c r="B2">
        <v>0.95</v>
      </c>
    </row>
    <row r="3" spans="1:15" x14ac:dyDescent="0.4">
      <c r="A3" t="s">
        <v>4</v>
      </c>
      <c r="B3">
        <v>0.3</v>
      </c>
    </row>
    <row r="4" spans="1:15" x14ac:dyDescent="0.4">
      <c r="A4" t="s">
        <v>5</v>
      </c>
      <c r="D4" s="3" t="str">
        <f>_xlfn.TEXTJOIN(",",FALSE,D6:D35)</f>
        <v>0.962,1.022,1.082,1.076,1.07,1.064,1.058,1.052,1.046,1.04,1.034,1.028,1.022,1.016,1.01,1.004,0.998,0.992,0.986,0.98,0.977,0.974,0.971,0.968,0.965,0.962,0.959,0.956,0.953,0.95</v>
      </c>
      <c r="G4" s="3" t="str">
        <f>_xlfn.TEXTJOIN(",",FALSE,G6:G20)</f>
        <v>0,0.05,0.1,0.2,0.3,0.4,0.5,0.6,0.7,0.8,0.9,1,1.1,0.95,1</v>
      </c>
      <c r="H4" s="3"/>
      <c r="J4" s="3" t="str">
        <f>_xlfn.TEXTJOIN(",",FALSE,J6:J12)</f>
        <v>1,0.8,0.85,0.95,1.05,1.1,1</v>
      </c>
      <c r="L4" s="3" t="str">
        <f>_xlfn.TEXTJOIN(",",FALSE,L6:L20)</f>
        <v>1,0.95,0.9,0.85,0.8,0.7,0.6,0.5,0.4,0.3,0.199999999999999,0.15,0.1,0.05,0</v>
      </c>
      <c r="M4" s="3" t="str">
        <f>_xlfn.TEXTJOIN(",",FALSE,M6:M20)</f>
        <v>1,1.005,1.01,1.02,1.03,1.04,1.08,1.1,1.1,1.05,1.75,1.85,1.9,1.95,2</v>
      </c>
      <c r="O4" s="3" t="str">
        <f>_xlfn.TEXTJOIN(",",FALSE,O6:O20)</f>
        <v>1,0.95,0.9,0.8,0.7,0.5,0.4,0.3,0.4,0.6,0.5,0.4,0.2,0.1,0</v>
      </c>
    </row>
    <row r="5" spans="1:15" x14ac:dyDescent="0.4">
      <c r="A5" t="s">
        <v>3</v>
      </c>
      <c r="B5" t="s">
        <v>2</v>
      </c>
      <c r="C5" t="s">
        <v>4</v>
      </c>
      <c r="D5" s="1" t="s">
        <v>1</v>
      </c>
      <c r="F5" t="s">
        <v>2</v>
      </c>
    </row>
    <row r="6" spans="1:15" x14ac:dyDescent="0.4">
      <c r="A6">
        <v>0</v>
      </c>
      <c r="B6" s="2">
        <v>4.0000000000000036E-2</v>
      </c>
      <c r="C6" s="2">
        <f>B$3*B6</f>
        <v>1.2000000000000011E-2</v>
      </c>
      <c r="D6" s="1">
        <f>B$3*B6+B$2</f>
        <v>0.96199999999999997</v>
      </c>
      <c r="F6">
        <v>0</v>
      </c>
      <c r="G6" s="1">
        <v>0</v>
      </c>
      <c r="H6" s="1"/>
      <c r="I6">
        <v>0</v>
      </c>
      <c r="J6" s="1">
        <v>1</v>
      </c>
      <c r="L6" s="1">
        <v>1</v>
      </c>
      <c r="M6" s="4">
        <v>1</v>
      </c>
      <c r="O6" s="1">
        <v>1</v>
      </c>
    </row>
    <row r="7" spans="1:15" x14ac:dyDescent="0.4">
      <c r="A7">
        <v>1</v>
      </c>
      <c r="B7" s="2">
        <v>0.24</v>
      </c>
      <c r="C7" s="2">
        <f t="shared" ref="C7:C35" si="0">B$3*B7</f>
        <v>7.1999999999999995E-2</v>
      </c>
      <c r="D7" s="1">
        <f t="shared" ref="D7:D35" si="1">B$3*B7+B$2</f>
        <v>1.022</v>
      </c>
      <c r="F7">
        <v>1</v>
      </c>
      <c r="G7">
        <v>0.05</v>
      </c>
      <c r="I7">
        <v>1</v>
      </c>
      <c r="J7" s="1">
        <v>0.8</v>
      </c>
      <c r="L7">
        <v>0.95</v>
      </c>
      <c r="M7" s="4">
        <v>1.0049999999999999</v>
      </c>
      <c r="O7">
        <v>0.95</v>
      </c>
    </row>
    <row r="8" spans="1:15" x14ac:dyDescent="0.4">
      <c r="A8">
        <v>2</v>
      </c>
      <c r="B8" s="2">
        <v>0.43999999999999995</v>
      </c>
      <c r="C8" s="2">
        <f t="shared" si="0"/>
        <v>0.13199999999999998</v>
      </c>
      <c r="D8" s="1">
        <f t="shared" si="1"/>
        <v>1.0819999999999999</v>
      </c>
      <c r="F8">
        <v>2</v>
      </c>
      <c r="G8" s="1">
        <v>0.1</v>
      </c>
      <c r="H8" s="1"/>
      <c r="I8">
        <v>2</v>
      </c>
      <c r="J8" s="1">
        <v>0.85</v>
      </c>
      <c r="L8" s="1">
        <v>0.9</v>
      </c>
      <c r="M8" s="4">
        <v>1.01</v>
      </c>
      <c r="O8" s="1">
        <v>0.9</v>
      </c>
    </row>
    <row r="9" spans="1:15" x14ac:dyDescent="0.4">
      <c r="A9">
        <v>3</v>
      </c>
      <c r="B9" s="2">
        <v>0.41999999999999993</v>
      </c>
      <c r="C9" s="2">
        <f t="shared" si="0"/>
        <v>0.12599999999999997</v>
      </c>
      <c r="D9" s="1">
        <f t="shared" si="1"/>
        <v>1.0759999999999998</v>
      </c>
      <c r="F9">
        <v>3</v>
      </c>
      <c r="G9" s="1">
        <v>0.2</v>
      </c>
      <c r="H9" s="1"/>
      <c r="I9">
        <v>3</v>
      </c>
      <c r="J9" s="1">
        <v>0.95</v>
      </c>
      <c r="L9" s="1">
        <v>0.85</v>
      </c>
      <c r="M9" s="4">
        <v>1.02</v>
      </c>
      <c r="O9" s="1">
        <v>0.8</v>
      </c>
    </row>
    <row r="10" spans="1:15" x14ac:dyDescent="0.4">
      <c r="A10">
        <v>4</v>
      </c>
      <c r="B10" s="2">
        <v>0.39999999999999991</v>
      </c>
      <c r="C10" s="2">
        <f t="shared" si="0"/>
        <v>0.11999999999999997</v>
      </c>
      <c r="D10" s="1">
        <f t="shared" si="1"/>
        <v>1.0699999999999998</v>
      </c>
      <c r="F10">
        <v>4</v>
      </c>
      <c r="G10" s="1">
        <v>0.3</v>
      </c>
      <c r="H10" s="1"/>
      <c r="I10">
        <v>4</v>
      </c>
      <c r="J10" s="1">
        <v>1.05</v>
      </c>
      <c r="L10" s="1">
        <v>0.8</v>
      </c>
      <c r="M10" s="4">
        <v>1.03</v>
      </c>
      <c r="O10" s="1">
        <v>0.7</v>
      </c>
    </row>
    <row r="11" spans="1:15" x14ac:dyDescent="0.4">
      <c r="A11">
        <v>5</v>
      </c>
      <c r="B11" s="2">
        <v>0.37999999999999989</v>
      </c>
      <c r="C11" s="2">
        <f t="shared" si="0"/>
        <v>0.11399999999999996</v>
      </c>
      <c r="D11" s="1">
        <f t="shared" si="1"/>
        <v>1.0639999999999998</v>
      </c>
      <c r="F11">
        <v>5</v>
      </c>
      <c r="G11" s="1">
        <v>0.4</v>
      </c>
      <c r="H11" s="1"/>
      <c r="I11">
        <v>5</v>
      </c>
      <c r="J11" s="1">
        <v>1.1000000000000001</v>
      </c>
      <c r="L11" s="1">
        <v>0.7</v>
      </c>
      <c r="M11" s="4">
        <v>1.04</v>
      </c>
      <c r="O11" s="1">
        <v>0.5</v>
      </c>
    </row>
    <row r="12" spans="1:15" x14ac:dyDescent="0.4">
      <c r="A12">
        <v>6</v>
      </c>
      <c r="B12" s="2">
        <v>0.3600000000000001</v>
      </c>
      <c r="C12" s="2">
        <f t="shared" si="0"/>
        <v>0.10800000000000003</v>
      </c>
      <c r="D12" s="1">
        <f t="shared" si="1"/>
        <v>1.0580000000000001</v>
      </c>
      <c r="F12">
        <v>6</v>
      </c>
      <c r="G12" s="1">
        <v>0.5</v>
      </c>
      <c r="H12" s="1"/>
      <c r="I12">
        <v>6</v>
      </c>
      <c r="J12" s="1">
        <v>1</v>
      </c>
      <c r="L12" s="1">
        <v>0.6</v>
      </c>
      <c r="M12" s="4">
        <v>1.08</v>
      </c>
      <c r="O12" s="1">
        <v>0.4</v>
      </c>
    </row>
    <row r="13" spans="1:15" x14ac:dyDescent="0.4">
      <c r="A13">
        <v>7</v>
      </c>
      <c r="B13" s="2">
        <v>0.34000000000000008</v>
      </c>
      <c r="C13" s="2">
        <f t="shared" si="0"/>
        <v>0.10200000000000002</v>
      </c>
      <c r="D13" s="1">
        <f t="shared" si="1"/>
        <v>1.052</v>
      </c>
      <c r="F13">
        <v>7</v>
      </c>
      <c r="G13" s="1">
        <v>0.6</v>
      </c>
      <c r="H13" s="1"/>
      <c r="J13" s="1"/>
      <c r="L13" s="1">
        <v>0.5</v>
      </c>
      <c r="M13" s="4">
        <v>1.1000000000000001</v>
      </c>
      <c r="O13" s="1">
        <v>0.3</v>
      </c>
    </row>
    <row r="14" spans="1:15" x14ac:dyDescent="0.4">
      <c r="A14">
        <v>8</v>
      </c>
      <c r="B14" s="2">
        <v>0.32000000000000006</v>
      </c>
      <c r="C14" s="2">
        <f t="shared" si="0"/>
        <v>9.6000000000000016E-2</v>
      </c>
      <c r="D14" s="1">
        <f t="shared" si="1"/>
        <v>1.046</v>
      </c>
      <c r="F14">
        <v>8</v>
      </c>
      <c r="G14" s="1">
        <v>0.7</v>
      </c>
      <c r="H14" s="1"/>
      <c r="J14" s="1"/>
      <c r="L14" s="1">
        <v>0.4</v>
      </c>
      <c r="M14" s="4">
        <v>1.1000000000000001</v>
      </c>
      <c r="O14" s="1">
        <v>0.4</v>
      </c>
    </row>
    <row r="15" spans="1:15" x14ac:dyDescent="0.4">
      <c r="A15">
        <v>9</v>
      </c>
      <c r="B15" s="2">
        <v>0.30000000000000004</v>
      </c>
      <c r="C15" s="2">
        <f t="shared" si="0"/>
        <v>9.0000000000000011E-2</v>
      </c>
      <c r="D15" s="1">
        <f t="shared" si="1"/>
        <v>1.04</v>
      </c>
      <c r="F15">
        <v>9</v>
      </c>
      <c r="G15" s="1">
        <v>0.8</v>
      </c>
      <c r="H15" s="1"/>
      <c r="J15" s="1"/>
      <c r="L15" s="1">
        <v>0.3</v>
      </c>
      <c r="M15" s="4">
        <v>1.05</v>
      </c>
      <c r="O15" s="1">
        <v>0.6</v>
      </c>
    </row>
    <row r="16" spans="1:15" x14ac:dyDescent="0.4">
      <c r="A16">
        <v>10</v>
      </c>
      <c r="B16" s="2">
        <v>0.28000000000000003</v>
      </c>
      <c r="C16" s="2">
        <f t="shared" si="0"/>
        <v>8.4000000000000005E-2</v>
      </c>
      <c r="D16" s="1">
        <f t="shared" si="1"/>
        <v>1.034</v>
      </c>
      <c r="F16">
        <v>10</v>
      </c>
      <c r="G16" s="1">
        <v>0.9</v>
      </c>
      <c r="H16" s="1"/>
      <c r="J16" s="1"/>
      <c r="L16" s="1">
        <v>0.19999999999999901</v>
      </c>
      <c r="M16" s="4">
        <v>1.75</v>
      </c>
      <c r="O16" s="1">
        <v>0.5</v>
      </c>
    </row>
    <row r="17" spans="1:15" x14ac:dyDescent="0.4">
      <c r="A17">
        <v>11</v>
      </c>
      <c r="B17" s="2">
        <v>0.26</v>
      </c>
      <c r="C17" s="2">
        <f t="shared" si="0"/>
        <v>7.8E-2</v>
      </c>
      <c r="D17" s="1">
        <f t="shared" si="1"/>
        <v>1.028</v>
      </c>
      <c r="F17">
        <v>11</v>
      </c>
      <c r="G17" s="1">
        <v>1</v>
      </c>
      <c r="H17" s="1"/>
      <c r="J17" s="1"/>
      <c r="L17" s="1">
        <v>0.15</v>
      </c>
      <c r="M17" s="4">
        <v>1.85</v>
      </c>
      <c r="O17" s="1">
        <v>0.4</v>
      </c>
    </row>
    <row r="18" spans="1:15" x14ac:dyDescent="0.4">
      <c r="A18">
        <v>12</v>
      </c>
      <c r="B18" s="2">
        <v>0.24</v>
      </c>
      <c r="C18" s="2">
        <f t="shared" si="0"/>
        <v>7.1999999999999995E-2</v>
      </c>
      <c r="D18" s="1">
        <f t="shared" si="1"/>
        <v>1.022</v>
      </c>
      <c r="F18">
        <v>12</v>
      </c>
      <c r="G18" s="1">
        <v>1.1000000000000001</v>
      </c>
      <c r="H18" s="1"/>
      <c r="J18" s="1"/>
      <c r="L18" s="1">
        <v>0.1</v>
      </c>
      <c r="M18" s="4">
        <v>1.9</v>
      </c>
      <c r="O18" s="1">
        <v>0.2</v>
      </c>
    </row>
    <row r="19" spans="1:15" x14ac:dyDescent="0.4">
      <c r="A19">
        <v>13</v>
      </c>
      <c r="B19" s="2">
        <v>0.21999999999999997</v>
      </c>
      <c r="C19" s="2">
        <f t="shared" si="0"/>
        <v>6.5999999999999989E-2</v>
      </c>
      <c r="D19" s="1">
        <f t="shared" si="1"/>
        <v>1.016</v>
      </c>
      <c r="F19">
        <v>13</v>
      </c>
      <c r="G19">
        <v>0.95</v>
      </c>
      <c r="L19" s="1">
        <v>0.05</v>
      </c>
      <c r="M19" s="4">
        <v>1.95</v>
      </c>
      <c r="O19" s="1">
        <v>0.1</v>
      </c>
    </row>
    <row r="20" spans="1:15" x14ac:dyDescent="0.4">
      <c r="A20">
        <v>14</v>
      </c>
      <c r="B20" s="2">
        <v>0.19999999999999996</v>
      </c>
      <c r="C20" s="2">
        <f t="shared" si="0"/>
        <v>5.9999999999999984E-2</v>
      </c>
      <c r="D20" s="1">
        <f t="shared" si="1"/>
        <v>1.01</v>
      </c>
      <c r="F20">
        <v>14</v>
      </c>
      <c r="G20" s="1">
        <v>1</v>
      </c>
      <c r="H20" s="1"/>
      <c r="J20" s="1"/>
      <c r="L20" s="1">
        <v>0</v>
      </c>
      <c r="M20" s="4">
        <v>2</v>
      </c>
      <c r="O20" s="1">
        <v>0</v>
      </c>
    </row>
    <row r="21" spans="1:15" x14ac:dyDescent="0.4">
      <c r="A21">
        <v>15</v>
      </c>
      <c r="B21" s="2">
        <v>0.17999999999999994</v>
      </c>
      <c r="C21" s="2">
        <f t="shared" si="0"/>
        <v>5.3999999999999979E-2</v>
      </c>
      <c r="D21" s="1">
        <f t="shared" si="1"/>
        <v>1.004</v>
      </c>
    </row>
    <row r="22" spans="1:15" x14ac:dyDescent="0.4">
      <c r="A22">
        <v>16</v>
      </c>
      <c r="B22" s="2">
        <v>0.16000000000000003</v>
      </c>
      <c r="C22" s="2">
        <f t="shared" si="0"/>
        <v>4.8000000000000008E-2</v>
      </c>
      <c r="D22" s="1">
        <f t="shared" si="1"/>
        <v>0.998</v>
      </c>
    </row>
    <row r="23" spans="1:15" x14ac:dyDescent="0.4">
      <c r="A23">
        <v>17</v>
      </c>
      <c r="B23" s="2">
        <v>0.14000000000000001</v>
      </c>
      <c r="C23" s="2">
        <f t="shared" si="0"/>
        <v>4.2000000000000003E-2</v>
      </c>
      <c r="D23" s="1">
        <f t="shared" si="1"/>
        <v>0.99199999999999999</v>
      </c>
    </row>
    <row r="24" spans="1:15" x14ac:dyDescent="0.4">
      <c r="A24">
        <v>18</v>
      </c>
      <c r="B24" s="2">
        <v>0.12</v>
      </c>
      <c r="C24" s="2">
        <f t="shared" si="0"/>
        <v>3.5999999999999997E-2</v>
      </c>
      <c r="D24" s="1">
        <f t="shared" si="1"/>
        <v>0.98599999999999999</v>
      </c>
    </row>
    <row r="25" spans="1:15" x14ac:dyDescent="0.4">
      <c r="A25">
        <v>19</v>
      </c>
      <c r="B25" s="2">
        <v>9.9999999999999978E-2</v>
      </c>
      <c r="C25" s="2">
        <f t="shared" si="0"/>
        <v>2.9999999999999992E-2</v>
      </c>
      <c r="D25" s="1">
        <f t="shared" si="1"/>
        <v>0.98</v>
      </c>
    </row>
    <row r="26" spans="1:15" x14ac:dyDescent="0.4">
      <c r="A26">
        <v>20</v>
      </c>
      <c r="B26" s="2">
        <v>8.9999999999999969E-2</v>
      </c>
      <c r="C26" s="2">
        <f t="shared" si="0"/>
        <v>2.6999999999999989E-2</v>
      </c>
      <c r="D26" s="1">
        <f t="shared" si="1"/>
        <v>0.97699999999999998</v>
      </c>
    </row>
    <row r="27" spans="1:15" x14ac:dyDescent="0.4">
      <c r="A27">
        <v>21</v>
      </c>
      <c r="B27" s="2">
        <v>7.999999999999996E-2</v>
      </c>
      <c r="C27" s="2">
        <f t="shared" si="0"/>
        <v>2.3999999999999987E-2</v>
      </c>
      <c r="D27" s="1">
        <f t="shared" si="1"/>
        <v>0.97399999999999998</v>
      </c>
    </row>
    <row r="28" spans="1:15" x14ac:dyDescent="0.4">
      <c r="A28">
        <v>22</v>
      </c>
      <c r="B28" s="2">
        <v>6.9999999999999951E-2</v>
      </c>
      <c r="C28" s="2">
        <f t="shared" si="0"/>
        <v>2.0999999999999984E-2</v>
      </c>
      <c r="D28" s="1">
        <f t="shared" si="1"/>
        <v>0.97099999999999997</v>
      </c>
    </row>
    <row r="29" spans="1:15" x14ac:dyDescent="0.4">
      <c r="A29">
        <v>23</v>
      </c>
      <c r="B29" s="2">
        <v>5.9999999999999942E-2</v>
      </c>
      <c r="C29" s="2">
        <f t="shared" si="0"/>
        <v>1.7999999999999981E-2</v>
      </c>
      <c r="D29" s="1">
        <f t="shared" si="1"/>
        <v>0.96799999999999997</v>
      </c>
    </row>
    <row r="30" spans="1:15" x14ac:dyDescent="0.4">
      <c r="A30">
        <v>24</v>
      </c>
      <c r="B30" s="2">
        <v>5.0000000000000044E-2</v>
      </c>
      <c r="C30" s="2">
        <f t="shared" si="0"/>
        <v>1.5000000000000013E-2</v>
      </c>
      <c r="D30" s="1">
        <f t="shared" si="1"/>
        <v>0.96499999999999997</v>
      </c>
    </row>
    <row r="31" spans="1:15" x14ac:dyDescent="0.4">
      <c r="A31">
        <v>25</v>
      </c>
      <c r="B31" s="2">
        <v>4.0000000000000036E-2</v>
      </c>
      <c r="C31" s="2">
        <f t="shared" si="0"/>
        <v>1.2000000000000011E-2</v>
      </c>
      <c r="D31" s="1">
        <f t="shared" si="1"/>
        <v>0.96199999999999997</v>
      </c>
    </row>
    <row r="32" spans="1:15" x14ac:dyDescent="0.4">
      <c r="A32">
        <v>26</v>
      </c>
      <c r="B32" s="2">
        <v>3.0000000000000027E-2</v>
      </c>
      <c r="C32" s="2">
        <f t="shared" si="0"/>
        <v>9.000000000000008E-3</v>
      </c>
      <c r="D32" s="1">
        <f t="shared" si="1"/>
        <v>0.95899999999999996</v>
      </c>
    </row>
    <row r="33" spans="1:4" x14ac:dyDescent="0.4">
      <c r="A33">
        <v>27</v>
      </c>
      <c r="B33" s="2">
        <v>2.0000000000000018E-2</v>
      </c>
      <c r="C33" s="2">
        <f t="shared" si="0"/>
        <v>6.0000000000000053E-3</v>
      </c>
      <c r="D33" s="1">
        <f t="shared" si="1"/>
        <v>0.95599999999999996</v>
      </c>
    </row>
    <row r="34" spans="1:4" x14ac:dyDescent="0.4">
      <c r="A34">
        <v>28</v>
      </c>
      <c r="B34" s="2">
        <v>1.0000000000000009E-2</v>
      </c>
      <c r="C34" s="2">
        <f t="shared" si="0"/>
        <v>3.0000000000000027E-3</v>
      </c>
      <c r="D34" s="1">
        <f t="shared" si="1"/>
        <v>0.95299999999999996</v>
      </c>
    </row>
    <row r="35" spans="1:4" x14ac:dyDescent="0.4">
      <c r="A35">
        <v>29</v>
      </c>
      <c r="B35" s="2">
        <v>0</v>
      </c>
      <c r="C35" s="2">
        <f t="shared" si="0"/>
        <v>0</v>
      </c>
      <c r="D35" s="1">
        <f t="shared" si="1"/>
        <v>0.95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0034-25BD-493C-9943-7D691ED33F16}">
  <dimension ref="A1:Y93"/>
  <sheetViews>
    <sheetView tabSelected="1" topLeftCell="I1" workbookViewId="0">
      <pane ySplit="2" topLeftCell="A67" activePane="bottomLeft" state="frozen"/>
      <selection pane="bottomLeft" activeCell="R3" sqref="R3:R93"/>
    </sheetView>
  </sheetViews>
  <sheetFormatPr defaultRowHeight="18.75" x14ac:dyDescent="0.4"/>
  <cols>
    <col min="1" max="1" width="6.25" style="6" bestFit="1" customWidth="1"/>
    <col min="2" max="2" width="15.25" style="11" bestFit="1" customWidth="1"/>
    <col min="3" max="3" width="12.25" style="11" customWidth="1"/>
    <col min="4" max="4" width="32.5" style="20" bestFit="1" customWidth="1"/>
    <col min="6" max="6" width="9" style="17"/>
    <col min="10" max="10" width="6.125" bestFit="1" customWidth="1"/>
    <col min="11" max="11" width="7.125" bestFit="1" customWidth="1"/>
    <col min="12" max="12" width="15.375" bestFit="1" customWidth="1"/>
    <col min="15" max="15" width="6" style="6" bestFit="1" customWidth="1"/>
    <col min="16" max="16" width="18.375" style="11" bestFit="1" customWidth="1"/>
    <col min="17" max="17" width="12.375" style="11" bestFit="1" customWidth="1"/>
    <col min="18" max="18" width="55.375" style="20" customWidth="1"/>
    <col min="20" max="21" width="11.25" bestFit="1" customWidth="1"/>
    <col min="23" max="23" width="5.625" bestFit="1" customWidth="1"/>
    <col min="24" max="24" width="14.375" bestFit="1" customWidth="1"/>
    <col min="25" max="25" width="13.375" bestFit="1" customWidth="1"/>
  </cols>
  <sheetData>
    <row r="1" spans="1:25" x14ac:dyDescent="0.4">
      <c r="T1" s="8" t="s">
        <v>23</v>
      </c>
      <c r="U1" s="5">
        <f>365*100</f>
        <v>36500</v>
      </c>
    </row>
    <row r="2" spans="1:25" s="8" customFormat="1" ht="18" x14ac:dyDescent="0.4">
      <c r="A2" s="7" t="s">
        <v>12</v>
      </c>
      <c r="B2" s="12" t="s">
        <v>11</v>
      </c>
      <c r="C2" s="12" t="s">
        <v>27</v>
      </c>
      <c r="D2" s="21" t="s">
        <v>26</v>
      </c>
      <c r="F2" s="18" t="s">
        <v>25</v>
      </c>
      <c r="G2" s="8" t="s">
        <v>17</v>
      </c>
      <c r="H2" s="16" t="s">
        <v>21</v>
      </c>
      <c r="I2" s="16"/>
      <c r="J2" s="16"/>
      <c r="K2" s="16"/>
      <c r="L2" s="8" t="s">
        <v>22</v>
      </c>
      <c r="O2" s="7" t="s">
        <v>13</v>
      </c>
      <c r="P2" s="12" t="s">
        <v>14</v>
      </c>
      <c r="Q2" s="12" t="s">
        <v>16</v>
      </c>
      <c r="R2" s="21" t="s">
        <v>26</v>
      </c>
      <c r="T2" s="8" t="s">
        <v>24</v>
      </c>
      <c r="U2" s="8" t="s">
        <v>17</v>
      </c>
      <c r="V2" s="8" t="s">
        <v>18</v>
      </c>
      <c r="W2" s="8" t="s">
        <v>15</v>
      </c>
      <c r="X2" s="8" t="s">
        <v>19</v>
      </c>
      <c r="Y2" s="8" t="s">
        <v>20</v>
      </c>
    </row>
    <row r="3" spans="1:25" x14ac:dyDescent="0.4">
      <c r="A3" s="6">
        <v>1</v>
      </c>
      <c r="B3" s="15">
        <f>SUM(F2:F$2)</f>
        <v>0</v>
      </c>
      <c r="C3" s="15">
        <f>_xlfn.XLOOKUP(H3,O:O,Y:Y)</f>
        <v>300</v>
      </c>
      <c r="D3" s="22" t="str">
        <f>"{"&amp;B$2&amp;":"&amp;B3&amp;","&amp;C$2&amp;":"&amp;C3&amp;"},"</f>
        <v>{scoreThreshold:0,expToEarn:300},</v>
      </c>
      <c r="F3" s="19">
        <f ca="1">TRUNC(G3*L3,-2)</f>
        <v>65000</v>
      </c>
      <c r="G3" s="5">
        <f>_xlfn.XLOOKUP(H3,O:O,U:U)</f>
        <v>5000</v>
      </c>
      <c r="H3">
        <v>1</v>
      </c>
      <c r="I3">
        <v>3</v>
      </c>
      <c r="J3" t="str">
        <f>ADDRESS(ROW($W$3)+H3-1,COLUMN($W$3))</f>
        <v>$W$3</v>
      </c>
      <c r="K3" t="str">
        <f>ADDRESS(ROW($W$3)+I3-1,COLUMN($W$3))</f>
        <v>$W$5</v>
      </c>
      <c r="L3" s="5">
        <f ca="1">ROUNDUP(SUM(INDIRECT(J3):INDIRECT(K3)),0)</f>
        <v>13</v>
      </c>
      <c r="O3" s="6">
        <v>1</v>
      </c>
      <c r="P3" s="13">
        <f>SUM(X2:X$2)</f>
        <v>0</v>
      </c>
      <c r="Q3" s="14">
        <f>TRUNC(U3/U$3-1,4)</f>
        <v>0</v>
      </c>
      <c r="R3" s="22" t="str">
        <f>"{"&amp;P$2&amp;":"&amp;P3&amp;","&amp;Q$2&amp;":"&amp;Q3&amp;"},"</f>
        <v>{expThreshold:0,scoreBoost:0},</v>
      </c>
      <c r="T3" s="5">
        <f>U$1/(1+Q3)</f>
        <v>36500</v>
      </c>
      <c r="U3">
        <v>5000</v>
      </c>
      <c r="W3" s="10">
        <f>TRUNC(3*LOG(O3+1,2))</f>
        <v>3</v>
      </c>
      <c r="X3" s="5">
        <f>W3*Y3</f>
        <v>900</v>
      </c>
      <c r="Y3" s="5">
        <v>300</v>
      </c>
    </row>
    <row r="4" spans="1:25" x14ac:dyDescent="0.4">
      <c r="A4" s="6">
        <v>2</v>
      </c>
      <c r="B4" s="15">
        <f ca="1">SUM(F$2:F3)</f>
        <v>65000</v>
      </c>
      <c r="C4" s="15">
        <f t="shared" ref="C4:C33" si="0">_xlfn.XLOOKUP(H4,O:O,Y:Y)</f>
        <v>600</v>
      </c>
      <c r="D4" s="22" t="str">
        <f t="shared" ref="D4:D33" ca="1" si="1">"{"&amp;B$2&amp;":"&amp;B4&amp;","&amp;C$2&amp;":"&amp;C4&amp;"},"</f>
        <v>{scoreThreshold:65000,expToEarn:600},</v>
      </c>
      <c r="F4" s="19">
        <f ca="1">TRUNC(G4*L4,-2)</f>
        <v>111300</v>
      </c>
      <c r="G4" s="5">
        <f t="shared" ref="G4:G33" si="2">_xlfn.XLOOKUP(H4,O:O,U:U)</f>
        <v>5300</v>
      </c>
      <c r="H4">
        <v>4</v>
      </c>
      <c r="I4">
        <v>6</v>
      </c>
      <c r="J4" t="str">
        <f>ADDRESS(ROW($W$3)+H4-1,COLUMN($W$3))</f>
        <v>$W$6</v>
      </c>
      <c r="K4" t="str">
        <f>ADDRESS(ROW($W$3)+I4-1,COLUMN($W$3))</f>
        <v>$W$8</v>
      </c>
      <c r="L4" s="5">
        <f ca="1">ROUNDUP(SUM(INDIRECT(J4):INDIRECT(K4)),0)</f>
        <v>21</v>
      </c>
      <c r="O4" s="6">
        <v>2</v>
      </c>
      <c r="P4" s="13">
        <f>SUM(X$2:X3)</f>
        <v>900</v>
      </c>
      <c r="Q4" s="14">
        <f t="shared" ref="Q4:Q67" si="3">TRUNC(U4/U$3-1,4)</f>
        <v>0.02</v>
      </c>
      <c r="R4" s="22" t="str">
        <f t="shared" ref="R4:R67" si="4">"{"&amp;P$2&amp;":"&amp;P4&amp;","&amp;Q$2&amp;":"&amp;Q4&amp;"},"</f>
        <v>{expThreshold:900,scoreBoost:0.02},</v>
      </c>
      <c r="T4" s="5">
        <f t="shared" ref="T4:T67" si="5">U$1/(1+Q4)</f>
        <v>35784.313725490196</v>
      </c>
      <c r="U4">
        <v>5100</v>
      </c>
      <c r="V4" s="9">
        <f>Q4-Q3</f>
        <v>0.02</v>
      </c>
      <c r="W4" s="10">
        <f t="shared" ref="W4:W67" si="6">TRUNC(3*LOG(O4+1,2))</f>
        <v>4</v>
      </c>
      <c r="X4" s="5">
        <f t="shared" ref="X4:X67" si="7">W4*Y4</f>
        <v>1600</v>
      </c>
      <c r="Y4" s="5">
        <v>400</v>
      </c>
    </row>
    <row r="5" spans="1:25" x14ac:dyDescent="0.4">
      <c r="A5" s="6">
        <v>3</v>
      </c>
      <c r="B5" s="15">
        <f ca="1">SUM(F$2:F4)</f>
        <v>176300</v>
      </c>
      <c r="C5" s="15">
        <f t="shared" si="0"/>
        <v>900</v>
      </c>
      <c r="D5" s="22" t="str">
        <f t="shared" ca="1" si="1"/>
        <v>{scoreThreshold:176300,expToEarn:900},</v>
      </c>
      <c r="F5" s="19">
        <f ca="1">TRUNC(G5*L5,-2)</f>
        <v>151200</v>
      </c>
      <c r="G5" s="5">
        <f t="shared" si="2"/>
        <v>5600</v>
      </c>
      <c r="H5">
        <v>7</v>
      </c>
      <c r="I5">
        <v>9</v>
      </c>
      <c r="J5" t="str">
        <f>ADDRESS(ROW($W$3)+H5-1,COLUMN($W$3))</f>
        <v>$W$9</v>
      </c>
      <c r="K5" t="str">
        <f>ADDRESS(ROW($W$3)+I5-1,COLUMN($W$3))</f>
        <v>$W$11</v>
      </c>
      <c r="L5" s="5">
        <f ca="1">ROUNDUP(SUM(INDIRECT(J5):INDIRECT(K5)),0)</f>
        <v>27</v>
      </c>
      <c r="O5" s="6">
        <v>3</v>
      </c>
      <c r="P5" s="13">
        <f>SUM(X$2:X4)</f>
        <v>2500</v>
      </c>
      <c r="Q5" s="14">
        <f t="shared" si="3"/>
        <v>0.04</v>
      </c>
      <c r="R5" s="22" t="str">
        <f t="shared" si="4"/>
        <v>{expThreshold:2500,scoreBoost:0.04},</v>
      </c>
      <c r="T5" s="5">
        <f t="shared" si="5"/>
        <v>35096.153846153844</v>
      </c>
      <c r="U5">
        <v>5200</v>
      </c>
      <c r="V5" s="9">
        <f t="shared" ref="V5:V68" si="8">Q5-Q4</f>
        <v>0.02</v>
      </c>
      <c r="W5" s="10">
        <f t="shared" si="6"/>
        <v>6</v>
      </c>
      <c r="X5" s="5">
        <f t="shared" si="7"/>
        <v>3000</v>
      </c>
      <c r="Y5" s="5">
        <v>500</v>
      </c>
    </row>
    <row r="6" spans="1:25" x14ac:dyDescent="0.4">
      <c r="A6" s="6">
        <v>4</v>
      </c>
      <c r="B6" s="15">
        <f ca="1">SUM(F$2:F5)</f>
        <v>327500</v>
      </c>
      <c r="C6" s="15">
        <f t="shared" si="0"/>
        <v>1200</v>
      </c>
      <c r="D6" s="22" t="str">
        <f t="shared" ca="1" si="1"/>
        <v>{scoreThreshold:327500,expToEarn:1200},</v>
      </c>
      <c r="F6" s="19">
        <f ca="1">TRUNC(G6*L6,-2)</f>
        <v>182900</v>
      </c>
      <c r="G6" s="5">
        <f t="shared" si="2"/>
        <v>5900</v>
      </c>
      <c r="H6">
        <v>10</v>
      </c>
      <c r="I6">
        <v>12</v>
      </c>
      <c r="J6" t="str">
        <f>ADDRESS(ROW($W$3)+H6-1,COLUMN($W$3))</f>
        <v>$W$12</v>
      </c>
      <c r="K6" t="str">
        <f>ADDRESS(ROW($W$3)+I6-1,COLUMN($W$3))</f>
        <v>$W$14</v>
      </c>
      <c r="L6" s="5">
        <f ca="1">ROUNDUP(SUM(INDIRECT(J6):INDIRECT(K6)),0)</f>
        <v>31</v>
      </c>
      <c r="O6" s="6">
        <v>4</v>
      </c>
      <c r="P6" s="13">
        <f>SUM(X$2:X5)</f>
        <v>5500</v>
      </c>
      <c r="Q6" s="14">
        <f t="shared" si="3"/>
        <v>0.06</v>
      </c>
      <c r="R6" s="22" t="str">
        <f t="shared" si="4"/>
        <v>{expThreshold:5500,scoreBoost:0.06},</v>
      </c>
      <c r="T6" s="5">
        <f t="shared" si="5"/>
        <v>34433.962264150941</v>
      </c>
      <c r="U6">
        <v>5300</v>
      </c>
      <c r="V6" s="9">
        <f t="shared" si="8"/>
        <v>1.9999999999999997E-2</v>
      </c>
      <c r="W6" s="10">
        <f t="shared" si="6"/>
        <v>6</v>
      </c>
      <c r="X6" s="5">
        <f t="shared" si="7"/>
        <v>3600</v>
      </c>
      <c r="Y6" s="5">
        <v>600</v>
      </c>
    </row>
    <row r="7" spans="1:25" x14ac:dyDescent="0.4">
      <c r="A7" s="6">
        <v>5</v>
      </c>
      <c r="B7" s="15">
        <f ca="1">SUM(F$2:F6)</f>
        <v>510400</v>
      </c>
      <c r="C7" s="15">
        <f t="shared" si="0"/>
        <v>1500</v>
      </c>
      <c r="D7" s="22" t="str">
        <f t="shared" ca="1" si="1"/>
        <v>{scoreThreshold:510400,expToEarn:1500},</v>
      </c>
      <c r="F7" s="19">
        <f ca="1">TRUNC(G7*L7,-2)</f>
        <v>210800</v>
      </c>
      <c r="G7" s="5">
        <f t="shared" si="2"/>
        <v>6200</v>
      </c>
      <c r="H7">
        <v>13</v>
      </c>
      <c r="I7">
        <v>15</v>
      </c>
      <c r="J7" t="str">
        <f>ADDRESS(ROW($W$3)+H7-1,COLUMN($W$3))</f>
        <v>$W$15</v>
      </c>
      <c r="K7" t="str">
        <f>ADDRESS(ROW($W$3)+I7-1,COLUMN($W$3))</f>
        <v>$W$17</v>
      </c>
      <c r="L7" s="5">
        <f ca="1">ROUNDUP(SUM(INDIRECT(J7):INDIRECT(K7)),0)</f>
        <v>34</v>
      </c>
      <c r="O7" s="6">
        <v>5</v>
      </c>
      <c r="P7" s="13">
        <f>SUM(X$2:X6)</f>
        <v>9100</v>
      </c>
      <c r="Q7" s="14">
        <f t="shared" si="3"/>
        <v>0.08</v>
      </c>
      <c r="R7" s="22" t="str">
        <f t="shared" si="4"/>
        <v>{expThreshold:9100,scoreBoost:0.08},</v>
      </c>
      <c r="T7" s="5">
        <f t="shared" si="5"/>
        <v>33796.296296296292</v>
      </c>
      <c r="U7">
        <v>5400</v>
      </c>
      <c r="V7" s="9">
        <f t="shared" si="8"/>
        <v>2.0000000000000004E-2</v>
      </c>
      <c r="W7" s="10">
        <f t="shared" si="6"/>
        <v>7</v>
      </c>
      <c r="X7" s="5">
        <f t="shared" si="7"/>
        <v>4900</v>
      </c>
      <c r="Y7" s="5">
        <v>700</v>
      </c>
    </row>
    <row r="8" spans="1:25" x14ac:dyDescent="0.4">
      <c r="A8" s="6">
        <v>6</v>
      </c>
      <c r="B8" s="15">
        <f ca="1">SUM(F$2:F7)</f>
        <v>721200</v>
      </c>
      <c r="C8" s="15">
        <f t="shared" si="0"/>
        <v>1800</v>
      </c>
      <c r="D8" s="22" t="str">
        <f t="shared" ca="1" si="1"/>
        <v>{scoreThreshold:721200,expToEarn:1800},</v>
      </c>
      <c r="F8" s="19">
        <f ca="1">TRUNC(G8*L8,-2)</f>
        <v>234000</v>
      </c>
      <c r="G8" s="5">
        <f t="shared" si="2"/>
        <v>6500</v>
      </c>
      <c r="H8">
        <v>16</v>
      </c>
      <c r="I8">
        <v>18</v>
      </c>
      <c r="J8" t="str">
        <f>ADDRESS(ROW($W$3)+H8-1,COLUMN($W$3))</f>
        <v>$W$18</v>
      </c>
      <c r="K8" t="str">
        <f>ADDRESS(ROW($W$3)+I8-1,COLUMN($W$3))</f>
        <v>$W$20</v>
      </c>
      <c r="L8" s="5">
        <f ca="1">ROUNDUP(SUM(INDIRECT(J8):INDIRECT(K8)),0)</f>
        <v>36</v>
      </c>
      <c r="O8" s="6">
        <v>6</v>
      </c>
      <c r="P8" s="13">
        <f>SUM(X$2:X7)</f>
        <v>14000</v>
      </c>
      <c r="Q8" s="14">
        <f t="shared" si="3"/>
        <v>0.1</v>
      </c>
      <c r="R8" s="22" t="str">
        <f t="shared" si="4"/>
        <v>{expThreshold:14000,scoreBoost:0.1},</v>
      </c>
      <c r="T8" s="5">
        <f t="shared" si="5"/>
        <v>33181.818181818177</v>
      </c>
      <c r="U8" s="5">
        <v>5500</v>
      </c>
      <c r="V8" s="9">
        <f t="shared" si="8"/>
        <v>2.0000000000000004E-2</v>
      </c>
      <c r="W8" s="10">
        <f t="shared" si="6"/>
        <v>8</v>
      </c>
      <c r="X8" s="5">
        <f t="shared" si="7"/>
        <v>6400</v>
      </c>
      <c r="Y8" s="5">
        <v>800</v>
      </c>
    </row>
    <row r="9" spans="1:25" x14ac:dyDescent="0.4">
      <c r="A9" s="6">
        <v>7</v>
      </c>
      <c r="B9" s="15">
        <f ca="1">SUM(F$2:F8)</f>
        <v>955200</v>
      </c>
      <c r="C9" s="15">
        <f t="shared" si="0"/>
        <v>2100</v>
      </c>
      <c r="D9" s="22" t="str">
        <f t="shared" ca="1" si="1"/>
        <v>{scoreThreshold:955200,expToEarn:2100},</v>
      </c>
      <c r="F9" s="19">
        <f ca="1">TRUNC(G9*L9,-2)</f>
        <v>258400</v>
      </c>
      <c r="G9" s="5">
        <f t="shared" si="2"/>
        <v>6800</v>
      </c>
      <c r="H9">
        <v>19</v>
      </c>
      <c r="I9">
        <v>21</v>
      </c>
      <c r="J9" t="str">
        <f>ADDRESS(ROW($W$3)+H9-1,COLUMN($W$3))</f>
        <v>$W$21</v>
      </c>
      <c r="K9" t="str">
        <f>ADDRESS(ROW($W$3)+I9-1,COLUMN($W$3))</f>
        <v>$W$23</v>
      </c>
      <c r="L9" s="5">
        <f ca="1">ROUNDUP(SUM(INDIRECT(J9):INDIRECT(K9)),0)</f>
        <v>38</v>
      </c>
      <c r="O9" s="6">
        <v>7</v>
      </c>
      <c r="P9" s="13">
        <f>SUM(X$2:X8)</f>
        <v>20400</v>
      </c>
      <c r="Q9" s="14">
        <f t="shared" si="3"/>
        <v>0.12</v>
      </c>
      <c r="R9" s="22" t="str">
        <f t="shared" si="4"/>
        <v>{expThreshold:20400,scoreBoost:0.12},</v>
      </c>
      <c r="T9" s="5">
        <f t="shared" si="5"/>
        <v>32589.28571428571</v>
      </c>
      <c r="U9" s="5">
        <v>5600</v>
      </c>
      <c r="V9" s="9">
        <f t="shared" si="8"/>
        <v>1.999999999999999E-2</v>
      </c>
      <c r="W9" s="10">
        <f t="shared" si="6"/>
        <v>9</v>
      </c>
      <c r="X9" s="5">
        <f t="shared" si="7"/>
        <v>8100</v>
      </c>
      <c r="Y9" s="5">
        <v>900</v>
      </c>
    </row>
    <row r="10" spans="1:25" x14ac:dyDescent="0.4">
      <c r="A10" s="6">
        <v>8</v>
      </c>
      <c r="B10" s="15">
        <f ca="1">SUM(F$2:F9)</f>
        <v>1213600</v>
      </c>
      <c r="C10" s="15">
        <f t="shared" si="0"/>
        <v>2400</v>
      </c>
      <c r="D10" s="22" t="str">
        <f t="shared" ca="1" si="1"/>
        <v>{scoreThreshold:1213600,expToEarn:2400},</v>
      </c>
      <c r="F10" s="19">
        <f ca="1">TRUNC(G10*L10,-2)</f>
        <v>276900</v>
      </c>
      <c r="G10" s="5">
        <f t="shared" si="2"/>
        <v>7100</v>
      </c>
      <c r="H10">
        <v>22</v>
      </c>
      <c r="I10">
        <v>24</v>
      </c>
      <c r="J10" t="str">
        <f>ADDRESS(ROW($W$3)+H10-1,COLUMN($W$3))</f>
        <v>$W$24</v>
      </c>
      <c r="K10" t="str">
        <f>ADDRESS(ROW($W$3)+I10-1,COLUMN($W$3))</f>
        <v>$W$26</v>
      </c>
      <c r="L10" s="5">
        <f ca="1">ROUNDUP(SUM(INDIRECT(J10):INDIRECT(K10)),0)</f>
        <v>39</v>
      </c>
      <c r="O10" s="6">
        <v>8</v>
      </c>
      <c r="P10" s="13">
        <f>SUM(X$2:X9)</f>
        <v>28500</v>
      </c>
      <c r="Q10" s="14">
        <f t="shared" si="3"/>
        <v>0.14000000000000001</v>
      </c>
      <c r="R10" s="22" t="str">
        <f t="shared" si="4"/>
        <v>{expThreshold:28500,scoreBoost:0.14},</v>
      </c>
      <c r="T10" s="5">
        <f t="shared" si="5"/>
        <v>32017.543859649119</v>
      </c>
      <c r="U10" s="5">
        <v>5700</v>
      </c>
      <c r="V10" s="9">
        <f t="shared" si="8"/>
        <v>2.0000000000000018E-2</v>
      </c>
      <c r="W10" s="10">
        <f t="shared" si="6"/>
        <v>9</v>
      </c>
      <c r="X10" s="5">
        <f t="shared" si="7"/>
        <v>9000</v>
      </c>
      <c r="Y10" s="5">
        <v>1000</v>
      </c>
    </row>
    <row r="11" spans="1:25" x14ac:dyDescent="0.4">
      <c r="A11" s="6">
        <v>9</v>
      </c>
      <c r="B11" s="15">
        <f ca="1">SUM(F$2:F10)</f>
        <v>1490500</v>
      </c>
      <c r="C11" s="15">
        <f t="shared" si="0"/>
        <v>2700</v>
      </c>
      <c r="D11" s="22" t="str">
        <f t="shared" ca="1" si="1"/>
        <v>{scoreThreshold:1490500,expToEarn:2700},</v>
      </c>
      <c r="F11" s="19">
        <f ca="1">TRUNC(G11*L11,-2)</f>
        <v>310800</v>
      </c>
      <c r="G11" s="5">
        <f t="shared" si="2"/>
        <v>7400</v>
      </c>
      <c r="H11">
        <v>25</v>
      </c>
      <c r="I11">
        <v>27</v>
      </c>
      <c r="J11" t="str">
        <f>ADDRESS(ROW($W$3)+H11-1,COLUMN($W$3))</f>
        <v>$W$27</v>
      </c>
      <c r="K11" t="str">
        <f>ADDRESS(ROW($W$3)+I11-1,COLUMN($W$3))</f>
        <v>$W$29</v>
      </c>
      <c r="L11" s="5">
        <f ca="1">ROUNDUP(SUM(INDIRECT(J11):INDIRECT(K11)),0)</f>
        <v>42</v>
      </c>
      <c r="O11" s="6">
        <v>9</v>
      </c>
      <c r="P11" s="13">
        <f>SUM(X$2:X10)</f>
        <v>37500</v>
      </c>
      <c r="Q11" s="14">
        <f t="shared" si="3"/>
        <v>0.16</v>
      </c>
      <c r="R11" s="22" t="str">
        <f t="shared" si="4"/>
        <v>{expThreshold:37500,scoreBoost:0.16},</v>
      </c>
      <c r="T11" s="5">
        <f t="shared" si="5"/>
        <v>31465.517241379312</v>
      </c>
      <c r="U11" s="5">
        <v>5800</v>
      </c>
      <c r="V11" s="9">
        <f t="shared" si="8"/>
        <v>1.999999999999999E-2</v>
      </c>
      <c r="W11" s="10">
        <f t="shared" si="6"/>
        <v>9</v>
      </c>
      <c r="X11" s="5">
        <f t="shared" si="7"/>
        <v>9900</v>
      </c>
      <c r="Y11" s="5">
        <v>1100</v>
      </c>
    </row>
    <row r="12" spans="1:25" x14ac:dyDescent="0.4">
      <c r="A12" s="6">
        <v>10</v>
      </c>
      <c r="B12" s="15">
        <f ca="1">SUM(F$2:F11)</f>
        <v>1801300</v>
      </c>
      <c r="C12" s="15">
        <f t="shared" si="0"/>
        <v>3000</v>
      </c>
      <c r="D12" s="22" t="str">
        <f t="shared" ca="1" si="1"/>
        <v>{scoreThreshold:1801300,expToEarn:3000},</v>
      </c>
      <c r="F12" s="19">
        <f ca="1">TRUNC(G12*L12,-2)</f>
        <v>323400</v>
      </c>
      <c r="G12" s="5">
        <f t="shared" si="2"/>
        <v>7700</v>
      </c>
      <c r="H12">
        <v>28</v>
      </c>
      <c r="I12">
        <v>30</v>
      </c>
      <c r="J12" t="str">
        <f>ADDRESS(ROW($W$3)+H12-1,COLUMN($W$3))</f>
        <v>$W$30</v>
      </c>
      <c r="K12" t="str">
        <f>ADDRESS(ROW($W$3)+I12-1,COLUMN($W$3))</f>
        <v>$W$32</v>
      </c>
      <c r="L12" s="5">
        <f ca="1">ROUNDUP(SUM(INDIRECT(J12):INDIRECT(K12)),0)</f>
        <v>42</v>
      </c>
      <c r="O12" s="6">
        <v>10</v>
      </c>
      <c r="P12" s="13">
        <f>SUM(X$2:X11)</f>
        <v>47400</v>
      </c>
      <c r="Q12" s="14">
        <f t="shared" si="3"/>
        <v>0.18</v>
      </c>
      <c r="R12" s="22" t="str">
        <f t="shared" si="4"/>
        <v>{expThreshold:47400,scoreBoost:0.18},</v>
      </c>
      <c r="T12" s="5">
        <f t="shared" si="5"/>
        <v>30932.203389830509</v>
      </c>
      <c r="U12" s="5">
        <v>5900</v>
      </c>
      <c r="V12" s="9">
        <f t="shared" si="8"/>
        <v>1.999999999999999E-2</v>
      </c>
      <c r="W12" s="10">
        <f t="shared" si="6"/>
        <v>10</v>
      </c>
      <c r="X12" s="5">
        <f t="shared" si="7"/>
        <v>12000</v>
      </c>
      <c r="Y12" s="5">
        <v>1200</v>
      </c>
    </row>
    <row r="13" spans="1:25" x14ac:dyDescent="0.4">
      <c r="A13" s="6">
        <v>11</v>
      </c>
      <c r="B13" s="15">
        <f ca="1">SUM(F$2:F12)</f>
        <v>2124700</v>
      </c>
      <c r="C13" s="15">
        <f t="shared" si="0"/>
        <v>3300</v>
      </c>
      <c r="D13" s="22" t="str">
        <f t="shared" ca="1" si="1"/>
        <v>{scoreThreshold:2124700,expToEarn:3300},</v>
      </c>
      <c r="F13" s="19">
        <f ca="1">TRUNC(G13*L13,-2)</f>
        <v>360000</v>
      </c>
      <c r="G13" s="5">
        <f t="shared" si="2"/>
        <v>8000</v>
      </c>
      <c r="H13">
        <v>31</v>
      </c>
      <c r="I13">
        <v>33</v>
      </c>
      <c r="J13" t="str">
        <f>ADDRESS(ROW($W$3)+H13-1,COLUMN($W$3))</f>
        <v>$W$33</v>
      </c>
      <c r="K13" t="str">
        <f>ADDRESS(ROW($W$3)+I13-1,COLUMN($W$3))</f>
        <v>$W$35</v>
      </c>
      <c r="L13" s="5">
        <f ca="1">ROUNDUP(SUM(INDIRECT(J13):INDIRECT(K13)),0)</f>
        <v>45</v>
      </c>
      <c r="O13" s="6">
        <v>11</v>
      </c>
      <c r="P13" s="13">
        <f>SUM(X$2:X12)</f>
        <v>59400</v>
      </c>
      <c r="Q13" s="14">
        <f t="shared" si="3"/>
        <v>0.2</v>
      </c>
      <c r="R13" s="22" t="str">
        <f t="shared" si="4"/>
        <v>{expThreshold:59400,scoreBoost:0.2},</v>
      </c>
      <c r="T13" s="5">
        <f t="shared" si="5"/>
        <v>30416.666666666668</v>
      </c>
      <c r="U13" s="5">
        <v>6000</v>
      </c>
      <c r="V13" s="9">
        <f t="shared" si="8"/>
        <v>2.0000000000000018E-2</v>
      </c>
      <c r="W13" s="10">
        <f t="shared" si="6"/>
        <v>10</v>
      </c>
      <c r="X13" s="5">
        <f t="shared" si="7"/>
        <v>13000</v>
      </c>
      <c r="Y13" s="5">
        <v>1300</v>
      </c>
    </row>
    <row r="14" spans="1:25" x14ac:dyDescent="0.4">
      <c r="A14" s="6">
        <v>12</v>
      </c>
      <c r="B14" s="15">
        <f ca="1">SUM(F$2:F13)</f>
        <v>2484700</v>
      </c>
      <c r="C14" s="15">
        <f t="shared" si="0"/>
        <v>3600</v>
      </c>
      <c r="D14" s="22" t="str">
        <f t="shared" ca="1" si="1"/>
        <v>{scoreThreshold:2484700,expToEarn:3600},</v>
      </c>
      <c r="F14" s="19">
        <f ca="1">TRUNC(G14*L14,-2)</f>
        <v>373500</v>
      </c>
      <c r="G14" s="5">
        <f t="shared" si="2"/>
        <v>8300</v>
      </c>
      <c r="H14">
        <v>34</v>
      </c>
      <c r="I14">
        <v>36</v>
      </c>
      <c r="J14" t="str">
        <f>ADDRESS(ROW($W$3)+H14-1,COLUMN($W$3))</f>
        <v>$W$36</v>
      </c>
      <c r="K14" t="str">
        <f>ADDRESS(ROW($W$3)+I14-1,COLUMN($W$3))</f>
        <v>$W$38</v>
      </c>
      <c r="L14" s="5">
        <f ca="1">ROUNDUP(SUM(INDIRECT(J14):INDIRECT(K14)),0)</f>
        <v>45</v>
      </c>
      <c r="O14" s="6">
        <v>12</v>
      </c>
      <c r="P14" s="13">
        <f>SUM(X$2:X13)</f>
        <v>72400</v>
      </c>
      <c r="Q14" s="14">
        <f t="shared" si="3"/>
        <v>0.22</v>
      </c>
      <c r="R14" s="22" t="str">
        <f t="shared" si="4"/>
        <v>{expThreshold:72400,scoreBoost:0.22},</v>
      </c>
      <c r="T14" s="5">
        <f t="shared" si="5"/>
        <v>29918.032786885247</v>
      </c>
      <c r="U14" s="5">
        <v>6100</v>
      </c>
      <c r="V14" s="9">
        <f t="shared" si="8"/>
        <v>1.999999999999999E-2</v>
      </c>
      <c r="W14" s="10">
        <f t="shared" si="6"/>
        <v>11</v>
      </c>
      <c r="X14" s="5">
        <f t="shared" si="7"/>
        <v>15400</v>
      </c>
      <c r="Y14" s="5">
        <v>1400</v>
      </c>
    </row>
    <row r="15" spans="1:25" x14ac:dyDescent="0.4">
      <c r="A15" s="6">
        <v>13</v>
      </c>
      <c r="B15" s="15">
        <f ca="1">SUM(F$2:F14)</f>
        <v>2858200</v>
      </c>
      <c r="C15" s="15">
        <f t="shared" si="0"/>
        <v>3900</v>
      </c>
      <c r="D15" s="22" t="str">
        <f t="shared" ca="1" si="1"/>
        <v>{scoreThreshold:2858200,expToEarn:3900},</v>
      </c>
      <c r="F15" s="19">
        <f ca="1">TRUNC(G15*L15,-2)</f>
        <v>387000</v>
      </c>
      <c r="G15" s="5">
        <f t="shared" si="2"/>
        <v>8600</v>
      </c>
      <c r="H15">
        <v>37</v>
      </c>
      <c r="I15">
        <v>39</v>
      </c>
      <c r="J15" t="str">
        <f>ADDRESS(ROW($W$3)+H15-1,COLUMN($W$3))</f>
        <v>$W$39</v>
      </c>
      <c r="K15" t="str">
        <f>ADDRESS(ROW($W$3)+I15-1,COLUMN($W$3))</f>
        <v>$W$41</v>
      </c>
      <c r="L15" s="5">
        <f ca="1">ROUNDUP(SUM(INDIRECT(J15):INDIRECT(K15)),0)</f>
        <v>45</v>
      </c>
      <c r="O15" s="6">
        <v>13</v>
      </c>
      <c r="P15" s="13">
        <f>SUM(X$2:X14)</f>
        <v>87800</v>
      </c>
      <c r="Q15" s="14">
        <f t="shared" si="3"/>
        <v>0.24</v>
      </c>
      <c r="R15" s="22" t="str">
        <f t="shared" si="4"/>
        <v>{expThreshold:87800,scoreBoost:0.24},</v>
      </c>
      <c r="T15" s="5">
        <f t="shared" si="5"/>
        <v>29435.483870967742</v>
      </c>
      <c r="U15" s="5">
        <v>6200</v>
      </c>
      <c r="V15" s="9">
        <f t="shared" si="8"/>
        <v>1.999999999999999E-2</v>
      </c>
      <c r="W15" s="10">
        <f t="shared" si="6"/>
        <v>11</v>
      </c>
      <c r="X15" s="5">
        <f t="shared" si="7"/>
        <v>16500</v>
      </c>
      <c r="Y15" s="5">
        <v>1500</v>
      </c>
    </row>
    <row r="16" spans="1:25" x14ac:dyDescent="0.4">
      <c r="A16" s="6">
        <v>14</v>
      </c>
      <c r="B16" s="15">
        <f ca="1">SUM(F$2:F15)</f>
        <v>3245200</v>
      </c>
      <c r="C16" s="15">
        <f t="shared" si="0"/>
        <v>4200</v>
      </c>
      <c r="D16" s="22" t="str">
        <f t="shared" ca="1" si="1"/>
        <v>{scoreThreshold:3245200,expToEarn:4200},</v>
      </c>
      <c r="F16" s="19">
        <f ca="1">TRUNC(G16*L16,-2)</f>
        <v>427200</v>
      </c>
      <c r="G16" s="5">
        <f t="shared" si="2"/>
        <v>8900</v>
      </c>
      <c r="H16">
        <v>40</v>
      </c>
      <c r="I16">
        <v>42</v>
      </c>
      <c r="J16" t="str">
        <f>ADDRESS(ROW($W$3)+H16-1,COLUMN($W$3))</f>
        <v>$W$42</v>
      </c>
      <c r="K16" t="str">
        <f>ADDRESS(ROW($W$3)+I16-1,COLUMN($W$3))</f>
        <v>$W$44</v>
      </c>
      <c r="L16" s="5">
        <f ca="1">ROUNDUP(SUM(INDIRECT(J16):INDIRECT(K16)),0)</f>
        <v>48</v>
      </c>
      <c r="O16" s="6">
        <v>14</v>
      </c>
      <c r="P16" s="13">
        <f>SUM(X$2:X15)</f>
        <v>104300</v>
      </c>
      <c r="Q16" s="14">
        <f t="shared" si="3"/>
        <v>0.26</v>
      </c>
      <c r="R16" s="22" t="str">
        <f t="shared" si="4"/>
        <v>{expThreshold:104300,scoreBoost:0.26},</v>
      </c>
      <c r="T16" s="5">
        <f t="shared" si="5"/>
        <v>28968.253968253968</v>
      </c>
      <c r="U16" s="5">
        <v>6300</v>
      </c>
      <c r="V16" s="9">
        <f t="shared" si="8"/>
        <v>2.0000000000000018E-2</v>
      </c>
      <c r="W16" s="10">
        <f t="shared" si="6"/>
        <v>11</v>
      </c>
      <c r="X16" s="5">
        <f t="shared" si="7"/>
        <v>17600</v>
      </c>
      <c r="Y16" s="5">
        <v>1600</v>
      </c>
    </row>
    <row r="17" spans="1:25" x14ac:dyDescent="0.4">
      <c r="A17" s="6">
        <v>15</v>
      </c>
      <c r="B17" s="15">
        <f ca="1">SUM(F$2:F16)</f>
        <v>3672400</v>
      </c>
      <c r="C17" s="15">
        <f t="shared" si="0"/>
        <v>4500</v>
      </c>
      <c r="D17" s="22" t="str">
        <f t="shared" ca="1" si="1"/>
        <v>{scoreThreshold:3672400,expToEarn:4500},</v>
      </c>
      <c r="F17" s="19">
        <f ca="1">TRUNC(G17*L17,-2)</f>
        <v>441600</v>
      </c>
      <c r="G17" s="5">
        <f t="shared" si="2"/>
        <v>9200</v>
      </c>
      <c r="H17">
        <v>43</v>
      </c>
      <c r="I17">
        <v>45</v>
      </c>
      <c r="J17" t="str">
        <f>ADDRESS(ROW($W$3)+H17-1,COLUMN($W$3))</f>
        <v>$W$45</v>
      </c>
      <c r="K17" t="str">
        <f>ADDRESS(ROW($W$3)+I17-1,COLUMN($W$3))</f>
        <v>$W$47</v>
      </c>
      <c r="L17" s="5">
        <f ca="1">ROUNDUP(SUM(INDIRECT(J17):INDIRECT(K17)),0)</f>
        <v>48</v>
      </c>
      <c r="O17" s="6">
        <v>15</v>
      </c>
      <c r="P17" s="13">
        <f>SUM(X$2:X16)</f>
        <v>121900</v>
      </c>
      <c r="Q17" s="14">
        <f t="shared" si="3"/>
        <v>0.28000000000000003</v>
      </c>
      <c r="R17" s="22" t="str">
        <f t="shared" si="4"/>
        <v>{expThreshold:121900,scoreBoost:0.28},</v>
      </c>
      <c r="T17" s="5">
        <f t="shared" si="5"/>
        <v>28515.625</v>
      </c>
      <c r="U17" s="5">
        <v>6400</v>
      </c>
      <c r="V17" s="9">
        <f t="shared" si="8"/>
        <v>2.0000000000000018E-2</v>
      </c>
      <c r="W17" s="10">
        <f t="shared" si="6"/>
        <v>12</v>
      </c>
      <c r="X17" s="5">
        <f t="shared" si="7"/>
        <v>20400</v>
      </c>
      <c r="Y17" s="5">
        <v>1700</v>
      </c>
    </row>
    <row r="18" spans="1:25" x14ac:dyDescent="0.4">
      <c r="A18" s="6">
        <v>16</v>
      </c>
      <c r="B18" s="15">
        <f ca="1">SUM(F$2:F17)</f>
        <v>4114000</v>
      </c>
      <c r="C18" s="15">
        <f t="shared" si="0"/>
        <v>4800</v>
      </c>
      <c r="D18" s="22" t="str">
        <f t="shared" ca="1" si="1"/>
        <v>{scoreThreshold:4114000,expToEarn:4800},</v>
      </c>
      <c r="F18" s="19">
        <f ca="1">TRUNC(G18*L18,-2)</f>
        <v>456000</v>
      </c>
      <c r="G18" s="5">
        <f t="shared" si="2"/>
        <v>9500</v>
      </c>
      <c r="H18">
        <v>46</v>
      </c>
      <c r="I18">
        <v>48</v>
      </c>
      <c r="J18" t="str">
        <f>ADDRESS(ROW($W$3)+H18-1,COLUMN($W$3))</f>
        <v>$W$48</v>
      </c>
      <c r="K18" t="str">
        <f>ADDRESS(ROW($W$3)+I18-1,COLUMN($W$3))</f>
        <v>$W$50</v>
      </c>
      <c r="L18" s="5">
        <f ca="1">ROUNDUP(SUM(INDIRECT(J18):INDIRECT(K18)),0)</f>
        <v>48</v>
      </c>
      <c r="O18" s="6">
        <v>16</v>
      </c>
      <c r="P18" s="13">
        <f>SUM(X$2:X17)</f>
        <v>142300</v>
      </c>
      <c r="Q18" s="14">
        <f t="shared" si="3"/>
        <v>0.3</v>
      </c>
      <c r="R18" s="22" t="str">
        <f t="shared" si="4"/>
        <v>{expThreshold:142300,scoreBoost:0.3},</v>
      </c>
      <c r="T18" s="5">
        <f t="shared" si="5"/>
        <v>28076.923076923074</v>
      </c>
      <c r="U18" s="5">
        <v>6500</v>
      </c>
      <c r="V18" s="9">
        <f t="shared" si="8"/>
        <v>1.9999999999999962E-2</v>
      </c>
      <c r="W18" s="10">
        <f t="shared" si="6"/>
        <v>12</v>
      </c>
      <c r="X18" s="5">
        <f t="shared" si="7"/>
        <v>21600</v>
      </c>
      <c r="Y18" s="5">
        <v>1800</v>
      </c>
    </row>
    <row r="19" spans="1:25" x14ac:dyDescent="0.4">
      <c r="A19" s="6">
        <v>17</v>
      </c>
      <c r="B19" s="15">
        <f ca="1">SUM(F$2:F18)</f>
        <v>4570000</v>
      </c>
      <c r="C19" s="15">
        <f t="shared" si="0"/>
        <v>5100</v>
      </c>
      <c r="D19" s="22" t="str">
        <f t="shared" ca="1" si="1"/>
        <v>{scoreThreshold:4570000,expToEarn:5100},</v>
      </c>
      <c r="F19" s="19">
        <f ca="1">TRUNC(G19*L19,-2)</f>
        <v>490000</v>
      </c>
      <c r="G19" s="5">
        <f t="shared" si="2"/>
        <v>9800</v>
      </c>
      <c r="H19">
        <v>49</v>
      </c>
      <c r="I19">
        <v>51</v>
      </c>
      <c r="J19" t="str">
        <f>ADDRESS(ROW($W$3)+H19-1,COLUMN($W$3))</f>
        <v>$W$51</v>
      </c>
      <c r="K19" t="str">
        <f>ADDRESS(ROW($W$3)+I19-1,COLUMN($W$3))</f>
        <v>$W$53</v>
      </c>
      <c r="L19" s="5">
        <f ca="1">ROUNDUP(SUM(INDIRECT(J19):INDIRECT(K19)),0)</f>
        <v>50</v>
      </c>
      <c r="O19" s="6">
        <v>17</v>
      </c>
      <c r="P19" s="13">
        <f>SUM(X$2:X18)</f>
        <v>163900</v>
      </c>
      <c r="Q19" s="14">
        <f t="shared" si="3"/>
        <v>0.32</v>
      </c>
      <c r="R19" s="22" t="str">
        <f t="shared" si="4"/>
        <v>{expThreshold:163900,scoreBoost:0.32},</v>
      </c>
      <c r="T19" s="5">
        <f t="shared" si="5"/>
        <v>27651.515151515152</v>
      </c>
      <c r="U19" s="5">
        <v>6600</v>
      </c>
      <c r="V19" s="9">
        <f t="shared" si="8"/>
        <v>2.0000000000000018E-2</v>
      </c>
      <c r="W19" s="10">
        <f t="shared" si="6"/>
        <v>12</v>
      </c>
      <c r="X19" s="5">
        <f t="shared" si="7"/>
        <v>22800</v>
      </c>
      <c r="Y19" s="5">
        <v>1900</v>
      </c>
    </row>
    <row r="20" spans="1:25" x14ac:dyDescent="0.4">
      <c r="A20" s="6">
        <v>18</v>
      </c>
      <c r="B20" s="15">
        <f ca="1">SUM(F$2:F19)</f>
        <v>5060000</v>
      </c>
      <c r="C20" s="15">
        <f t="shared" si="0"/>
        <v>5400</v>
      </c>
      <c r="D20" s="22" t="str">
        <f t="shared" ca="1" si="1"/>
        <v>{scoreThreshold:5060000,expToEarn:5400},</v>
      </c>
      <c r="F20" s="19">
        <f ca="1">TRUNC(G20*L20,-2)</f>
        <v>515100</v>
      </c>
      <c r="G20" s="5">
        <f t="shared" si="2"/>
        <v>10100</v>
      </c>
      <c r="H20">
        <v>52</v>
      </c>
      <c r="I20">
        <v>54</v>
      </c>
      <c r="J20" t="str">
        <f>ADDRESS(ROW($W$3)+H20-1,COLUMN($W$3))</f>
        <v>$W$54</v>
      </c>
      <c r="K20" t="str">
        <f>ADDRESS(ROW($W$3)+I20-1,COLUMN($W$3))</f>
        <v>$W$56</v>
      </c>
      <c r="L20" s="5">
        <f ca="1">ROUNDUP(SUM(INDIRECT(J20):INDIRECT(K20)),0)</f>
        <v>51</v>
      </c>
      <c r="O20" s="6">
        <v>18</v>
      </c>
      <c r="P20" s="13">
        <f>SUM(X$2:X19)</f>
        <v>186700</v>
      </c>
      <c r="Q20" s="14">
        <f t="shared" si="3"/>
        <v>0.34</v>
      </c>
      <c r="R20" s="22" t="str">
        <f t="shared" si="4"/>
        <v>{expThreshold:186700,scoreBoost:0.34},</v>
      </c>
      <c r="T20" s="5">
        <f t="shared" si="5"/>
        <v>27238.805970149253</v>
      </c>
      <c r="U20" s="5">
        <v>6700</v>
      </c>
      <c r="V20" s="9">
        <f t="shared" si="8"/>
        <v>2.0000000000000018E-2</v>
      </c>
      <c r="W20" s="10">
        <f t="shared" si="6"/>
        <v>12</v>
      </c>
      <c r="X20" s="5">
        <f t="shared" si="7"/>
        <v>24000</v>
      </c>
      <c r="Y20" s="5">
        <v>2000</v>
      </c>
    </row>
    <row r="21" spans="1:25" x14ac:dyDescent="0.4">
      <c r="A21" s="6">
        <v>19</v>
      </c>
      <c r="B21" s="15">
        <f ca="1">SUM(F$2:F20)</f>
        <v>5575100</v>
      </c>
      <c r="C21" s="15">
        <f t="shared" si="0"/>
        <v>5700</v>
      </c>
      <c r="D21" s="22" t="str">
        <f t="shared" ca="1" si="1"/>
        <v>{scoreThreshold:5575100,expToEarn:5700},</v>
      </c>
      <c r="F21" s="19">
        <f ca="1">TRUNC(G21*L21,-2)</f>
        <v>530400</v>
      </c>
      <c r="G21" s="5">
        <f t="shared" si="2"/>
        <v>10400</v>
      </c>
      <c r="H21">
        <v>55</v>
      </c>
      <c r="I21">
        <v>57</v>
      </c>
      <c r="J21" t="str">
        <f>ADDRESS(ROW($W$3)+H21-1,COLUMN($W$3))</f>
        <v>$W$57</v>
      </c>
      <c r="K21" t="str">
        <f>ADDRESS(ROW($W$3)+I21-1,COLUMN($W$3))</f>
        <v>$W$59</v>
      </c>
      <c r="L21" s="5">
        <f ca="1">ROUNDUP(SUM(INDIRECT(J21):INDIRECT(K21)),0)</f>
        <v>51</v>
      </c>
      <c r="O21" s="6">
        <v>19</v>
      </c>
      <c r="P21" s="13">
        <f>SUM(X$2:X20)</f>
        <v>210700</v>
      </c>
      <c r="Q21" s="14">
        <f t="shared" si="3"/>
        <v>0.36</v>
      </c>
      <c r="R21" s="22" t="str">
        <f t="shared" si="4"/>
        <v>{expThreshold:210700,scoreBoost:0.36},</v>
      </c>
      <c r="T21" s="5">
        <f t="shared" si="5"/>
        <v>26838.23529411765</v>
      </c>
      <c r="U21" s="5">
        <v>6800</v>
      </c>
      <c r="V21" s="9">
        <f t="shared" si="8"/>
        <v>1.9999999999999962E-2</v>
      </c>
      <c r="W21" s="10">
        <f t="shared" si="6"/>
        <v>12</v>
      </c>
      <c r="X21" s="5">
        <f t="shared" si="7"/>
        <v>25200</v>
      </c>
      <c r="Y21" s="5">
        <v>2100</v>
      </c>
    </row>
    <row r="22" spans="1:25" x14ac:dyDescent="0.4">
      <c r="A22" s="6">
        <v>20</v>
      </c>
      <c r="B22" s="15">
        <f ca="1">SUM(F$2:F21)</f>
        <v>6105500</v>
      </c>
      <c r="C22" s="15">
        <f t="shared" si="0"/>
        <v>6000</v>
      </c>
      <c r="D22" s="22" t="str">
        <f t="shared" ca="1" si="1"/>
        <v>{scoreThreshold:6105500,expToEarn:6000},</v>
      </c>
      <c r="F22" s="19">
        <f ca="1">TRUNC(G22*L22,-2)</f>
        <v>545700</v>
      </c>
      <c r="G22" s="5">
        <f t="shared" si="2"/>
        <v>10700</v>
      </c>
      <c r="H22">
        <v>58</v>
      </c>
      <c r="I22">
        <v>60</v>
      </c>
      <c r="J22" t="str">
        <f>ADDRESS(ROW($W$3)+H22-1,COLUMN($W$3))</f>
        <v>$W$60</v>
      </c>
      <c r="K22" t="str">
        <f>ADDRESS(ROW($W$3)+I22-1,COLUMN($W$3))</f>
        <v>$W$62</v>
      </c>
      <c r="L22" s="5">
        <f ca="1">ROUNDUP(SUM(INDIRECT(J22):INDIRECT(K22)),0)</f>
        <v>51</v>
      </c>
      <c r="O22" s="6">
        <v>20</v>
      </c>
      <c r="P22" s="13">
        <f>SUM(X$2:X21)</f>
        <v>235900</v>
      </c>
      <c r="Q22" s="14">
        <f t="shared" si="3"/>
        <v>0.38</v>
      </c>
      <c r="R22" s="22" t="str">
        <f t="shared" si="4"/>
        <v>{expThreshold:235900,scoreBoost:0.38},</v>
      </c>
      <c r="T22" s="5">
        <f t="shared" si="5"/>
        <v>26449.275362318844</v>
      </c>
      <c r="U22" s="5">
        <v>6900</v>
      </c>
      <c r="V22" s="9">
        <f t="shared" si="8"/>
        <v>2.0000000000000018E-2</v>
      </c>
      <c r="W22" s="10">
        <f t="shared" si="6"/>
        <v>13</v>
      </c>
      <c r="X22" s="5">
        <f t="shared" si="7"/>
        <v>28600</v>
      </c>
      <c r="Y22" s="5">
        <v>2200</v>
      </c>
    </row>
    <row r="23" spans="1:25" x14ac:dyDescent="0.4">
      <c r="A23" s="6">
        <v>21</v>
      </c>
      <c r="B23" s="15">
        <f ca="1">SUM(F$2:F22)</f>
        <v>6651200</v>
      </c>
      <c r="C23" s="15">
        <f t="shared" si="0"/>
        <v>6300</v>
      </c>
      <c r="D23" s="22" t="str">
        <f t="shared" ca="1" si="1"/>
        <v>{scoreThreshold:6651200,expToEarn:6300},</v>
      </c>
      <c r="F23" s="19">
        <f ca="1">TRUNC(G23*L23,-2)</f>
        <v>572000</v>
      </c>
      <c r="G23" s="5">
        <f t="shared" si="2"/>
        <v>11000</v>
      </c>
      <c r="H23">
        <v>61</v>
      </c>
      <c r="I23">
        <v>63</v>
      </c>
      <c r="J23" t="str">
        <f>ADDRESS(ROW($W$3)+H23-1,COLUMN($W$3))</f>
        <v>$W$63</v>
      </c>
      <c r="K23" t="str">
        <f>ADDRESS(ROW($W$3)+I23-1,COLUMN($W$3))</f>
        <v>$W$65</v>
      </c>
      <c r="L23" s="5">
        <f ca="1">ROUNDUP(SUM(INDIRECT(J23):INDIRECT(K23)),0)</f>
        <v>52</v>
      </c>
      <c r="O23" s="6">
        <v>21</v>
      </c>
      <c r="P23" s="13">
        <f>SUM(X$2:X22)</f>
        <v>264500</v>
      </c>
      <c r="Q23" s="14">
        <f t="shared" si="3"/>
        <v>0.4</v>
      </c>
      <c r="R23" s="22" t="str">
        <f t="shared" si="4"/>
        <v>{expThreshold:264500,scoreBoost:0.4},</v>
      </c>
      <c r="T23" s="5">
        <f t="shared" si="5"/>
        <v>26071.428571428572</v>
      </c>
      <c r="U23" s="5">
        <v>7000</v>
      </c>
      <c r="V23" s="9">
        <f t="shared" si="8"/>
        <v>2.0000000000000018E-2</v>
      </c>
      <c r="W23" s="10">
        <f t="shared" si="6"/>
        <v>13</v>
      </c>
      <c r="X23" s="5">
        <f t="shared" si="7"/>
        <v>29900</v>
      </c>
      <c r="Y23" s="5">
        <v>2300</v>
      </c>
    </row>
    <row r="24" spans="1:25" x14ac:dyDescent="0.4">
      <c r="A24" s="6">
        <v>22</v>
      </c>
      <c r="B24" s="15">
        <f ca="1">SUM(F$2:F23)</f>
        <v>7223200</v>
      </c>
      <c r="C24" s="15">
        <f t="shared" si="0"/>
        <v>6600</v>
      </c>
      <c r="D24" s="22" t="str">
        <f t="shared" ca="1" si="1"/>
        <v>{scoreThreshold:7223200,expToEarn:6600},</v>
      </c>
      <c r="F24" s="19">
        <f ca="1">TRUNC(G24*L24,-2)</f>
        <v>610200</v>
      </c>
      <c r="G24" s="5">
        <f t="shared" si="2"/>
        <v>11300</v>
      </c>
      <c r="H24">
        <v>64</v>
      </c>
      <c r="I24">
        <v>66</v>
      </c>
      <c r="J24" t="str">
        <f>ADDRESS(ROW($W$3)+H24-1,COLUMN($W$3))</f>
        <v>$W$66</v>
      </c>
      <c r="K24" t="str">
        <f>ADDRESS(ROW($W$3)+I24-1,COLUMN($W$3))</f>
        <v>$W$68</v>
      </c>
      <c r="L24" s="5">
        <f ca="1">ROUNDUP(SUM(INDIRECT(J24):INDIRECT(K24)),0)</f>
        <v>54</v>
      </c>
      <c r="O24" s="6">
        <v>22</v>
      </c>
      <c r="P24" s="13">
        <f>SUM(X$2:X23)</f>
        <v>294400</v>
      </c>
      <c r="Q24" s="14">
        <f t="shared" si="3"/>
        <v>0.42</v>
      </c>
      <c r="R24" s="22" t="str">
        <f t="shared" si="4"/>
        <v>{expThreshold:294400,scoreBoost:0.42},</v>
      </c>
      <c r="T24" s="5">
        <f t="shared" si="5"/>
        <v>25704.225352112677</v>
      </c>
      <c r="U24" s="5">
        <v>7100</v>
      </c>
      <c r="V24" s="9">
        <f t="shared" si="8"/>
        <v>1.9999999999999962E-2</v>
      </c>
      <c r="W24" s="10">
        <f t="shared" si="6"/>
        <v>13</v>
      </c>
      <c r="X24" s="5">
        <f t="shared" si="7"/>
        <v>31200</v>
      </c>
      <c r="Y24" s="5">
        <v>2400</v>
      </c>
    </row>
    <row r="25" spans="1:25" x14ac:dyDescent="0.4">
      <c r="A25" s="6">
        <v>23</v>
      </c>
      <c r="B25" s="15">
        <f ca="1">SUM(F$2:F24)</f>
        <v>7833400</v>
      </c>
      <c r="C25" s="15">
        <f t="shared" si="0"/>
        <v>6900</v>
      </c>
      <c r="D25" s="22" t="str">
        <f t="shared" ca="1" si="1"/>
        <v>{scoreThreshold:7833400,expToEarn:6900},</v>
      </c>
      <c r="F25" s="19">
        <f ca="1">TRUNC(G25*L25,-2)</f>
        <v>626400</v>
      </c>
      <c r="G25" s="5">
        <f t="shared" si="2"/>
        <v>11600</v>
      </c>
      <c r="H25">
        <v>67</v>
      </c>
      <c r="I25">
        <v>69</v>
      </c>
      <c r="J25" t="str">
        <f>ADDRESS(ROW($W$3)+H25-1,COLUMN($W$3))</f>
        <v>$W$69</v>
      </c>
      <c r="K25" t="str">
        <f>ADDRESS(ROW($W$3)+I25-1,COLUMN($W$3))</f>
        <v>$W$71</v>
      </c>
      <c r="L25" s="5">
        <f ca="1">ROUNDUP(SUM(INDIRECT(J25):INDIRECT(K25)),0)</f>
        <v>54</v>
      </c>
      <c r="O25" s="6">
        <v>23</v>
      </c>
      <c r="P25" s="13">
        <f>SUM(X$2:X24)</f>
        <v>325600</v>
      </c>
      <c r="Q25" s="14">
        <f t="shared" si="3"/>
        <v>0.44</v>
      </c>
      <c r="R25" s="22" t="str">
        <f t="shared" si="4"/>
        <v>{expThreshold:325600,scoreBoost:0.44},</v>
      </c>
      <c r="T25" s="5">
        <f t="shared" si="5"/>
        <v>25347.222222222223</v>
      </c>
      <c r="U25" s="5">
        <v>7200</v>
      </c>
      <c r="V25" s="9">
        <f t="shared" si="8"/>
        <v>2.0000000000000018E-2</v>
      </c>
      <c r="W25" s="10">
        <f t="shared" si="6"/>
        <v>13</v>
      </c>
      <c r="X25" s="5">
        <f t="shared" si="7"/>
        <v>32500</v>
      </c>
      <c r="Y25" s="5">
        <v>2500</v>
      </c>
    </row>
    <row r="26" spans="1:25" x14ac:dyDescent="0.4">
      <c r="A26" s="6">
        <v>24</v>
      </c>
      <c r="B26" s="15">
        <f ca="1">SUM(F$2:F25)</f>
        <v>8459800</v>
      </c>
      <c r="C26" s="15">
        <f t="shared" si="0"/>
        <v>7200</v>
      </c>
      <c r="D26" s="22" t="str">
        <f t="shared" ca="1" si="1"/>
        <v>{scoreThreshold:8459800,expToEarn:7200},</v>
      </c>
      <c r="F26" s="19">
        <f ca="1">TRUNC(G26*L26,-2)</f>
        <v>642600</v>
      </c>
      <c r="G26" s="5">
        <f t="shared" si="2"/>
        <v>11900</v>
      </c>
      <c r="H26">
        <v>70</v>
      </c>
      <c r="I26">
        <v>72</v>
      </c>
      <c r="J26" t="str">
        <f>ADDRESS(ROW($W$3)+H26-1,COLUMN($W$3))</f>
        <v>$W$72</v>
      </c>
      <c r="K26" t="str">
        <f>ADDRESS(ROW($W$3)+I26-1,COLUMN($W$3))</f>
        <v>$W$74</v>
      </c>
      <c r="L26" s="5">
        <f ca="1">ROUNDUP(SUM(INDIRECT(J26):INDIRECT(K26)),0)</f>
        <v>54</v>
      </c>
      <c r="O26" s="6">
        <v>24</v>
      </c>
      <c r="P26" s="13">
        <f>SUM(X$2:X25)</f>
        <v>358100</v>
      </c>
      <c r="Q26" s="14">
        <f t="shared" si="3"/>
        <v>0.46</v>
      </c>
      <c r="R26" s="22" t="str">
        <f t="shared" si="4"/>
        <v>{expThreshold:358100,scoreBoost:0.46},</v>
      </c>
      <c r="T26" s="5">
        <f t="shared" si="5"/>
        <v>25000</v>
      </c>
      <c r="U26" s="5">
        <v>7300</v>
      </c>
      <c r="V26" s="9">
        <f t="shared" si="8"/>
        <v>2.0000000000000018E-2</v>
      </c>
      <c r="W26" s="10">
        <f t="shared" si="6"/>
        <v>13</v>
      </c>
      <c r="X26" s="5">
        <f t="shared" si="7"/>
        <v>33800</v>
      </c>
      <c r="Y26" s="5">
        <v>2600</v>
      </c>
    </row>
    <row r="27" spans="1:25" x14ac:dyDescent="0.4">
      <c r="A27" s="6">
        <v>25</v>
      </c>
      <c r="B27" s="15">
        <f ca="1">SUM(F$2:F26)</f>
        <v>9102400</v>
      </c>
      <c r="C27" s="15">
        <f t="shared" si="0"/>
        <v>7500</v>
      </c>
      <c r="D27" s="22" t="str">
        <f t="shared" ca="1" si="1"/>
        <v>{scoreThreshold:9102400,expToEarn:7500},</v>
      </c>
      <c r="F27" s="19">
        <f ca="1">TRUNC(G27*L27,-2)</f>
        <v>658800</v>
      </c>
      <c r="G27" s="5">
        <f t="shared" si="2"/>
        <v>12200</v>
      </c>
      <c r="H27">
        <v>73</v>
      </c>
      <c r="I27">
        <v>75</v>
      </c>
      <c r="J27" t="str">
        <f>ADDRESS(ROW($W$3)+H27-1,COLUMN($W$3))</f>
        <v>$W$75</v>
      </c>
      <c r="K27" t="str">
        <f>ADDRESS(ROW($W$3)+I27-1,COLUMN($W$3))</f>
        <v>$W$77</v>
      </c>
      <c r="L27" s="5">
        <f ca="1">ROUNDUP(SUM(INDIRECT(J27):INDIRECT(K27)),0)</f>
        <v>54</v>
      </c>
      <c r="O27" s="6">
        <v>25</v>
      </c>
      <c r="P27" s="13">
        <f>SUM(X$2:X26)</f>
        <v>391900</v>
      </c>
      <c r="Q27" s="14">
        <f t="shared" si="3"/>
        <v>0.48</v>
      </c>
      <c r="R27" s="22" t="str">
        <f t="shared" si="4"/>
        <v>{expThreshold:391900,scoreBoost:0.48},</v>
      </c>
      <c r="T27" s="5">
        <f t="shared" si="5"/>
        <v>24662.162162162163</v>
      </c>
      <c r="U27" s="5">
        <v>7400</v>
      </c>
      <c r="V27" s="9">
        <f t="shared" si="8"/>
        <v>1.9999999999999962E-2</v>
      </c>
      <c r="W27" s="10">
        <f t="shared" si="6"/>
        <v>14</v>
      </c>
      <c r="X27" s="5">
        <f t="shared" si="7"/>
        <v>37800</v>
      </c>
      <c r="Y27" s="5">
        <v>2700</v>
      </c>
    </row>
    <row r="28" spans="1:25" x14ac:dyDescent="0.4">
      <c r="A28" s="6">
        <v>26</v>
      </c>
      <c r="B28" s="15">
        <f ca="1">SUM(F$2:F27)</f>
        <v>9761200</v>
      </c>
      <c r="C28" s="15">
        <f t="shared" si="0"/>
        <v>7800</v>
      </c>
      <c r="D28" s="22" t="str">
        <f t="shared" ca="1" si="1"/>
        <v>{scoreThreshold:9761200,expToEarn:7800},</v>
      </c>
      <c r="F28" s="19">
        <f ca="1">TRUNC(G28*L28,-2)</f>
        <v>675000</v>
      </c>
      <c r="G28" s="5">
        <f t="shared" si="2"/>
        <v>12500</v>
      </c>
      <c r="H28">
        <v>76</v>
      </c>
      <c r="I28">
        <v>78</v>
      </c>
      <c r="J28" t="str">
        <f>ADDRESS(ROW($W$3)+H28-1,COLUMN($W$3))</f>
        <v>$W$78</v>
      </c>
      <c r="K28" t="str">
        <f>ADDRESS(ROW($W$3)+I28-1,COLUMN($W$3))</f>
        <v>$W$80</v>
      </c>
      <c r="L28" s="5">
        <f ca="1">ROUNDUP(SUM(INDIRECT(J28):INDIRECT(K28)),0)</f>
        <v>54</v>
      </c>
      <c r="O28" s="6">
        <v>26</v>
      </c>
      <c r="P28" s="13">
        <f>SUM(X$2:X27)</f>
        <v>429700</v>
      </c>
      <c r="Q28" s="14">
        <f t="shared" si="3"/>
        <v>0.5</v>
      </c>
      <c r="R28" s="22" t="str">
        <f t="shared" si="4"/>
        <v>{expThreshold:429700,scoreBoost:0.5},</v>
      </c>
      <c r="T28" s="5">
        <f t="shared" si="5"/>
        <v>24333.333333333332</v>
      </c>
      <c r="U28" s="5">
        <v>7500</v>
      </c>
      <c r="V28" s="9">
        <f t="shared" si="8"/>
        <v>2.0000000000000018E-2</v>
      </c>
      <c r="W28" s="10">
        <f t="shared" si="6"/>
        <v>14</v>
      </c>
      <c r="X28" s="5">
        <f t="shared" si="7"/>
        <v>39200</v>
      </c>
      <c r="Y28" s="5">
        <v>2800</v>
      </c>
    </row>
    <row r="29" spans="1:25" x14ac:dyDescent="0.4">
      <c r="A29" s="6">
        <v>27</v>
      </c>
      <c r="B29" s="15">
        <f ca="1">SUM(F$2:F28)</f>
        <v>10436200</v>
      </c>
      <c r="C29" s="15">
        <f t="shared" si="0"/>
        <v>8100</v>
      </c>
      <c r="D29" s="22" t="str">
        <f t="shared" ca="1" si="1"/>
        <v>{scoreThreshold:10436200,expToEarn:8100},</v>
      </c>
      <c r="F29" s="19">
        <f ca="1">TRUNC(G29*L29,-2)</f>
        <v>716800</v>
      </c>
      <c r="G29" s="5">
        <f t="shared" si="2"/>
        <v>12800</v>
      </c>
      <c r="H29">
        <v>79</v>
      </c>
      <c r="I29">
        <v>81</v>
      </c>
      <c r="J29" t="str">
        <f>ADDRESS(ROW($W$3)+H29-1,COLUMN($W$3))</f>
        <v>$W$81</v>
      </c>
      <c r="K29" t="str">
        <f>ADDRESS(ROW($W$3)+I29-1,COLUMN($W$3))</f>
        <v>$W$83</v>
      </c>
      <c r="L29" s="5">
        <f ca="1">ROUNDUP(SUM(INDIRECT(J29):INDIRECT(K29)),0)</f>
        <v>56</v>
      </c>
      <c r="O29" s="6">
        <v>27</v>
      </c>
      <c r="P29" s="13">
        <f>SUM(X$2:X28)</f>
        <v>468900</v>
      </c>
      <c r="Q29" s="14">
        <f t="shared" si="3"/>
        <v>0.52</v>
      </c>
      <c r="R29" s="22" t="str">
        <f t="shared" si="4"/>
        <v>{expThreshold:468900,scoreBoost:0.52},</v>
      </c>
      <c r="T29" s="5">
        <f t="shared" si="5"/>
        <v>24013.157894736843</v>
      </c>
      <c r="U29" s="5">
        <v>7600</v>
      </c>
      <c r="V29" s="9">
        <f t="shared" si="8"/>
        <v>2.0000000000000018E-2</v>
      </c>
      <c r="W29" s="10">
        <f t="shared" si="6"/>
        <v>14</v>
      </c>
      <c r="X29" s="5">
        <f t="shared" si="7"/>
        <v>40600</v>
      </c>
      <c r="Y29" s="5">
        <v>2900</v>
      </c>
    </row>
    <row r="30" spans="1:25" x14ac:dyDescent="0.4">
      <c r="A30" s="6">
        <v>28</v>
      </c>
      <c r="B30" s="15">
        <f ca="1">SUM(F$2:F29)</f>
        <v>11153000</v>
      </c>
      <c r="C30" s="15">
        <f t="shared" si="0"/>
        <v>8400</v>
      </c>
      <c r="D30" s="22" t="str">
        <f t="shared" ca="1" si="1"/>
        <v>{scoreThreshold:11153000,expToEarn:8400},</v>
      </c>
      <c r="F30" s="19">
        <f ca="1">TRUNC(G30*L30,-2)</f>
        <v>746700</v>
      </c>
      <c r="G30" s="5">
        <f t="shared" si="2"/>
        <v>13100</v>
      </c>
      <c r="H30">
        <v>82</v>
      </c>
      <c r="I30">
        <v>84</v>
      </c>
      <c r="J30" t="str">
        <f>ADDRESS(ROW($W$3)+H30-1,COLUMN($W$3))</f>
        <v>$W$84</v>
      </c>
      <c r="K30" t="str">
        <f>ADDRESS(ROW($W$3)+I30-1,COLUMN($W$3))</f>
        <v>$W$86</v>
      </c>
      <c r="L30" s="5">
        <f ca="1">ROUNDUP(SUM(INDIRECT(J30):INDIRECT(K30)),0)</f>
        <v>57</v>
      </c>
      <c r="O30" s="6">
        <v>28</v>
      </c>
      <c r="P30" s="13">
        <f>SUM(X$2:X29)</f>
        <v>509500</v>
      </c>
      <c r="Q30" s="14">
        <f t="shared" si="3"/>
        <v>0.54</v>
      </c>
      <c r="R30" s="22" t="str">
        <f t="shared" si="4"/>
        <v>{expThreshold:509500,scoreBoost:0.54},</v>
      </c>
      <c r="T30" s="5">
        <f t="shared" si="5"/>
        <v>23701.2987012987</v>
      </c>
      <c r="U30" s="5">
        <v>7700</v>
      </c>
      <c r="V30" s="9">
        <f t="shared" si="8"/>
        <v>2.0000000000000018E-2</v>
      </c>
      <c r="W30" s="10">
        <f t="shared" si="6"/>
        <v>14</v>
      </c>
      <c r="X30" s="5">
        <f t="shared" si="7"/>
        <v>42000</v>
      </c>
      <c r="Y30" s="5">
        <v>3000</v>
      </c>
    </row>
    <row r="31" spans="1:25" x14ac:dyDescent="0.4">
      <c r="A31" s="6">
        <v>29</v>
      </c>
      <c r="B31" s="15">
        <f ca="1">SUM(F$2:F30)</f>
        <v>11899700</v>
      </c>
      <c r="C31" s="15">
        <f t="shared" si="0"/>
        <v>8700</v>
      </c>
      <c r="D31" s="22" t="str">
        <f t="shared" ca="1" si="1"/>
        <v>{scoreThreshold:11899700,expToEarn:8700},</v>
      </c>
      <c r="F31" s="19">
        <f ca="1">TRUNC(G31*L31,-2)</f>
        <v>763800</v>
      </c>
      <c r="G31" s="5">
        <f t="shared" si="2"/>
        <v>13400</v>
      </c>
      <c r="H31">
        <v>85</v>
      </c>
      <c r="I31">
        <v>87</v>
      </c>
      <c r="J31" t="str">
        <f>ADDRESS(ROW($W$3)+H31-1,COLUMN($W$3))</f>
        <v>$W$87</v>
      </c>
      <c r="K31" t="str">
        <f>ADDRESS(ROW($W$3)+I31-1,COLUMN($W$3))</f>
        <v>$W$89</v>
      </c>
      <c r="L31" s="5">
        <f ca="1">ROUNDUP(SUM(INDIRECT(J31):INDIRECT(K31)),0)</f>
        <v>57</v>
      </c>
      <c r="O31" s="6">
        <v>29</v>
      </c>
      <c r="P31" s="13">
        <f>SUM(X$2:X30)</f>
        <v>551500</v>
      </c>
      <c r="Q31" s="14">
        <f t="shared" si="3"/>
        <v>0.56000000000000005</v>
      </c>
      <c r="R31" s="22" t="str">
        <f t="shared" si="4"/>
        <v>{expThreshold:551500,scoreBoost:0.56},</v>
      </c>
      <c r="T31" s="5">
        <f t="shared" si="5"/>
        <v>23397.435897435898</v>
      </c>
      <c r="U31" s="5">
        <v>7800</v>
      </c>
      <c r="V31" s="9">
        <f t="shared" si="8"/>
        <v>2.0000000000000018E-2</v>
      </c>
      <c r="W31" s="10">
        <f t="shared" si="6"/>
        <v>14</v>
      </c>
      <c r="X31" s="5">
        <f t="shared" si="7"/>
        <v>43400</v>
      </c>
      <c r="Y31" s="5">
        <v>3100</v>
      </c>
    </row>
    <row r="32" spans="1:25" x14ac:dyDescent="0.4">
      <c r="A32" s="6">
        <v>30</v>
      </c>
      <c r="B32" s="15">
        <f ca="1">SUM(F$2:F31)</f>
        <v>12663500</v>
      </c>
      <c r="C32" s="15">
        <f t="shared" si="0"/>
        <v>9000</v>
      </c>
      <c r="D32" s="22" t="str">
        <f t="shared" ca="1" si="1"/>
        <v>{scoreThreshold:12663500,expToEarn:9000},</v>
      </c>
      <c r="F32" s="19">
        <f ca="1">TRUNC(G32*L32,-2)</f>
        <v>780900</v>
      </c>
      <c r="G32" s="5">
        <f t="shared" si="2"/>
        <v>13700</v>
      </c>
      <c r="H32">
        <v>88</v>
      </c>
      <c r="I32">
        <v>90</v>
      </c>
      <c r="J32" t="str">
        <f>ADDRESS(ROW($W$3)+H32-1,COLUMN($W$3))</f>
        <v>$W$90</v>
      </c>
      <c r="K32" t="str">
        <f>ADDRESS(ROW($W$3)+I32-1,COLUMN($W$3))</f>
        <v>$W$92</v>
      </c>
      <c r="L32" s="5">
        <f ca="1">ROUNDUP(SUM(INDIRECT(J32):INDIRECT(K32)),0)</f>
        <v>57</v>
      </c>
      <c r="O32" s="6">
        <v>30</v>
      </c>
      <c r="P32" s="13">
        <f>SUM(X$2:X31)</f>
        <v>594900</v>
      </c>
      <c r="Q32" s="14">
        <f t="shared" si="3"/>
        <v>0.57999999999999996</v>
      </c>
      <c r="R32" s="22" t="str">
        <f t="shared" si="4"/>
        <v>{expThreshold:594900,scoreBoost:0.58},</v>
      </c>
      <c r="T32" s="5">
        <f t="shared" si="5"/>
        <v>23101.265822784808</v>
      </c>
      <c r="U32" s="5">
        <v>7900</v>
      </c>
      <c r="V32" s="9">
        <f t="shared" si="8"/>
        <v>1.9999999999999907E-2</v>
      </c>
      <c r="W32" s="10">
        <f t="shared" si="6"/>
        <v>14</v>
      </c>
      <c r="X32" s="5">
        <f t="shared" si="7"/>
        <v>44800</v>
      </c>
      <c r="Y32" s="5">
        <v>3200</v>
      </c>
    </row>
    <row r="33" spans="1:25" x14ac:dyDescent="0.4">
      <c r="A33" s="6">
        <v>31</v>
      </c>
      <c r="B33" s="15">
        <f ca="1">SUM(F$2:F32)</f>
        <v>13444400</v>
      </c>
      <c r="C33" s="15">
        <f t="shared" si="0"/>
        <v>9300</v>
      </c>
      <c r="D33" s="22" t="str">
        <f t="shared" ca="1" si="1"/>
        <v>{scoreThreshold:13444400,expToEarn:9300},</v>
      </c>
      <c r="F33" s="19">
        <f ca="1">TRUNC(G33*L33,-2)</f>
        <v>266000</v>
      </c>
      <c r="G33" s="5">
        <f t="shared" si="2"/>
        <v>14000</v>
      </c>
      <c r="H33">
        <v>91</v>
      </c>
      <c r="I33">
        <v>93</v>
      </c>
      <c r="J33" t="str">
        <f>ADDRESS(ROW($W$3)+H33-1,COLUMN($W$3))</f>
        <v>$W$93</v>
      </c>
      <c r="K33" t="str">
        <f>ADDRESS(ROW($W$3)+I33-1,COLUMN($W$3))</f>
        <v>$W$95</v>
      </c>
      <c r="L33" s="5">
        <f ca="1">ROUNDUP(SUM(INDIRECT(J33):INDIRECT(K33)),0)</f>
        <v>19</v>
      </c>
      <c r="O33" s="6">
        <v>31</v>
      </c>
      <c r="P33" s="13">
        <f>SUM(X$2:X32)</f>
        <v>639700</v>
      </c>
      <c r="Q33" s="14">
        <f t="shared" si="3"/>
        <v>0.6</v>
      </c>
      <c r="R33" s="22" t="str">
        <f t="shared" si="4"/>
        <v>{expThreshold:639700,scoreBoost:0.6},</v>
      </c>
      <c r="T33" s="5">
        <f t="shared" si="5"/>
        <v>22812.5</v>
      </c>
      <c r="U33" s="5">
        <v>8000</v>
      </c>
      <c r="V33" s="9">
        <f t="shared" si="8"/>
        <v>2.0000000000000018E-2</v>
      </c>
      <c r="W33" s="10">
        <f t="shared" si="6"/>
        <v>15</v>
      </c>
      <c r="X33" s="5">
        <f t="shared" si="7"/>
        <v>49500</v>
      </c>
      <c r="Y33" s="5">
        <v>3300</v>
      </c>
    </row>
    <row r="34" spans="1:25" x14ac:dyDescent="0.4">
      <c r="O34" s="6">
        <v>32</v>
      </c>
      <c r="P34" s="13">
        <f>SUM(X$2:X33)</f>
        <v>689200</v>
      </c>
      <c r="Q34" s="14">
        <f t="shared" si="3"/>
        <v>0.62</v>
      </c>
      <c r="R34" s="22" t="str">
        <f t="shared" si="4"/>
        <v>{expThreshold:689200,scoreBoost:0.62},</v>
      </c>
      <c r="T34" s="5">
        <f t="shared" si="5"/>
        <v>22530.864197530864</v>
      </c>
      <c r="U34" s="5">
        <v>8100</v>
      </c>
      <c r="V34" s="9">
        <f t="shared" si="8"/>
        <v>2.0000000000000018E-2</v>
      </c>
      <c r="W34" s="10">
        <f t="shared" si="6"/>
        <v>15</v>
      </c>
      <c r="X34" s="5">
        <f t="shared" si="7"/>
        <v>51000</v>
      </c>
      <c r="Y34" s="5">
        <v>3400</v>
      </c>
    </row>
    <row r="35" spans="1:25" x14ac:dyDescent="0.4">
      <c r="O35" s="6">
        <v>33</v>
      </c>
      <c r="P35" s="13">
        <f>SUM(X$2:X34)</f>
        <v>740200</v>
      </c>
      <c r="Q35" s="14">
        <f t="shared" si="3"/>
        <v>0.64</v>
      </c>
      <c r="R35" s="22" t="str">
        <f t="shared" si="4"/>
        <v>{expThreshold:740200,scoreBoost:0.64},</v>
      </c>
      <c r="T35" s="5">
        <f t="shared" si="5"/>
        <v>22256.09756097561</v>
      </c>
      <c r="U35" s="5">
        <v>8200</v>
      </c>
      <c r="V35" s="9">
        <f t="shared" si="8"/>
        <v>2.0000000000000018E-2</v>
      </c>
      <c r="W35" s="10">
        <f t="shared" si="6"/>
        <v>15</v>
      </c>
      <c r="X35" s="5">
        <f t="shared" si="7"/>
        <v>52500</v>
      </c>
      <c r="Y35" s="5">
        <v>3500</v>
      </c>
    </row>
    <row r="36" spans="1:25" x14ac:dyDescent="0.4">
      <c r="O36" s="6">
        <v>34</v>
      </c>
      <c r="P36" s="13">
        <f>SUM(X$2:X35)</f>
        <v>792700</v>
      </c>
      <c r="Q36" s="14">
        <f t="shared" si="3"/>
        <v>0.66</v>
      </c>
      <c r="R36" s="22" t="str">
        <f t="shared" si="4"/>
        <v>{expThreshold:792700,scoreBoost:0.66},</v>
      </c>
      <c r="T36" s="5">
        <f t="shared" si="5"/>
        <v>21987.951807228914</v>
      </c>
      <c r="U36" s="5">
        <v>8300</v>
      </c>
      <c r="V36" s="9">
        <f t="shared" si="8"/>
        <v>2.0000000000000018E-2</v>
      </c>
      <c r="W36" s="10">
        <f t="shared" si="6"/>
        <v>15</v>
      </c>
      <c r="X36" s="5">
        <f t="shared" si="7"/>
        <v>54000</v>
      </c>
      <c r="Y36" s="5">
        <v>3600</v>
      </c>
    </row>
    <row r="37" spans="1:25" x14ac:dyDescent="0.4">
      <c r="O37" s="6">
        <v>35</v>
      </c>
      <c r="P37" s="13">
        <f>SUM(X$2:X36)</f>
        <v>846700</v>
      </c>
      <c r="Q37" s="14">
        <f t="shared" si="3"/>
        <v>0.68</v>
      </c>
      <c r="R37" s="22" t="str">
        <f t="shared" si="4"/>
        <v>{expThreshold:846700,scoreBoost:0.68},</v>
      </c>
      <c r="T37" s="5">
        <f t="shared" si="5"/>
        <v>21726.190476190473</v>
      </c>
      <c r="U37" s="5">
        <v>8400</v>
      </c>
      <c r="V37" s="9">
        <f t="shared" si="8"/>
        <v>2.0000000000000018E-2</v>
      </c>
      <c r="W37" s="10">
        <f t="shared" si="6"/>
        <v>15</v>
      </c>
      <c r="X37" s="5">
        <f t="shared" si="7"/>
        <v>55500</v>
      </c>
      <c r="Y37" s="5">
        <v>3700</v>
      </c>
    </row>
    <row r="38" spans="1:25" x14ac:dyDescent="0.4">
      <c r="O38" s="6">
        <v>36</v>
      </c>
      <c r="P38" s="13">
        <f>SUM(X$2:X37)</f>
        <v>902200</v>
      </c>
      <c r="Q38" s="14">
        <f t="shared" si="3"/>
        <v>0.7</v>
      </c>
      <c r="R38" s="22" t="str">
        <f t="shared" si="4"/>
        <v>{expThreshold:902200,scoreBoost:0.7},</v>
      </c>
      <c r="T38" s="5">
        <f t="shared" si="5"/>
        <v>21470.588235294119</v>
      </c>
      <c r="U38" s="5">
        <v>8500</v>
      </c>
      <c r="V38" s="9">
        <f t="shared" si="8"/>
        <v>1.9999999999999907E-2</v>
      </c>
      <c r="W38" s="10">
        <f t="shared" si="6"/>
        <v>15</v>
      </c>
      <c r="X38" s="5">
        <f t="shared" si="7"/>
        <v>57000</v>
      </c>
      <c r="Y38" s="5">
        <v>3800</v>
      </c>
    </row>
    <row r="39" spans="1:25" x14ac:dyDescent="0.4">
      <c r="O39" s="6">
        <v>37</v>
      </c>
      <c r="P39" s="13">
        <f>SUM(X$2:X38)</f>
        <v>959200</v>
      </c>
      <c r="Q39" s="14">
        <f t="shared" si="3"/>
        <v>0.72</v>
      </c>
      <c r="R39" s="22" t="str">
        <f t="shared" si="4"/>
        <v>{expThreshold:959200,scoreBoost:0.72},</v>
      </c>
      <c r="T39" s="5">
        <f t="shared" si="5"/>
        <v>21220.930232558141</v>
      </c>
      <c r="U39" s="5">
        <v>8600</v>
      </c>
      <c r="V39" s="9">
        <f t="shared" si="8"/>
        <v>2.0000000000000018E-2</v>
      </c>
      <c r="W39" s="10">
        <f t="shared" si="6"/>
        <v>15</v>
      </c>
      <c r="X39" s="5">
        <f t="shared" si="7"/>
        <v>58500</v>
      </c>
      <c r="Y39" s="5">
        <v>3900</v>
      </c>
    </row>
    <row r="40" spans="1:25" x14ac:dyDescent="0.4">
      <c r="O40" s="6">
        <v>38</v>
      </c>
      <c r="P40" s="13">
        <f>SUM(X$2:X39)</f>
        <v>1017700</v>
      </c>
      <c r="Q40" s="14">
        <f t="shared" si="3"/>
        <v>0.74</v>
      </c>
      <c r="R40" s="22" t="str">
        <f t="shared" si="4"/>
        <v>{expThreshold:1017700,scoreBoost:0.74},</v>
      </c>
      <c r="T40" s="5">
        <f t="shared" si="5"/>
        <v>20977.011494252874</v>
      </c>
      <c r="U40" s="5">
        <v>8700</v>
      </c>
      <c r="V40" s="9">
        <f t="shared" si="8"/>
        <v>2.0000000000000018E-2</v>
      </c>
      <c r="W40" s="10">
        <f t="shared" si="6"/>
        <v>15</v>
      </c>
      <c r="X40" s="5">
        <f t="shared" si="7"/>
        <v>60000</v>
      </c>
      <c r="Y40" s="5">
        <v>4000</v>
      </c>
    </row>
    <row r="41" spans="1:25" x14ac:dyDescent="0.4">
      <c r="O41" s="6">
        <v>39</v>
      </c>
      <c r="P41" s="13">
        <f>SUM(X$2:X40)</f>
        <v>1077700</v>
      </c>
      <c r="Q41" s="14">
        <f t="shared" si="3"/>
        <v>0.76</v>
      </c>
      <c r="R41" s="22" t="str">
        <f t="shared" si="4"/>
        <v>{expThreshold:1077700,scoreBoost:0.76},</v>
      </c>
      <c r="T41" s="5">
        <f t="shared" si="5"/>
        <v>20738.636363636364</v>
      </c>
      <c r="U41" s="5">
        <v>8800</v>
      </c>
      <c r="V41" s="9">
        <f t="shared" si="8"/>
        <v>2.0000000000000018E-2</v>
      </c>
      <c r="W41" s="10">
        <f t="shared" si="6"/>
        <v>15</v>
      </c>
      <c r="X41" s="5">
        <f t="shared" si="7"/>
        <v>61500</v>
      </c>
      <c r="Y41" s="5">
        <v>4100</v>
      </c>
    </row>
    <row r="42" spans="1:25" x14ac:dyDescent="0.4">
      <c r="O42" s="6">
        <v>40</v>
      </c>
      <c r="P42" s="13">
        <f>SUM(X$2:X41)</f>
        <v>1139200</v>
      </c>
      <c r="Q42" s="14">
        <f t="shared" si="3"/>
        <v>0.78</v>
      </c>
      <c r="R42" s="22" t="str">
        <f t="shared" si="4"/>
        <v>{expThreshold:1139200,scoreBoost:0.78},</v>
      </c>
      <c r="T42" s="5">
        <f t="shared" si="5"/>
        <v>20505.617977528091</v>
      </c>
      <c r="U42" s="5">
        <v>8900</v>
      </c>
      <c r="V42" s="9">
        <f t="shared" si="8"/>
        <v>2.0000000000000018E-2</v>
      </c>
      <c r="W42" s="10">
        <f t="shared" si="6"/>
        <v>16</v>
      </c>
      <c r="X42" s="5">
        <f t="shared" si="7"/>
        <v>67200</v>
      </c>
      <c r="Y42" s="5">
        <v>4200</v>
      </c>
    </row>
    <row r="43" spans="1:25" x14ac:dyDescent="0.4">
      <c r="O43" s="6">
        <v>41</v>
      </c>
      <c r="P43" s="13">
        <f>SUM(X$2:X42)</f>
        <v>1206400</v>
      </c>
      <c r="Q43" s="14">
        <f t="shared" si="3"/>
        <v>0.8</v>
      </c>
      <c r="R43" s="22" t="str">
        <f t="shared" si="4"/>
        <v>{expThreshold:1206400,scoreBoost:0.8},</v>
      </c>
      <c r="T43" s="5">
        <f t="shared" si="5"/>
        <v>20277.777777777777</v>
      </c>
      <c r="U43" s="5">
        <v>9000</v>
      </c>
      <c r="V43" s="9">
        <f t="shared" si="8"/>
        <v>2.0000000000000018E-2</v>
      </c>
      <c r="W43" s="10">
        <f t="shared" si="6"/>
        <v>16</v>
      </c>
      <c r="X43" s="5">
        <f t="shared" si="7"/>
        <v>68800</v>
      </c>
      <c r="Y43" s="5">
        <v>4300</v>
      </c>
    </row>
    <row r="44" spans="1:25" x14ac:dyDescent="0.4">
      <c r="O44" s="6">
        <v>42</v>
      </c>
      <c r="P44" s="13">
        <f>SUM(X$2:X43)</f>
        <v>1275200</v>
      </c>
      <c r="Q44" s="14">
        <f t="shared" si="3"/>
        <v>0.82</v>
      </c>
      <c r="R44" s="22" t="str">
        <f t="shared" si="4"/>
        <v>{expThreshold:1275200,scoreBoost:0.82},</v>
      </c>
      <c r="T44" s="5">
        <f t="shared" si="5"/>
        <v>20054.945054945056</v>
      </c>
      <c r="U44" s="5">
        <v>9100</v>
      </c>
      <c r="V44" s="9">
        <f t="shared" si="8"/>
        <v>1.9999999999999907E-2</v>
      </c>
      <c r="W44" s="10">
        <f t="shared" si="6"/>
        <v>16</v>
      </c>
      <c r="X44" s="5">
        <f t="shared" si="7"/>
        <v>70400</v>
      </c>
      <c r="Y44" s="5">
        <v>4400</v>
      </c>
    </row>
    <row r="45" spans="1:25" x14ac:dyDescent="0.4">
      <c r="O45" s="6">
        <v>43</v>
      </c>
      <c r="P45" s="13">
        <f>SUM(X$2:X44)</f>
        <v>1345600</v>
      </c>
      <c r="Q45" s="14">
        <f t="shared" si="3"/>
        <v>0.84</v>
      </c>
      <c r="R45" s="22" t="str">
        <f t="shared" si="4"/>
        <v>{expThreshold:1345600,scoreBoost:0.84},</v>
      </c>
      <c r="T45" s="5">
        <f t="shared" si="5"/>
        <v>19836.956521739132</v>
      </c>
      <c r="U45" s="5">
        <v>9200</v>
      </c>
      <c r="V45" s="9">
        <f t="shared" si="8"/>
        <v>2.0000000000000018E-2</v>
      </c>
      <c r="W45" s="10">
        <f t="shared" si="6"/>
        <v>16</v>
      </c>
      <c r="X45" s="5">
        <f t="shared" si="7"/>
        <v>72000</v>
      </c>
      <c r="Y45" s="5">
        <v>4500</v>
      </c>
    </row>
    <row r="46" spans="1:25" x14ac:dyDescent="0.4">
      <c r="O46" s="6">
        <v>44</v>
      </c>
      <c r="P46" s="13">
        <f>SUM(X$2:X45)</f>
        <v>1417600</v>
      </c>
      <c r="Q46" s="14">
        <f t="shared" si="3"/>
        <v>0.86</v>
      </c>
      <c r="R46" s="22" t="str">
        <f t="shared" si="4"/>
        <v>{expThreshold:1417600,scoreBoost:0.86},</v>
      </c>
      <c r="T46" s="5">
        <f t="shared" si="5"/>
        <v>19623.655913978495</v>
      </c>
      <c r="U46" s="5">
        <v>9300</v>
      </c>
      <c r="V46" s="9">
        <f t="shared" si="8"/>
        <v>2.0000000000000018E-2</v>
      </c>
      <c r="W46" s="10">
        <f t="shared" si="6"/>
        <v>16</v>
      </c>
      <c r="X46" s="5">
        <f t="shared" si="7"/>
        <v>73600</v>
      </c>
      <c r="Y46" s="5">
        <v>4600</v>
      </c>
    </row>
    <row r="47" spans="1:25" x14ac:dyDescent="0.4">
      <c r="O47" s="6">
        <v>45</v>
      </c>
      <c r="P47" s="13">
        <f>SUM(X$2:X46)</f>
        <v>1491200</v>
      </c>
      <c r="Q47" s="14">
        <f t="shared" si="3"/>
        <v>0.88</v>
      </c>
      <c r="R47" s="22" t="str">
        <f t="shared" si="4"/>
        <v>{expThreshold:1491200,scoreBoost:0.88},</v>
      </c>
      <c r="T47" s="5">
        <f t="shared" si="5"/>
        <v>19414.893617021276</v>
      </c>
      <c r="U47" s="5">
        <v>9400</v>
      </c>
      <c r="V47" s="9">
        <f t="shared" si="8"/>
        <v>2.0000000000000018E-2</v>
      </c>
      <c r="W47" s="10">
        <f t="shared" si="6"/>
        <v>16</v>
      </c>
      <c r="X47" s="5">
        <f t="shared" si="7"/>
        <v>75200</v>
      </c>
      <c r="Y47" s="5">
        <v>4700</v>
      </c>
    </row>
    <row r="48" spans="1:25" x14ac:dyDescent="0.4">
      <c r="O48" s="6">
        <v>46</v>
      </c>
      <c r="P48" s="13">
        <f>SUM(X$2:X47)</f>
        <v>1566400</v>
      </c>
      <c r="Q48" s="14">
        <f t="shared" si="3"/>
        <v>0.9</v>
      </c>
      <c r="R48" s="22" t="str">
        <f t="shared" si="4"/>
        <v>{expThreshold:1566400,scoreBoost:0.9},</v>
      </c>
      <c r="T48" s="5">
        <f t="shared" si="5"/>
        <v>19210.526315789473</v>
      </c>
      <c r="U48" s="5">
        <v>9500</v>
      </c>
      <c r="V48" s="9">
        <f t="shared" si="8"/>
        <v>2.0000000000000018E-2</v>
      </c>
      <c r="W48" s="10">
        <f t="shared" si="6"/>
        <v>16</v>
      </c>
      <c r="X48" s="5">
        <f t="shared" si="7"/>
        <v>76800</v>
      </c>
      <c r="Y48" s="5">
        <v>4800</v>
      </c>
    </row>
    <row r="49" spans="15:25" x14ac:dyDescent="0.4">
      <c r="O49" s="6">
        <v>47</v>
      </c>
      <c r="P49" s="13">
        <f>SUM(X$2:X48)</f>
        <v>1643200</v>
      </c>
      <c r="Q49" s="14">
        <f t="shared" si="3"/>
        <v>0.92</v>
      </c>
      <c r="R49" s="22" t="str">
        <f t="shared" si="4"/>
        <v>{expThreshold:1643200,scoreBoost:0.92},</v>
      </c>
      <c r="T49" s="5">
        <f t="shared" si="5"/>
        <v>19010.416666666668</v>
      </c>
      <c r="U49" s="5">
        <v>9600</v>
      </c>
      <c r="V49" s="9">
        <f t="shared" si="8"/>
        <v>2.0000000000000018E-2</v>
      </c>
      <c r="W49" s="10">
        <f t="shared" si="6"/>
        <v>16</v>
      </c>
      <c r="X49" s="5">
        <f t="shared" si="7"/>
        <v>78400</v>
      </c>
      <c r="Y49" s="5">
        <v>4900</v>
      </c>
    </row>
    <row r="50" spans="15:25" x14ac:dyDescent="0.4">
      <c r="O50" s="6">
        <v>48</v>
      </c>
      <c r="P50" s="13">
        <f>SUM(X$2:X49)</f>
        <v>1721600</v>
      </c>
      <c r="Q50" s="14">
        <f t="shared" si="3"/>
        <v>0.94</v>
      </c>
      <c r="R50" s="22" t="str">
        <f t="shared" si="4"/>
        <v>{expThreshold:1721600,scoreBoost:0.94},</v>
      </c>
      <c r="T50" s="5">
        <f t="shared" si="5"/>
        <v>18814.432989690722</v>
      </c>
      <c r="U50" s="5">
        <v>9700</v>
      </c>
      <c r="V50" s="9">
        <f t="shared" si="8"/>
        <v>1.9999999999999907E-2</v>
      </c>
      <c r="W50" s="10">
        <f t="shared" si="6"/>
        <v>16</v>
      </c>
      <c r="X50" s="5">
        <f t="shared" si="7"/>
        <v>80000</v>
      </c>
      <c r="Y50" s="5">
        <v>5000</v>
      </c>
    </row>
    <row r="51" spans="15:25" x14ac:dyDescent="0.4">
      <c r="O51" s="6">
        <v>49</v>
      </c>
      <c r="P51" s="13">
        <f>SUM(X$2:X50)</f>
        <v>1801600</v>
      </c>
      <c r="Q51" s="14">
        <f t="shared" si="3"/>
        <v>0.96</v>
      </c>
      <c r="R51" s="22" t="str">
        <f t="shared" si="4"/>
        <v>{expThreshold:1801600,scoreBoost:0.96},</v>
      </c>
      <c r="T51" s="5">
        <f t="shared" si="5"/>
        <v>18622.448979591838</v>
      </c>
      <c r="U51" s="5">
        <v>9800</v>
      </c>
      <c r="V51" s="9">
        <f t="shared" si="8"/>
        <v>2.0000000000000018E-2</v>
      </c>
      <c r="W51" s="10">
        <f t="shared" si="6"/>
        <v>16</v>
      </c>
      <c r="X51" s="5">
        <f t="shared" si="7"/>
        <v>81600</v>
      </c>
      <c r="Y51" s="5">
        <v>5100</v>
      </c>
    </row>
    <row r="52" spans="15:25" x14ac:dyDescent="0.4">
      <c r="O52" s="6">
        <v>50</v>
      </c>
      <c r="P52" s="13">
        <f>SUM(X$2:X51)</f>
        <v>1883200</v>
      </c>
      <c r="Q52" s="14">
        <f t="shared" si="3"/>
        <v>0.98</v>
      </c>
      <c r="R52" s="22" t="str">
        <f t="shared" si="4"/>
        <v>{expThreshold:1883200,scoreBoost:0.98},</v>
      </c>
      <c r="T52" s="5">
        <f t="shared" si="5"/>
        <v>18434.343434343435</v>
      </c>
      <c r="U52" s="5">
        <v>9900</v>
      </c>
      <c r="V52" s="9">
        <f t="shared" si="8"/>
        <v>2.0000000000000018E-2</v>
      </c>
      <c r="W52" s="10">
        <f t="shared" si="6"/>
        <v>17</v>
      </c>
      <c r="X52" s="5">
        <f t="shared" si="7"/>
        <v>88400</v>
      </c>
      <c r="Y52" s="5">
        <v>5200</v>
      </c>
    </row>
    <row r="53" spans="15:25" x14ac:dyDescent="0.4">
      <c r="O53" s="6">
        <v>51</v>
      </c>
      <c r="P53" s="13">
        <f>SUM(X$2:X52)</f>
        <v>1971600</v>
      </c>
      <c r="Q53" s="14">
        <f t="shared" si="3"/>
        <v>1</v>
      </c>
      <c r="R53" s="22" t="str">
        <f t="shared" si="4"/>
        <v>{expThreshold:1971600,scoreBoost:1},</v>
      </c>
      <c r="T53" s="5">
        <f t="shared" si="5"/>
        <v>18250</v>
      </c>
      <c r="U53" s="5">
        <v>10000</v>
      </c>
      <c r="V53" s="9">
        <f t="shared" si="8"/>
        <v>2.0000000000000018E-2</v>
      </c>
      <c r="W53" s="10">
        <f t="shared" si="6"/>
        <v>17</v>
      </c>
      <c r="X53" s="5">
        <f t="shared" si="7"/>
        <v>90100</v>
      </c>
      <c r="Y53" s="5">
        <v>5300</v>
      </c>
    </row>
    <row r="54" spans="15:25" x14ac:dyDescent="0.4">
      <c r="O54" s="6">
        <v>52</v>
      </c>
      <c r="P54" s="13">
        <f>SUM(X$2:X53)</f>
        <v>2061700</v>
      </c>
      <c r="Q54" s="14">
        <f t="shared" si="3"/>
        <v>1.02</v>
      </c>
      <c r="R54" s="22" t="str">
        <f t="shared" si="4"/>
        <v>{expThreshold:2061700,scoreBoost:1.02},</v>
      </c>
      <c r="T54" s="5">
        <f t="shared" si="5"/>
        <v>18069.30693069307</v>
      </c>
      <c r="U54" s="5">
        <v>10100</v>
      </c>
      <c r="V54" s="9">
        <f t="shared" si="8"/>
        <v>2.0000000000000018E-2</v>
      </c>
      <c r="W54" s="10">
        <f t="shared" si="6"/>
        <v>17</v>
      </c>
      <c r="X54" s="5">
        <f t="shared" si="7"/>
        <v>91800</v>
      </c>
      <c r="Y54" s="5">
        <v>5400</v>
      </c>
    </row>
    <row r="55" spans="15:25" x14ac:dyDescent="0.4">
      <c r="O55" s="6">
        <v>53</v>
      </c>
      <c r="P55" s="13">
        <f>SUM(X$2:X54)</f>
        <v>2153500</v>
      </c>
      <c r="Q55" s="14">
        <f t="shared" si="3"/>
        <v>1.04</v>
      </c>
      <c r="R55" s="22" t="str">
        <f t="shared" si="4"/>
        <v>{expThreshold:2153500,scoreBoost:1.04},</v>
      </c>
      <c r="T55" s="5">
        <f t="shared" si="5"/>
        <v>17892.156862745098</v>
      </c>
      <c r="U55" s="5">
        <v>10200</v>
      </c>
      <c r="V55" s="9">
        <f t="shared" si="8"/>
        <v>2.0000000000000018E-2</v>
      </c>
      <c r="W55" s="10">
        <f t="shared" si="6"/>
        <v>17</v>
      </c>
      <c r="X55" s="5">
        <f t="shared" si="7"/>
        <v>93500</v>
      </c>
      <c r="Y55" s="5">
        <v>5500</v>
      </c>
    </row>
    <row r="56" spans="15:25" x14ac:dyDescent="0.4">
      <c r="O56" s="6">
        <v>54</v>
      </c>
      <c r="P56" s="13">
        <f>SUM(X$2:X55)</f>
        <v>2247000</v>
      </c>
      <c r="Q56" s="14">
        <f t="shared" si="3"/>
        <v>1.06</v>
      </c>
      <c r="R56" s="22" t="str">
        <f t="shared" si="4"/>
        <v>{expThreshold:2247000,scoreBoost:1.06},</v>
      </c>
      <c r="T56" s="5">
        <f t="shared" si="5"/>
        <v>17718.446601941749</v>
      </c>
      <c r="U56" s="5">
        <v>10300</v>
      </c>
      <c r="V56" s="9">
        <f t="shared" si="8"/>
        <v>2.0000000000000018E-2</v>
      </c>
      <c r="W56" s="10">
        <f t="shared" si="6"/>
        <v>17</v>
      </c>
      <c r="X56" s="5">
        <f t="shared" si="7"/>
        <v>95200</v>
      </c>
      <c r="Y56" s="5">
        <v>5600</v>
      </c>
    </row>
    <row r="57" spans="15:25" x14ac:dyDescent="0.4">
      <c r="O57" s="6">
        <v>55</v>
      </c>
      <c r="P57" s="13">
        <f>SUM(X$2:X56)</f>
        <v>2342200</v>
      </c>
      <c r="Q57" s="14">
        <f t="shared" si="3"/>
        <v>1.08</v>
      </c>
      <c r="R57" s="22" t="str">
        <f t="shared" si="4"/>
        <v>{expThreshold:2342200,scoreBoost:1.08},</v>
      </c>
      <c r="T57" s="5">
        <f t="shared" si="5"/>
        <v>17548.076923076922</v>
      </c>
      <c r="U57" s="5">
        <v>10400</v>
      </c>
      <c r="V57" s="9">
        <f t="shared" si="8"/>
        <v>2.0000000000000018E-2</v>
      </c>
      <c r="W57" s="10">
        <f t="shared" si="6"/>
        <v>17</v>
      </c>
      <c r="X57" s="5">
        <f t="shared" si="7"/>
        <v>96900</v>
      </c>
      <c r="Y57" s="5">
        <v>5700</v>
      </c>
    </row>
    <row r="58" spans="15:25" x14ac:dyDescent="0.4">
      <c r="O58" s="6">
        <v>56</v>
      </c>
      <c r="P58" s="13">
        <f>SUM(X$2:X57)</f>
        <v>2439100</v>
      </c>
      <c r="Q58" s="14">
        <f t="shared" si="3"/>
        <v>1.1000000000000001</v>
      </c>
      <c r="R58" s="22" t="str">
        <f t="shared" si="4"/>
        <v>{expThreshold:2439100,scoreBoost:1.1},</v>
      </c>
      <c r="T58" s="5">
        <f t="shared" si="5"/>
        <v>17380.952380952382</v>
      </c>
      <c r="U58" s="5">
        <v>10500</v>
      </c>
      <c r="V58" s="9">
        <f t="shared" si="8"/>
        <v>2.0000000000000018E-2</v>
      </c>
      <c r="W58" s="10">
        <f t="shared" si="6"/>
        <v>17</v>
      </c>
      <c r="X58" s="5">
        <f t="shared" si="7"/>
        <v>98600</v>
      </c>
      <c r="Y58" s="5">
        <v>5800</v>
      </c>
    </row>
    <row r="59" spans="15:25" x14ac:dyDescent="0.4">
      <c r="O59" s="6">
        <v>57</v>
      </c>
      <c r="P59" s="13">
        <f>SUM(X$2:X58)</f>
        <v>2537700</v>
      </c>
      <c r="Q59" s="14">
        <f t="shared" si="3"/>
        <v>1.1200000000000001</v>
      </c>
      <c r="R59" s="22" t="str">
        <f t="shared" si="4"/>
        <v>{expThreshold:2537700,scoreBoost:1.12},</v>
      </c>
      <c r="T59" s="5">
        <f t="shared" si="5"/>
        <v>17216.981132075471</v>
      </c>
      <c r="U59" s="5">
        <v>10600</v>
      </c>
      <c r="V59" s="9">
        <f t="shared" si="8"/>
        <v>2.0000000000000018E-2</v>
      </c>
      <c r="W59" s="10">
        <f t="shared" si="6"/>
        <v>17</v>
      </c>
      <c r="X59" s="5">
        <f t="shared" si="7"/>
        <v>100300</v>
      </c>
      <c r="Y59" s="5">
        <v>5900</v>
      </c>
    </row>
    <row r="60" spans="15:25" x14ac:dyDescent="0.4">
      <c r="O60" s="6">
        <v>58</v>
      </c>
      <c r="P60" s="13">
        <f>SUM(X$2:X59)</f>
        <v>2638000</v>
      </c>
      <c r="Q60" s="14">
        <f t="shared" si="3"/>
        <v>1.1399999999999999</v>
      </c>
      <c r="R60" s="22" t="str">
        <f t="shared" si="4"/>
        <v>{expThreshold:2638000,scoreBoost:1.14},</v>
      </c>
      <c r="T60" s="5">
        <f t="shared" si="5"/>
        <v>17056.074766355141</v>
      </c>
      <c r="U60" s="5">
        <v>10700</v>
      </c>
      <c r="V60" s="9">
        <f t="shared" si="8"/>
        <v>1.9999999999999796E-2</v>
      </c>
      <c r="W60" s="10">
        <f t="shared" si="6"/>
        <v>17</v>
      </c>
      <c r="X60" s="5">
        <f t="shared" si="7"/>
        <v>102000</v>
      </c>
      <c r="Y60" s="5">
        <v>6000</v>
      </c>
    </row>
    <row r="61" spans="15:25" x14ac:dyDescent="0.4">
      <c r="O61" s="6">
        <v>59</v>
      </c>
      <c r="P61" s="13">
        <f>SUM(X$2:X60)</f>
        <v>2740000</v>
      </c>
      <c r="Q61" s="14">
        <f t="shared" si="3"/>
        <v>1.1599999999999999</v>
      </c>
      <c r="R61" s="22" t="str">
        <f t="shared" si="4"/>
        <v>{expThreshold:2740000,scoreBoost:1.16},</v>
      </c>
      <c r="T61" s="5">
        <f t="shared" si="5"/>
        <v>16898.148148148146</v>
      </c>
      <c r="U61" s="5">
        <v>10800</v>
      </c>
      <c r="V61" s="9">
        <f t="shared" si="8"/>
        <v>2.0000000000000018E-2</v>
      </c>
      <c r="W61" s="10">
        <f t="shared" si="6"/>
        <v>17</v>
      </c>
      <c r="X61" s="5">
        <f t="shared" si="7"/>
        <v>103700</v>
      </c>
      <c r="Y61" s="5">
        <v>6100</v>
      </c>
    </row>
    <row r="62" spans="15:25" x14ac:dyDescent="0.4">
      <c r="O62" s="6">
        <v>60</v>
      </c>
      <c r="P62" s="13">
        <f>SUM(X$2:X61)</f>
        <v>2843700</v>
      </c>
      <c r="Q62" s="14">
        <f t="shared" si="3"/>
        <v>1.18</v>
      </c>
      <c r="R62" s="22" t="str">
        <f t="shared" si="4"/>
        <v>{expThreshold:2843700,scoreBoost:1.18},</v>
      </c>
      <c r="T62" s="5">
        <f t="shared" si="5"/>
        <v>16743.119266055048</v>
      </c>
      <c r="U62" s="5">
        <v>10900</v>
      </c>
      <c r="V62" s="9">
        <f t="shared" si="8"/>
        <v>2.0000000000000018E-2</v>
      </c>
      <c r="W62" s="10">
        <f t="shared" si="6"/>
        <v>17</v>
      </c>
      <c r="X62" s="5">
        <f t="shared" si="7"/>
        <v>105400</v>
      </c>
      <c r="Y62" s="5">
        <v>6200</v>
      </c>
    </row>
    <row r="63" spans="15:25" x14ac:dyDescent="0.4">
      <c r="O63" s="6">
        <v>61</v>
      </c>
      <c r="P63" s="13">
        <f>SUM(X$2:X62)</f>
        <v>2949100</v>
      </c>
      <c r="Q63" s="14">
        <f t="shared" si="3"/>
        <v>1.2</v>
      </c>
      <c r="R63" s="22" t="str">
        <f t="shared" si="4"/>
        <v>{expThreshold:2949100,scoreBoost:1.2},</v>
      </c>
      <c r="T63" s="5">
        <f t="shared" si="5"/>
        <v>16590.909090909088</v>
      </c>
      <c r="U63" s="5">
        <v>11000</v>
      </c>
      <c r="V63" s="9">
        <f t="shared" si="8"/>
        <v>2.0000000000000018E-2</v>
      </c>
      <c r="W63" s="10">
        <f t="shared" si="6"/>
        <v>17</v>
      </c>
      <c r="X63" s="5">
        <f t="shared" si="7"/>
        <v>107100</v>
      </c>
      <c r="Y63" s="5">
        <v>6300</v>
      </c>
    </row>
    <row r="64" spans="15:25" x14ac:dyDescent="0.4">
      <c r="O64" s="6">
        <v>62</v>
      </c>
      <c r="P64" s="13">
        <f>SUM(X$2:X63)</f>
        <v>3056200</v>
      </c>
      <c r="Q64" s="14">
        <f t="shared" si="3"/>
        <v>1.22</v>
      </c>
      <c r="R64" s="22" t="str">
        <f t="shared" si="4"/>
        <v>{expThreshold:3056200,scoreBoost:1.22},</v>
      </c>
      <c r="T64" s="5">
        <f t="shared" si="5"/>
        <v>16441.441441441442</v>
      </c>
      <c r="U64" s="5">
        <v>11100</v>
      </c>
      <c r="V64" s="9">
        <f t="shared" si="8"/>
        <v>2.0000000000000018E-2</v>
      </c>
      <c r="W64" s="10">
        <f t="shared" si="6"/>
        <v>17</v>
      </c>
      <c r="X64" s="5">
        <f t="shared" si="7"/>
        <v>108800</v>
      </c>
      <c r="Y64" s="5">
        <v>6400</v>
      </c>
    </row>
    <row r="65" spans="15:25" x14ac:dyDescent="0.4">
      <c r="O65" s="6">
        <v>63</v>
      </c>
      <c r="P65" s="13">
        <f>SUM(X$2:X64)</f>
        <v>3165000</v>
      </c>
      <c r="Q65" s="14">
        <f t="shared" si="3"/>
        <v>1.24</v>
      </c>
      <c r="R65" s="22" t="str">
        <f t="shared" si="4"/>
        <v>{expThreshold:3165000,scoreBoost:1.24},</v>
      </c>
      <c r="T65" s="5">
        <f t="shared" si="5"/>
        <v>16294.642857142855</v>
      </c>
      <c r="U65" s="5">
        <v>11200</v>
      </c>
      <c r="V65" s="9">
        <f t="shared" si="8"/>
        <v>2.0000000000000018E-2</v>
      </c>
      <c r="W65" s="10">
        <f t="shared" si="6"/>
        <v>18</v>
      </c>
      <c r="X65" s="5">
        <f t="shared" si="7"/>
        <v>117000</v>
      </c>
      <c r="Y65" s="5">
        <v>6500</v>
      </c>
    </row>
    <row r="66" spans="15:25" x14ac:dyDescent="0.4">
      <c r="O66" s="6">
        <v>64</v>
      </c>
      <c r="P66" s="13">
        <f>SUM(X$2:X65)</f>
        <v>3282000</v>
      </c>
      <c r="Q66" s="14">
        <f t="shared" si="3"/>
        <v>1.26</v>
      </c>
      <c r="R66" s="22" t="str">
        <f t="shared" si="4"/>
        <v>{expThreshold:3282000,scoreBoost:1.26},</v>
      </c>
      <c r="T66" s="5">
        <f t="shared" si="5"/>
        <v>16150.442477876108</v>
      </c>
      <c r="U66" s="5">
        <v>11300</v>
      </c>
      <c r="V66" s="9">
        <f t="shared" si="8"/>
        <v>2.0000000000000018E-2</v>
      </c>
      <c r="W66" s="10">
        <f t="shared" si="6"/>
        <v>18</v>
      </c>
      <c r="X66" s="5">
        <f t="shared" si="7"/>
        <v>118800</v>
      </c>
      <c r="Y66" s="5">
        <v>6600</v>
      </c>
    </row>
    <row r="67" spans="15:25" x14ac:dyDescent="0.4">
      <c r="O67" s="6">
        <v>65</v>
      </c>
      <c r="P67" s="13">
        <f>SUM(X$2:X66)</f>
        <v>3400800</v>
      </c>
      <c r="Q67" s="14">
        <f t="shared" si="3"/>
        <v>1.28</v>
      </c>
      <c r="R67" s="22" t="str">
        <f t="shared" si="4"/>
        <v>{expThreshold:3400800,scoreBoost:1.28},</v>
      </c>
      <c r="T67" s="5">
        <f t="shared" si="5"/>
        <v>16008.771929824559</v>
      </c>
      <c r="U67" s="5">
        <v>11400</v>
      </c>
      <c r="V67" s="9">
        <f t="shared" si="8"/>
        <v>2.0000000000000018E-2</v>
      </c>
      <c r="W67" s="10">
        <f t="shared" si="6"/>
        <v>18</v>
      </c>
      <c r="X67" s="5">
        <f t="shared" si="7"/>
        <v>120600</v>
      </c>
      <c r="Y67" s="5">
        <v>6700</v>
      </c>
    </row>
    <row r="68" spans="15:25" x14ac:dyDescent="0.4">
      <c r="O68" s="6">
        <v>66</v>
      </c>
      <c r="P68" s="13">
        <f>SUM(X$2:X67)</f>
        <v>3521400</v>
      </c>
      <c r="Q68" s="14">
        <f t="shared" ref="Q68:Q93" si="9">TRUNC(U68/U$3-1,4)</f>
        <v>1.3</v>
      </c>
      <c r="R68" s="22" t="str">
        <f t="shared" ref="R68:R93" si="10">"{"&amp;P$2&amp;":"&amp;P68&amp;","&amp;Q$2&amp;":"&amp;Q68&amp;"},"</f>
        <v>{expThreshold:3521400,scoreBoost:1.3},</v>
      </c>
      <c r="T68" s="5">
        <f t="shared" ref="T68:T93" si="11">U$1/(1+Q68)</f>
        <v>15869.565217391306</v>
      </c>
      <c r="U68" s="5">
        <v>11500</v>
      </c>
      <c r="V68" s="9">
        <f t="shared" si="8"/>
        <v>2.0000000000000018E-2</v>
      </c>
      <c r="W68" s="10">
        <f t="shared" ref="W68:W93" si="12">TRUNC(3*LOG(O68+1,2))</f>
        <v>18</v>
      </c>
      <c r="X68" s="5">
        <f t="shared" ref="X68:X93" si="13">W68*Y68</f>
        <v>122400</v>
      </c>
      <c r="Y68" s="5">
        <v>6800</v>
      </c>
    </row>
    <row r="69" spans="15:25" x14ac:dyDescent="0.4">
      <c r="O69" s="6">
        <v>67</v>
      </c>
      <c r="P69" s="13">
        <f>SUM(X$2:X68)</f>
        <v>3643800</v>
      </c>
      <c r="Q69" s="14">
        <f t="shared" si="9"/>
        <v>1.32</v>
      </c>
      <c r="R69" s="22" t="str">
        <f t="shared" si="10"/>
        <v>{expThreshold:3643800,scoreBoost:1.32},</v>
      </c>
      <c r="T69" s="5">
        <f t="shared" si="11"/>
        <v>15732.758620689654</v>
      </c>
      <c r="U69" s="5">
        <v>11600</v>
      </c>
      <c r="V69" s="9">
        <f t="shared" ref="V69:V93" si="14">Q69-Q68</f>
        <v>2.0000000000000018E-2</v>
      </c>
      <c r="W69" s="10">
        <f t="shared" si="12"/>
        <v>18</v>
      </c>
      <c r="X69" s="5">
        <f t="shared" si="13"/>
        <v>124200</v>
      </c>
      <c r="Y69" s="5">
        <v>6900</v>
      </c>
    </row>
    <row r="70" spans="15:25" x14ac:dyDescent="0.4">
      <c r="O70" s="6">
        <v>68</v>
      </c>
      <c r="P70" s="13">
        <f>SUM(X$2:X69)</f>
        <v>3768000</v>
      </c>
      <c r="Q70" s="14">
        <f t="shared" si="9"/>
        <v>1.34</v>
      </c>
      <c r="R70" s="22" t="str">
        <f t="shared" si="10"/>
        <v>{expThreshold:3768000,scoreBoost:1.34},</v>
      </c>
      <c r="T70" s="5">
        <f t="shared" si="11"/>
        <v>15598.2905982906</v>
      </c>
      <c r="U70" s="5">
        <v>11700</v>
      </c>
      <c r="V70" s="9">
        <f t="shared" si="14"/>
        <v>2.0000000000000018E-2</v>
      </c>
      <c r="W70" s="10">
        <f t="shared" si="12"/>
        <v>18</v>
      </c>
      <c r="X70" s="5">
        <f t="shared" si="13"/>
        <v>126000</v>
      </c>
      <c r="Y70" s="5">
        <v>7000</v>
      </c>
    </row>
    <row r="71" spans="15:25" x14ac:dyDescent="0.4">
      <c r="O71" s="6">
        <v>69</v>
      </c>
      <c r="P71" s="13">
        <f>SUM(X$2:X70)</f>
        <v>3894000</v>
      </c>
      <c r="Q71" s="14">
        <f t="shared" si="9"/>
        <v>1.36</v>
      </c>
      <c r="R71" s="22" t="str">
        <f t="shared" si="10"/>
        <v>{expThreshold:3894000,scoreBoost:1.36},</v>
      </c>
      <c r="T71" s="5">
        <f t="shared" si="11"/>
        <v>15466.101694915253</v>
      </c>
      <c r="U71" s="5">
        <v>11800</v>
      </c>
      <c r="V71" s="9">
        <f t="shared" si="14"/>
        <v>2.0000000000000018E-2</v>
      </c>
      <c r="W71" s="10">
        <f t="shared" si="12"/>
        <v>18</v>
      </c>
      <c r="X71" s="5">
        <f t="shared" si="13"/>
        <v>127800</v>
      </c>
      <c r="Y71" s="5">
        <v>7100</v>
      </c>
    </row>
    <row r="72" spans="15:25" x14ac:dyDescent="0.4">
      <c r="O72" s="6">
        <v>70</v>
      </c>
      <c r="P72" s="13">
        <f>SUM(X$2:X71)</f>
        <v>4021800</v>
      </c>
      <c r="Q72" s="14">
        <f t="shared" si="9"/>
        <v>1.38</v>
      </c>
      <c r="R72" s="22" t="str">
        <f t="shared" si="10"/>
        <v>{expThreshold:4021800,scoreBoost:1.38},</v>
      </c>
      <c r="T72" s="5">
        <f t="shared" si="11"/>
        <v>15336.134453781513</v>
      </c>
      <c r="U72" s="5">
        <v>11900</v>
      </c>
      <c r="V72" s="9">
        <f t="shared" si="14"/>
        <v>1.9999999999999796E-2</v>
      </c>
      <c r="W72" s="10">
        <f t="shared" si="12"/>
        <v>18</v>
      </c>
      <c r="X72" s="5">
        <f t="shared" si="13"/>
        <v>129600</v>
      </c>
      <c r="Y72" s="5">
        <v>7200</v>
      </c>
    </row>
    <row r="73" spans="15:25" x14ac:dyDescent="0.4">
      <c r="O73" s="6">
        <v>71</v>
      </c>
      <c r="P73" s="13">
        <f>SUM(X$2:X72)</f>
        <v>4151400</v>
      </c>
      <c r="Q73" s="14">
        <f t="shared" si="9"/>
        <v>1.4</v>
      </c>
      <c r="R73" s="22" t="str">
        <f t="shared" si="10"/>
        <v>{expThreshold:4151400,scoreBoost:1.4},</v>
      </c>
      <c r="T73" s="5">
        <f t="shared" si="11"/>
        <v>15208.333333333334</v>
      </c>
      <c r="U73" s="5">
        <v>12000</v>
      </c>
      <c r="V73" s="9">
        <f t="shared" si="14"/>
        <v>2.0000000000000018E-2</v>
      </c>
      <c r="W73" s="10">
        <f t="shared" si="12"/>
        <v>18</v>
      </c>
      <c r="X73" s="5">
        <f t="shared" si="13"/>
        <v>131400</v>
      </c>
      <c r="Y73" s="5">
        <v>7300</v>
      </c>
    </row>
    <row r="74" spans="15:25" x14ac:dyDescent="0.4">
      <c r="O74" s="6">
        <v>72</v>
      </c>
      <c r="P74" s="13">
        <f>SUM(X$2:X73)</f>
        <v>4282800</v>
      </c>
      <c r="Q74" s="14">
        <f t="shared" si="9"/>
        <v>1.42</v>
      </c>
      <c r="R74" s="22" t="str">
        <f t="shared" si="10"/>
        <v>{expThreshold:4282800,scoreBoost:1.42},</v>
      </c>
      <c r="T74" s="5">
        <f t="shared" si="11"/>
        <v>15082.644628099173</v>
      </c>
      <c r="U74" s="5">
        <v>12100</v>
      </c>
      <c r="V74" s="9">
        <f t="shared" si="14"/>
        <v>2.0000000000000018E-2</v>
      </c>
      <c r="W74" s="10">
        <f t="shared" si="12"/>
        <v>18</v>
      </c>
      <c r="X74" s="5">
        <f t="shared" si="13"/>
        <v>133200</v>
      </c>
      <c r="Y74" s="5">
        <v>7400</v>
      </c>
    </row>
    <row r="75" spans="15:25" x14ac:dyDescent="0.4">
      <c r="O75" s="6">
        <v>73</v>
      </c>
      <c r="P75" s="13">
        <f>SUM(X$2:X74)</f>
        <v>4416000</v>
      </c>
      <c r="Q75" s="14">
        <f t="shared" si="9"/>
        <v>1.44</v>
      </c>
      <c r="R75" s="22" t="str">
        <f t="shared" si="10"/>
        <v>{expThreshold:4416000,scoreBoost:1.44},</v>
      </c>
      <c r="T75" s="5">
        <f t="shared" si="11"/>
        <v>14959.016393442624</v>
      </c>
      <c r="U75" s="5">
        <v>12200</v>
      </c>
      <c r="V75" s="9">
        <f t="shared" si="14"/>
        <v>2.0000000000000018E-2</v>
      </c>
      <c r="W75" s="10">
        <f t="shared" si="12"/>
        <v>18</v>
      </c>
      <c r="X75" s="5">
        <f t="shared" si="13"/>
        <v>135000</v>
      </c>
      <c r="Y75" s="5">
        <v>7500</v>
      </c>
    </row>
    <row r="76" spans="15:25" x14ac:dyDescent="0.4">
      <c r="O76" s="6">
        <v>74</v>
      </c>
      <c r="P76" s="13">
        <f>SUM(X$2:X75)</f>
        <v>4551000</v>
      </c>
      <c r="Q76" s="14">
        <f t="shared" si="9"/>
        <v>1.46</v>
      </c>
      <c r="R76" s="22" t="str">
        <f t="shared" si="10"/>
        <v>{expThreshold:4551000,scoreBoost:1.46},</v>
      </c>
      <c r="T76" s="5">
        <f t="shared" si="11"/>
        <v>14837.39837398374</v>
      </c>
      <c r="U76" s="5">
        <v>12300</v>
      </c>
      <c r="V76" s="9">
        <f t="shared" si="14"/>
        <v>2.0000000000000018E-2</v>
      </c>
      <c r="W76" s="10">
        <f t="shared" si="12"/>
        <v>18</v>
      </c>
      <c r="X76" s="5">
        <f t="shared" si="13"/>
        <v>136800</v>
      </c>
      <c r="Y76" s="5">
        <v>7600</v>
      </c>
    </row>
    <row r="77" spans="15:25" x14ac:dyDescent="0.4">
      <c r="O77" s="6">
        <v>75</v>
      </c>
      <c r="P77" s="13">
        <f>SUM(X$2:X76)</f>
        <v>4687800</v>
      </c>
      <c r="Q77" s="14">
        <f t="shared" si="9"/>
        <v>1.48</v>
      </c>
      <c r="R77" s="22" t="str">
        <f t="shared" si="10"/>
        <v>{expThreshold:4687800,scoreBoost:1.48},</v>
      </c>
      <c r="T77" s="5">
        <f t="shared" si="11"/>
        <v>14717.741935483871</v>
      </c>
      <c r="U77" s="5">
        <v>12400</v>
      </c>
      <c r="V77" s="9">
        <f t="shared" si="14"/>
        <v>2.0000000000000018E-2</v>
      </c>
      <c r="W77" s="10">
        <f t="shared" si="12"/>
        <v>18</v>
      </c>
      <c r="X77" s="5">
        <f t="shared" si="13"/>
        <v>138600</v>
      </c>
      <c r="Y77" s="5">
        <v>7700</v>
      </c>
    </row>
    <row r="78" spans="15:25" x14ac:dyDescent="0.4">
      <c r="O78" s="6">
        <v>76</v>
      </c>
      <c r="P78" s="13">
        <f>SUM(X$2:X77)</f>
        <v>4826400</v>
      </c>
      <c r="Q78" s="14">
        <f t="shared" si="9"/>
        <v>1.5</v>
      </c>
      <c r="R78" s="22" t="str">
        <f t="shared" si="10"/>
        <v>{expThreshold:4826400,scoreBoost:1.5},</v>
      </c>
      <c r="T78" s="5">
        <f t="shared" si="11"/>
        <v>14600</v>
      </c>
      <c r="U78" s="5">
        <v>12500</v>
      </c>
      <c r="V78" s="9">
        <f t="shared" si="14"/>
        <v>2.0000000000000018E-2</v>
      </c>
      <c r="W78" s="10">
        <f t="shared" si="12"/>
        <v>18</v>
      </c>
      <c r="X78" s="5">
        <f t="shared" si="13"/>
        <v>140400</v>
      </c>
      <c r="Y78" s="5">
        <v>7800</v>
      </c>
    </row>
    <row r="79" spans="15:25" x14ac:dyDescent="0.4">
      <c r="O79" s="6">
        <v>77</v>
      </c>
      <c r="P79" s="13">
        <f>SUM(X$2:X78)</f>
        <v>4966800</v>
      </c>
      <c r="Q79" s="14">
        <f t="shared" si="9"/>
        <v>1.52</v>
      </c>
      <c r="R79" s="22" t="str">
        <f t="shared" si="10"/>
        <v>{expThreshold:4966800,scoreBoost:1.52},</v>
      </c>
      <c r="T79" s="5">
        <f t="shared" si="11"/>
        <v>14484.126984126984</v>
      </c>
      <c r="U79" s="5">
        <v>12600</v>
      </c>
      <c r="V79" s="9">
        <f t="shared" si="14"/>
        <v>2.0000000000000018E-2</v>
      </c>
      <c r="W79" s="10">
        <f t="shared" si="12"/>
        <v>18</v>
      </c>
      <c r="X79" s="5">
        <f t="shared" si="13"/>
        <v>142200</v>
      </c>
      <c r="Y79" s="5">
        <v>7900</v>
      </c>
    </row>
    <row r="80" spans="15:25" x14ac:dyDescent="0.4">
      <c r="O80" s="6">
        <v>78</v>
      </c>
      <c r="P80" s="13">
        <f>SUM(X$2:X79)</f>
        <v>5109000</v>
      </c>
      <c r="Q80" s="14">
        <f t="shared" si="9"/>
        <v>1.54</v>
      </c>
      <c r="R80" s="22" t="str">
        <f t="shared" si="10"/>
        <v>{expThreshold:5109000,scoreBoost:1.54},</v>
      </c>
      <c r="T80" s="5">
        <f t="shared" si="11"/>
        <v>14370.07874015748</v>
      </c>
      <c r="U80" s="5">
        <v>12700</v>
      </c>
      <c r="V80" s="9">
        <f t="shared" si="14"/>
        <v>2.0000000000000018E-2</v>
      </c>
      <c r="W80" s="10">
        <f t="shared" si="12"/>
        <v>18</v>
      </c>
      <c r="X80" s="5">
        <f t="shared" si="13"/>
        <v>144000</v>
      </c>
      <c r="Y80" s="5">
        <v>8000</v>
      </c>
    </row>
    <row r="81" spans="15:25" x14ac:dyDescent="0.4">
      <c r="O81" s="6">
        <v>79</v>
      </c>
      <c r="P81" s="13">
        <f>SUM(X$2:X80)</f>
        <v>5253000</v>
      </c>
      <c r="Q81" s="14">
        <f t="shared" si="9"/>
        <v>1.56</v>
      </c>
      <c r="R81" s="22" t="str">
        <f t="shared" si="10"/>
        <v>{expThreshold:5253000,scoreBoost:1.56},</v>
      </c>
      <c r="T81" s="5">
        <f t="shared" si="11"/>
        <v>14257.8125</v>
      </c>
      <c r="U81" s="5">
        <v>12800</v>
      </c>
      <c r="V81" s="9">
        <f t="shared" si="14"/>
        <v>2.0000000000000018E-2</v>
      </c>
      <c r="W81" s="10">
        <f t="shared" si="12"/>
        <v>18</v>
      </c>
      <c r="X81" s="5">
        <f t="shared" si="13"/>
        <v>145800</v>
      </c>
      <c r="Y81" s="5">
        <v>8100</v>
      </c>
    </row>
    <row r="82" spans="15:25" x14ac:dyDescent="0.4">
      <c r="O82" s="6">
        <v>80</v>
      </c>
      <c r="P82" s="13">
        <f>SUM(X$2:X81)</f>
        <v>5398800</v>
      </c>
      <c r="Q82" s="14">
        <f t="shared" si="9"/>
        <v>1.58</v>
      </c>
      <c r="R82" s="22" t="str">
        <f t="shared" si="10"/>
        <v>{expThreshold:5398800,scoreBoost:1.58},</v>
      </c>
      <c r="T82" s="5">
        <f t="shared" si="11"/>
        <v>14147.286821705426</v>
      </c>
      <c r="U82" s="5">
        <v>12900</v>
      </c>
      <c r="V82" s="9">
        <f t="shared" si="14"/>
        <v>2.0000000000000018E-2</v>
      </c>
      <c r="W82" s="10">
        <f t="shared" si="12"/>
        <v>19</v>
      </c>
      <c r="X82" s="5">
        <f t="shared" si="13"/>
        <v>155800</v>
      </c>
      <c r="Y82" s="5">
        <v>8200</v>
      </c>
    </row>
    <row r="83" spans="15:25" x14ac:dyDescent="0.4">
      <c r="O83" s="6">
        <v>81</v>
      </c>
      <c r="P83" s="13">
        <f>SUM(X$2:X82)</f>
        <v>5554600</v>
      </c>
      <c r="Q83" s="14">
        <f t="shared" si="9"/>
        <v>1.6</v>
      </c>
      <c r="R83" s="22" t="str">
        <f t="shared" si="10"/>
        <v>{expThreshold:5554600,scoreBoost:1.6},</v>
      </c>
      <c r="T83" s="5">
        <f t="shared" si="11"/>
        <v>14038.461538461537</v>
      </c>
      <c r="U83" s="5">
        <v>13000</v>
      </c>
      <c r="V83" s="9">
        <f t="shared" si="14"/>
        <v>2.0000000000000018E-2</v>
      </c>
      <c r="W83" s="10">
        <f t="shared" si="12"/>
        <v>19</v>
      </c>
      <c r="X83" s="5">
        <f t="shared" si="13"/>
        <v>157700</v>
      </c>
      <c r="Y83" s="5">
        <v>8300</v>
      </c>
    </row>
    <row r="84" spans="15:25" x14ac:dyDescent="0.4">
      <c r="O84" s="6">
        <v>82</v>
      </c>
      <c r="P84" s="13">
        <f>SUM(X$2:X83)</f>
        <v>5712300</v>
      </c>
      <c r="Q84" s="14">
        <f t="shared" si="9"/>
        <v>1.62</v>
      </c>
      <c r="R84" s="22" t="str">
        <f t="shared" si="10"/>
        <v>{expThreshold:5712300,scoreBoost:1.62},</v>
      </c>
      <c r="T84" s="5">
        <f t="shared" si="11"/>
        <v>13931.297709923663</v>
      </c>
      <c r="U84" s="5">
        <v>13100</v>
      </c>
      <c r="V84" s="9">
        <f t="shared" si="14"/>
        <v>2.0000000000000018E-2</v>
      </c>
      <c r="W84" s="10">
        <f t="shared" si="12"/>
        <v>19</v>
      </c>
      <c r="X84" s="5">
        <f t="shared" si="13"/>
        <v>159600</v>
      </c>
      <c r="Y84" s="5">
        <v>8400</v>
      </c>
    </row>
    <row r="85" spans="15:25" x14ac:dyDescent="0.4">
      <c r="O85" s="6">
        <v>83</v>
      </c>
      <c r="P85" s="13">
        <f>SUM(X$2:X84)</f>
        <v>5871900</v>
      </c>
      <c r="Q85" s="14">
        <f t="shared" si="9"/>
        <v>1.64</v>
      </c>
      <c r="R85" s="22" t="str">
        <f t="shared" si="10"/>
        <v>{expThreshold:5871900,scoreBoost:1.64},</v>
      </c>
      <c r="T85" s="5">
        <f t="shared" si="11"/>
        <v>13825.757575757578</v>
      </c>
      <c r="U85" s="5">
        <v>13200</v>
      </c>
      <c r="V85" s="9">
        <f t="shared" si="14"/>
        <v>1.9999999999999796E-2</v>
      </c>
      <c r="W85" s="10">
        <f t="shared" si="12"/>
        <v>19</v>
      </c>
      <c r="X85" s="5">
        <f t="shared" si="13"/>
        <v>161500</v>
      </c>
      <c r="Y85" s="5">
        <v>8500</v>
      </c>
    </row>
    <row r="86" spans="15:25" x14ac:dyDescent="0.4">
      <c r="O86" s="6">
        <v>84</v>
      </c>
      <c r="P86" s="13">
        <f>SUM(X$2:X85)</f>
        <v>6033400</v>
      </c>
      <c r="Q86" s="14">
        <f t="shared" si="9"/>
        <v>1.66</v>
      </c>
      <c r="R86" s="22" t="str">
        <f t="shared" si="10"/>
        <v>{expThreshold:6033400,scoreBoost:1.66},</v>
      </c>
      <c r="T86" s="5">
        <f t="shared" si="11"/>
        <v>13721.804511278195</v>
      </c>
      <c r="U86" s="5">
        <v>13300</v>
      </c>
      <c r="V86" s="9">
        <f t="shared" si="14"/>
        <v>2.0000000000000018E-2</v>
      </c>
      <c r="W86" s="10">
        <f t="shared" si="12"/>
        <v>19</v>
      </c>
      <c r="X86" s="5">
        <f t="shared" si="13"/>
        <v>163400</v>
      </c>
      <c r="Y86" s="5">
        <v>8600</v>
      </c>
    </row>
    <row r="87" spans="15:25" x14ac:dyDescent="0.4">
      <c r="O87" s="6">
        <v>85</v>
      </c>
      <c r="P87" s="13">
        <f>SUM(X$2:X86)</f>
        <v>6196800</v>
      </c>
      <c r="Q87" s="14">
        <f t="shared" si="9"/>
        <v>1.68</v>
      </c>
      <c r="R87" s="22" t="str">
        <f t="shared" si="10"/>
        <v>{expThreshold:6196800,scoreBoost:1.68},</v>
      </c>
      <c r="T87" s="5">
        <f t="shared" si="11"/>
        <v>13619.402985074628</v>
      </c>
      <c r="U87" s="5">
        <v>13400</v>
      </c>
      <c r="V87" s="9">
        <f t="shared" si="14"/>
        <v>2.0000000000000018E-2</v>
      </c>
      <c r="W87" s="10">
        <f t="shared" si="12"/>
        <v>19</v>
      </c>
      <c r="X87" s="5">
        <f t="shared" si="13"/>
        <v>165300</v>
      </c>
      <c r="Y87" s="5">
        <v>8700</v>
      </c>
    </row>
    <row r="88" spans="15:25" x14ac:dyDescent="0.4">
      <c r="O88" s="6">
        <v>86</v>
      </c>
      <c r="P88" s="13">
        <f>SUM(X$2:X87)</f>
        <v>6362100</v>
      </c>
      <c r="Q88" s="14">
        <f t="shared" si="9"/>
        <v>1.7</v>
      </c>
      <c r="R88" s="22" t="str">
        <f t="shared" si="10"/>
        <v>{expThreshold:6362100,scoreBoost:1.7},</v>
      </c>
      <c r="T88" s="5">
        <f t="shared" si="11"/>
        <v>13518.518518518518</v>
      </c>
      <c r="U88" s="5">
        <v>13500</v>
      </c>
      <c r="V88" s="9">
        <f t="shared" si="14"/>
        <v>2.0000000000000018E-2</v>
      </c>
      <c r="W88" s="10">
        <f t="shared" si="12"/>
        <v>19</v>
      </c>
      <c r="X88" s="5">
        <f t="shared" si="13"/>
        <v>167200</v>
      </c>
      <c r="Y88" s="5">
        <v>8800</v>
      </c>
    </row>
    <row r="89" spans="15:25" x14ac:dyDescent="0.4">
      <c r="O89" s="6">
        <v>87</v>
      </c>
      <c r="P89" s="13">
        <f>SUM(X$2:X88)</f>
        <v>6529300</v>
      </c>
      <c r="Q89" s="14">
        <f t="shared" si="9"/>
        <v>1.72</v>
      </c>
      <c r="R89" s="22" t="str">
        <f t="shared" si="10"/>
        <v>{expThreshold:6529300,scoreBoost:1.72},</v>
      </c>
      <c r="T89" s="5">
        <f t="shared" si="11"/>
        <v>13419.117647058825</v>
      </c>
      <c r="U89" s="5">
        <v>13600</v>
      </c>
      <c r="V89" s="9">
        <f t="shared" si="14"/>
        <v>2.0000000000000018E-2</v>
      </c>
      <c r="W89" s="10">
        <f t="shared" si="12"/>
        <v>19</v>
      </c>
      <c r="X89" s="5">
        <f t="shared" si="13"/>
        <v>169100</v>
      </c>
      <c r="Y89" s="5">
        <v>8900</v>
      </c>
    </row>
    <row r="90" spans="15:25" x14ac:dyDescent="0.4">
      <c r="O90" s="6">
        <v>88</v>
      </c>
      <c r="P90" s="13">
        <f>SUM(X$2:X89)</f>
        <v>6698400</v>
      </c>
      <c r="Q90" s="14">
        <f t="shared" si="9"/>
        <v>1.74</v>
      </c>
      <c r="R90" s="22" t="str">
        <f t="shared" si="10"/>
        <v>{expThreshold:6698400,scoreBoost:1.74},</v>
      </c>
      <c r="T90" s="5">
        <f t="shared" si="11"/>
        <v>13321.167883211678</v>
      </c>
      <c r="U90" s="5">
        <v>13700</v>
      </c>
      <c r="V90" s="9">
        <f t="shared" si="14"/>
        <v>2.0000000000000018E-2</v>
      </c>
      <c r="W90" s="10">
        <f t="shared" si="12"/>
        <v>19</v>
      </c>
      <c r="X90" s="5">
        <f t="shared" si="13"/>
        <v>171000</v>
      </c>
      <c r="Y90" s="5">
        <v>9000</v>
      </c>
    </row>
    <row r="91" spans="15:25" x14ac:dyDescent="0.4">
      <c r="O91" s="6">
        <v>89</v>
      </c>
      <c r="P91" s="13">
        <f>SUM(X$2:X90)</f>
        <v>6869400</v>
      </c>
      <c r="Q91" s="14">
        <f t="shared" si="9"/>
        <v>1.76</v>
      </c>
      <c r="R91" s="22" t="str">
        <f t="shared" si="10"/>
        <v>{expThreshold:6869400,scoreBoost:1.76},</v>
      </c>
      <c r="T91" s="5">
        <f t="shared" si="11"/>
        <v>13224.637681159422</v>
      </c>
      <c r="U91" s="5">
        <v>13800</v>
      </c>
      <c r="V91" s="9">
        <f t="shared" si="14"/>
        <v>2.0000000000000018E-2</v>
      </c>
      <c r="W91" s="10">
        <f t="shared" si="12"/>
        <v>19</v>
      </c>
      <c r="X91" s="5">
        <f t="shared" si="13"/>
        <v>172900</v>
      </c>
      <c r="Y91" s="5">
        <v>9100</v>
      </c>
    </row>
    <row r="92" spans="15:25" x14ac:dyDescent="0.4">
      <c r="O92" s="6">
        <v>90</v>
      </c>
      <c r="P92" s="13">
        <f>SUM(X$2:X91)</f>
        <v>7042300</v>
      </c>
      <c r="Q92" s="14">
        <f t="shared" si="9"/>
        <v>1.78</v>
      </c>
      <c r="R92" s="22" t="str">
        <f t="shared" si="10"/>
        <v>{expThreshold:7042300,scoreBoost:1.78},</v>
      </c>
      <c r="T92" s="5">
        <f t="shared" si="11"/>
        <v>13129.496402877696</v>
      </c>
      <c r="U92" s="5">
        <v>13900</v>
      </c>
      <c r="V92" s="9">
        <f t="shared" si="14"/>
        <v>2.0000000000000018E-2</v>
      </c>
      <c r="W92" s="10">
        <f t="shared" si="12"/>
        <v>19</v>
      </c>
      <c r="X92" s="5">
        <f t="shared" si="13"/>
        <v>174800</v>
      </c>
      <c r="Y92" s="5">
        <v>9200</v>
      </c>
    </row>
    <row r="93" spans="15:25" x14ac:dyDescent="0.4">
      <c r="O93" s="6">
        <v>91</v>
      </c>
      <c r="P93" s="13">
        <f>SUM(X$2:X92)</f>
        <v>7217100</v>
      </c>
      <c r="Q93" s="14">
        <f t="shared" si="9"/>
        <v>1.8</v>
      </c>
      <c r="R93" s="22" t="str">
        <f t="shared" si="10"/>
        <v>{expThreshold:7217100,scoreBoost:1.8},</v>
      </c>
      <c r="T93" s="5">
        <f t="shared" si="11"/>
        <v>13035.714285714286</v>
      </c>
      <c r="U93" s="5">
        <v>14000</v>
      </c>
      <c r="V93" s="9">
        <f t="shared" si="14"/>
        <v>2.0000000000000018E-2</v>
      </c>
      <c r="W93" s="10">
        <f t="shared" si="12"/>
        <v>19</v>
      </c>
      <c r="X93" s="5">
        <f t="shared" si="13"/>
        <v>176700</v>
      </c>
      <c r="Y93" s="5">
        <v>9300</v>
      </c>
    </row>
  </sheetData>
  <mergeCells count="1">
    <mergeCell ref="H2:K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パネルアニメーション</vt:lpstr>
      <vt:lpstr>LevelDesign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2020-05-25T06:03:22Z</dcterms:created>
  <dcterms:modified xsi:type="dcterms:W3CDTF">2020-06-05T08:05:53Z</dcterms:modified>
</cp:coreProperties>
</file>