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 (Duke Bio_Ea)\He Lab\Julian_Liber\Gen_Variants_Euk_Microbiome\"/>
    </mc:Choice>
  </mc:AlternateContent>
  <xr:revisionPtr revIDLastSave="0" documentId="13_ncr:1_{2B0141CA-8361-4C09-BE5B-048D43019D70}" xr6:coauthVersionLast="47" xr6:coauthVersionMax="47" xr10:uidLastSave="{00000000-0000-0000-0000-000000000000}"/>
  <bookViews>
    <workbookView xWindow="-80" yWindow="-80" windowWidth="19360" windowHeight="10360" activeTab="3" xr2:uid="{00000000-000D-0000-FFFF-FFFF00000000}"/>
  </bookViews>
  <sheets>
    <sheet name="PicoGreen_04072022" sheetId="1" r:id="rId1"/>
    <sheet name="SC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4" l="1"/>
  <c r="F17" i="4" s="1"/>
  <c r="E18" i="4"/>
  <c r="F18" i="4" s="1"/>
  <c r="E19" i="4"/>
  <c r="F19" i="4" s="1"/>
  <c r="E20" i="4"/>
  <c r="F20" i="4" s="1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5" i="4"/>
  <c r="F15" i="4" s="1"/>
  <c r="E16" i="4"/>
  <c r="F16" i="4" s="1"/>
  <c r="E14" i="4"/>
  <c r="F14" i="4" s="1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C24" i="3"/>
  <c r="D24" i="3"/>
  <c r="E24" i="3"/>
  <c r="F24" i="3"/>
  <c r="G24" i="3"/>
  <c r="H24" i="3"/>
  <c r="I24" i="3"/>
  <c r="J24" i="3"/>
  <c r="K24" i="3"/>
  <c r="B24" i="3"/>
</calcChain>
</file>

<file path=xl/sharedStrings.xml><?xml version="1.0" encoding="utf-8"?>
<sst xmlns="http://schemas.openxmlformats.org/spreadsheetml/2006/main" count="252" uniqueCount="99">
  <si>
    <t xml:space="preserve">##BLOCKS= 1          </t>
  </si>
  <si>
    <t>Plate:</t>
  </si>
  <si>
    <t>Plate#1</t>
  </si>
  <si>
    <t>PlateFormat</t>
  </si>
  <si>
    <t>Endpoint</t>
  </si>
  <si>
    <t>Fluorescence</t>
  </si>
  <si>
    <t>Raw</t>
  </si>
  <si>
    <t>Automatic</t>
  </si>
  <si>
    <t>None</t>
  </si>
  <si>
    <t>Temperature(¡C)</t>
  </si>
  <si>
    <t xml:space="preserve"> </t>
  </si>
  <si>
    <t>~End</t>
  </si>
  <si>
    <t>Original Filename: PicoGreen.pda   Date Last Saved: 4/4/2022</t>
  </si>
  <si>
    <t>Flo reads</t>
  </si>
  <si>
    <t>ng/ul</t>
  </si>
  <si>
    <t>plate #4</t>
  </si>
  <si>
    <t>A</t>
  </si>
  <si>
    <t>SD1</t>
  </si>
  <si>
    <t>J004</t>
  </si>
  <si>
    <t>J012</t>
  </si>
  <si>
    <t>SD0</t>
  </si>
  <si>
    <t>B</t>
  </si>
  <si>
    <t>SD2</t>
  </si>
  <si>
    <t>J005</t>
  </si>
  <si>
    <t>J013</t>
  </si>
  <si>
    <t>C</t>
  </si>
  <si>
    <t>SD3</t>
  </si>
  <si>
    <t>J006</t>
  </si>
  <si>
    <t>J014</t>
  </si>
  <si>
    <t>D</t>
  </si>
  <si>
    <t>SD4</t>
  </si>
  <si>
    <t>J007</t>
  </si>
  <si>
    <t>J015</t>
  </si>
  <si>
    <t>E</t>
  </si>
  <si>
    <t>SD5</t>
  </si>
  <si>
    <t>J008</t>
  </si>
  <si>
    <t>J016</t>
  </si>
  <si>
    <t>F</t>
  </si>
  <si>
    <t>SD6</t>
  </si>
  <si>
    <t>J001</t>
  </si>
  <si>
    <t>J009</t>
  </si>
  <si>
    <t>J017</t>
  </si>
  <si>
    <t>G</t>
  </si>
  <si>
    <t>SD7</t>
  </si>
  <si>
    <t>J002</t>
  </si>
  <si>
    <t>J010</t>
  </si>
  <si>
    <t>J018</t>
  </si>
  <si>
    <t>H</t>
  </si>
  <si>
    <t>SD8</t>
  </si>
  <si>
    <t>J003</t>
  </si>
  <si>
    <t>J011</t>
  </si>
  <si>
    <t>J019</t>
  </si>
  <si>
    <t>SD0 = 4ul of 100ng/ul</t>
  </si>
  <si>
    <t>y = 0.0387x - 0.1688</t>
  </si>
  <si>
    <t>R² = 0.9995</t>
  </si>
  <si>
    <t>sampleID</t>
  </si>
  <si>
    <t>[DNA] ng/ul</t>
  </si>
  <si>
    <t>uL H20</t>
  </si>
  <si>
    <t>uL for 2 ng/uL</t>
  </si>
  <si>
    <t>sampleName</t>
  </si>
  <si>
    <t>515F-806R_nDig_61</t>
  </si>
  <si>
    <t>515F-806R_nDig_62</t>
  </si>
  <si>
    <t>515F-806R_nDig_63</t>
  </si>
  <si>
    <t>515F-806R_nDig_161</t>
  </si>
  <si>
    <t>515F-806R_nDig_162</t>
  </si>
  <si>
    <t>515F-806R_nDig_163</t>
  </si>
  <si>
    <t>515F-806R_Dig_reamp_61</t>
  </si>
  <si>
    <t>515F-806R_Dig_reamp_62</t>
  </si>
  <si>
    <t>515F-806R_Dig_reamp_63</t>
  </si>
  <si>
    <t>515F-806R_Dig_reamp_161</t>
  </si>
  <si>
    <t>515F-806R_Dig_reamp_162</t>
  </si>
  <si>
    <t>515F-806R_Dig_reamp_163</t>
  </si>
  <si>
    <t>799F-1193R_sizePur_61</t>
  </si>
  <si>
    <t>799F-1193R_sizePur_62</t>
  </si>
  <si>
    <t>799F-1193R_sizePur_63</t>
  </si>
  <si>
    <t>799F-1193R_sizePur_161</t>
  </si>
  <si>
    <t>799F-1193R_sizePur_162</t>
  </si>
  <si>
    <t>799F-1193R_sizePur_163</t>
  </si>
  <si>
    <t>799F-1193R_sizePur_NegCon</t>
  </si>
  <si>
    <t>Plate position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</si>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</sst>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595959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18" fillId="0" borderId="17" xfId="0" applyNumberFormat="1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readingOrder="1"/>
    </xf>
    <xf numFmtId="0" fontId="19" fillId="0" borderId="14" xfId="0" applyFont="1" applyBorder="1" applyAlignment="1">
      <alignment horizontal="center" vertical="center" readingOrder="1"/>
    </xf>
    <xf numFmtId="0" fontId="0" fillId="0" borderId="14" xfId="0" applyBorder="1"/>
    <xf numFmtId="0" fontId="0" fillId="0" borderId="15" xfId="0" applyBorder="1"/>
    <xf numFmtId="0" fontId="19" fillId="0" borderId="17" xfId="0" applyFont="1" applyBorder="1" applyAlignment="1">
      <alignment horizontal="center" vertical="center" readingOrder="1"/>
    </xf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64" fontId="0" fillId="33" borderId="14" xfId="0" applyNumberFormat="1" applyFill="1" applyBorder="1" applyAlignment="1">
      <alignment horizontal="center" vertical="center"/>
    </xf>
    <xf numFmtId="164" fontId="0" fillId="33" borderId="0" xfId="0" applyNumberFormat="1" applyFill="1" applyBorder="1" applyAlignment="1">
      <alignment horizontal="center" vertical="center"/>
    </xf>
    <xf numFmtId="0" fontId="0" fillId="33" borderId="0" xfId="0" applyFill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1268591426072"/>
                  <c:y val="1.6005395158938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SC!$B$2:$B$25</c:f>
              <c:numCache>
                <c:formatCode>General</c:formatCode>
                <c:ptCount val="24"/>
                <c:pt idx="0">
                  <c:v>2511.806</c:v>
                </c:pt>
                <c:pt idx="1">
                  <c:v>1297.636</c:v>
                </c:pt>
                <c:pt idx="2">
                  <c:v>677.20699999999999</c:v>
                </c:pt>
                <c:pt idx="3">
                  <c:v>333.42</c:v>
                </c:pt>
                <c:pt idx="4">
                  <c:v>176.631</c:v>
                </c:pt>
                <c:pt idx="5">
                  <c:v>76.745000000000005</c:v>
                </c:pt>
                <c:pt idx="6">
                  <c:v>38.747</c:v>
                </c:pt>
                <c:pt idx="7">
                  <c:v>1.6040000000000001</c:v>
                </c:pt>
                <c:pt idx="8">
                  <c:v>2656.3690000000001</c:v>
                </c:pt>
                <c:pt idx="9">
                  <c:v>1278.1369999999999</c:v>
                </c:pt>
                <c:pt idx="10">
                  <c:v>663.98599999999999</c:v>
                </c:pt>
                <c:pt idx="11">
                  <c:v>323.988</c:v>
                </c:pt>
                <c:pt idx="12">
                  <c:v>171.24100000000001</c:v>
                </c:pt>
                <c:pt idx="13">
                  <c:v>76.125</c:v>
                </c:pt>
                <c:pt idx="14">
                  <c:v>39.091000000000001</c:v>
                </c:pt>
                <c:pt idx="15">
                  <c:v>1.7709999999999999</c:v>
                </c:pt>
                <c:pt idx="16">
                  <c:v>2544.4929999999999</c:v>
                </c:pt>
                <c:pt idx="17">
                  <c:v>1287.998</c:v>
                </c:pt>
                <c:pt idx="18">
                  <c:v>663.11699999999996</c:v>
                </c:pt>
                <c:pt idx="19">
                  <c:v>329.37</c:v>
                </c:pt>
                <c:pt idx="20">
                  <c:v>176.44200000000001</c:v>
                </c:pt>
                <c:pt idx="21">
                  <c:v>75.317999999999998</c:v>
                </c:pt>
                <c:pt idx="22">
                  <c:v>39.561</c:v>
                </c:pt>
                <c:pt idx="23">
                  <c:v>2.1230000000000002</c:v>
                </c:pt>
              </c:numCache>
            </c:numRef>
          </c:xVal>
          <c:yVal>
            <c:numRef>
              <c:f>SC!$A$2:$A$25</c:f>
              <c:numCache>
                <c:formatCode>General</c:formatCode>
                <c:ptCount val="24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  <c:pt idx="8">
                  <c:v>100</c:v>
                </c:pt>
                <c:pt idx="9">
                  <c:v>50</c:v>
                </c:pt>
                <c:pt idx="10">
                  <c:v>25</c:v>
                </c:pt>
                <c:pt idx="11">
                  <c:v>12.5</c:v>
                </c:pt>
                <c:pt idx="12">
                  <c:v>6.25</c:v>
                </c:pt>
                <c:pt idx="13">
                  <c:v>3.125</c:v>
                </c:pt>
                <c:pt idx="14">
                  <c:v>1.5625</c:v>
                </c:pt>
                <c:pt idx="15">
                  <c:v>0</c:v>
                </c:pt>
                <c:pt idx="16">
                  <c:v>100</c:v>
                </c:pt>
                <c:pt idx="17">
                  <c:v>50</c:v>
                </c:pt>
                <c:pt idx="18">
                  <c:v>25</c:v>
                </c:pt>
                <c:pt idx="19">
                  <c:v>12.5</c:v>
                </c:pt>
                <c:pt idx="20">
                  <c:v>6.25</c:v>
                </c:pt>
                <c:pt idx="21">
                  <c:v>3.125</c:v>
                </c:pt>
                <c:pt idx="22">
                  <c:v>1.5625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9-425C-A525-A9FC993F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7824"/>
        <c:axId val="53214576"/>
      </c:scatterChart>
      <c:valAx>
        <c:axId val="53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</a:t>
                </a:r>
                <a:r>
                  <a:rPr lang="en-CA" baseline="0"/>
                  <a:t> Reads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576"/>
        <c:crosses val="autoZero"/>
        <c:crossBetween val="midCat"/>
      </c:valAx>
      <c:valAx>
        <c:axId val="53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 Curve (0-50)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01268591426072"/>
                  <c:y val="1.6005395158938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SC!$E$2:$E$25</c:f>
              <c:numCache>
                <c:formatCode>General</c:formatCode>
                <c:ptCount val="24"/>
                <c:pt idx="1">
                  <c:v>1297.636</c:v>
                </c:pt>
                <c:pt idx="2">
                  <c:v>677.20699999999999</c:v>
                </c:pt>
                <c:pt idx="3">
                  <c:v>333.42</c:v>
                </c:pt>
                <c:pt idx="4">
                  <c:v>176.631</c:v>
                </c:pt>
                <c:pt idx="5">
                  <c:v>76.745000000000005</c:v>
                </c:pt>
                <c:pt idx="6">
                  <c:v>38.747</c:v>
                </c:pt>
                <c:pt idx="7">
                  <c:v>1.6040000000000001</c:v>
                </c:pt>
                <c:pt idx="9">
                  <c:v>1278.1369999999999</c:v>
                </c:pt>
                <c:pt idx="10">
                  <c:v>663.98599999999999</c:v>
                </c:pt>
                <c:pt idx="11">
                  <c:v>323.988</c:v>
                </c:pt>
                <c:pt idx="12">
                  <c:v>171.24100000000001</c:v>
                </c:pt>
                <c:pt idx="13">
                  <c:v>76.125</c:v>
                </c:pt>
                <c:pt idx="14">
                  <c:v>39.091000000000001</c:v>
                </c:pt>
                <c:pt idx="15">
                  <c:v>1.7709999999999999</c:v>
                </c:pt>
                <c:pt idx="17">
                  <c:v>1287.998</c:v>
                </c:pt>
                <c:pt idx="18">
                  <c:v>663.11699999999996</c:v>
                </c:pt>
                <c:pt idx="19">
                  <c:v>329.37</c:v>
                </c:pt>
                <c:pt idx="20">
                  <c:v>176.44200000000001</c:v>
                </c:pt>
                <c:pt idx="21">
                  <c:v>75.317999999999998</c:v>
                </c:pt>
                <c:pt idx="22">
                  <c:v>39.561</c:v>
                </c:pt>
                <c:pt idx="23">
                  <c:v>2.1230000000000002</c:v>
                </c:pt>
              </c:numCache>
            </c:numRef>
          </c:xVal>
          <c:yVal>
            <c:numRef>
              <c:f>SC!$D$2:$D$25</c:f>
              <c:numCache>
                <c:formatCode>General</c:formatCode>
                <c:ptCount val="24"/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  <c:pt idx="9">
                  <c:v>50</c:v>
                </c:pt>
                <c:pt idx="10">
                  <c:v>25</c:v>
                </c:pt>
                <c:pt idx="11">
                  <c:v>12.5</c:v>
                </c:pt>
                <c:pt idx="12">
                  <c:v>6.25</c:v>
                </c:pt>
                <c:pt idx="13">
                  <c:v>3.125</c:v>
                </c:pt>
                <c:pt idx="14">
                  <c:v>1.5625</c:v>
                </c:pt>
                <c:pt idx="15">
                  <c:v>0</c:v>
                </c:pt>
                <c:pt idx="17">
                  <c:v>50</c:v>
                </c:pt>
                <c:pt idx="18">
                  <c:v>25</c:v>
                </c:pt>
                <c:pt idx="19">
                  <c:v>12.5</c:v>
                </c:pt>
                <c:pt idx="20">
                  <c:v>6.25</c:v>
                </c:pt>
                <c:pt idx="21">
                  <c:v>3.125</c:v>
                </c:pt>
                <c:pt idx="22">
                  <c:v>1.5625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2-4E95-8439-C0CB3A3A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7824"/>
        <c:axId val="53214576"/>
      </c:scatterChart>
      <c:valAx>
        <c:axId val="5326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</a:t>
                </a:r>
                <a:r>
                  <a:rPr lang="en-CA" baseline="0"/>
                  <a:t> Reads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4576"/>
        <c:crosses val="autoZero"/>
        <c:crossBetween val="midCat"/>
      </c:valAx>
      <c:valAx>
        <c:axId val="532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48D1C-635B-4CA1-B4E2-FD308887D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0E369-32CC-48C8-8A1D-AB90DF154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workbookViewId="0">
      <selection activeCell="C3" sqref="C3:N11"/>
    </sheetView>
  </sheetViews>
  <sheetFormatPr defaultRowHeight="14.5" x14ac:dyDescent="0.35"/>
  <sheetData>
    <row r="1" spans="1:32" x14ac:dyDescent="0.35">
      <c r="A1" t="s">
        <v>0</v>
      </c>
    </row>
    <row r="2" spans="1:32" x14ac:dyDescent="0.35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b">
        <v>0</v>
      </c>
      <c r="H2" t="s">
        <v>6</v>
      </c>
      <c r="I2" t="b">
        <v>0</v>
      </c>
      <c r="J2">
        <v>1</v>
      </c>
      <c r="P2">
        <v>1</v>
      </c>
      <c r="Q2">
        <v>520</v>
      </c>
      <c r="R2">
        <v>1</v>
      </c>
      <c r="S2">
        <v>12</v>
      </c>
      <c r="T2">
        <v>96</v>
      </c>
      <c r="U2">
        <v>480</v>
      </c>
      <c r="V2" t="s">
        <v>7</v>
      </c>
      <c r="W2">
        <v>515</v>
      </c>
      <c r="Z2">
        <v>6</v>
      </c>
      <c r="AA2" t="s">
        <v>7</v>
      </c>
      <c r="AD2">
        <v>1</v>
      </c>
      <c r="AE2">
        <v>8</v>
      </c>
      <c r="AF2" t="s">
        <v>8</v>
      </c>
    </row>
    <row r="3" spans="1:32" x14ac:dyDescent="0.35">
      <c r="B3" t="s">
        <v>9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32" x14ac:dyDescent="0.35">
      <c r="B4">
        <v>22.9</v>
      </c>
      <c r="C4">
        <v>2511.806</v>
      </c>
      <c r="D4">
        <v>2656.3690000000001</v>
      </c>
      <c r="E4">
        <v>2544.4929999999999</v>
      </c>
      <c r="F4">
        <v>182.45699999999999</v>
      </c>
      <c r="G4">
        <v>192.273</v>
      </c>
      <c r="H4">
        <v>184.03200000000001</v>
      </c>
      <c r="I4">
        <v>189.74700000000001</v>
      </c>
      <c r="J4">
        <v>217.465</v>
      </c>
      <c r="K4">
        <v>777.67100000000005</v>
      </c>
      <c r="L4">
        <v>2906.0340000000001</v>
      </c>
      <c r="M4">
        <v>0.49099999999999999</v>
      </c>
      <c r="N4">
        <v>0.47799999999999998</v>
      </c>
    </row>
    <row r="5" spans="1:32" x14ac:dyDescent="0.35">
      <c r="C5">
        <v>1297.636</v>
      </c>
      <c r="D5">
        <v>1278.1369999999999</v>
      </c>
      <c r="E5">
        <v>1287.998</v>
      </c>
      <c r="F5">
        <v>194.57599999999999</v>
      </c>
      <c r="G5">
        <v>191.417</v>
      </c>
      <c r="H5">
        <v>162.56700000000001</v>
      </c>
      <c r="I5">
        <v>178.49</v>
      </c>
      <c r="J5">
        <v>211.14099999999999</v>
      </c>
      <c r="K5">
        <v>77.625</v>
      </c>
      <c r="L5">
        <v>2922.9670000000001</v>
      </c>
      <c r="M5">
        <v>0.56599999999999995</v>
      </c>
      <c r="N5">
        <v>0.59099999999999997</v>
      </c>
    </row>
    <row r="6" spans="1:32" x14ac:dyDescent="0.35">
      <c r="C6">
        <v>677.20699999999999</v>
      </c>
      <c r="D6">
        <v>663.98599999999999</v>
      </c>
      <c r="E6">
        <v>663.11699999999996</v>
      </c>
      <c r="F6">
        <v>184.57400000000001</v>
      </c>
      <c r="G6">
        <v>183.52</v>
      </c>
      <c r="H6">
        <v>166.36</v>
      </c>
      <c r="I6">
        <v>199.65299999999999</v>
      </c>
      <c r="J6">
        <v>111.232</v>
      </c>
      <c r="K6">
        <v>74.399000000000001</v>
      </c>
      <c r="L6">
        <v>2879.0070000000001</v>
      </c>
      <c r="M6">
        <v>0.56899999999999995</v>
      </c>
      <c r="N6">
        <v>0.40300000000000002</v>
      </c>
    </row>
    <row r="7" spans="1:32" x14ac:dyDescent="0.35">
      <c r="C7">
        <v>333.42</v>
      </c>
      <c r="D7">
        <v>323.988</v>
      </c>
      <c r="E7">
        <v>329.37</v>
      </c>
      <c r="F7">
        <v>210.06700000000001</v>
      </c>
      <c r="G7">
        <v>269.35000000000002</v>
      </c>
      <c r="H7">
        <v>190.93199999999999</v>
      </c>
      <c r="I7">
        <v>82.968000000000004</v>
      </c>
      <c r="J7">
        <v>645.9</v>
      </c>
      <c r="K7">
        <v>76.977999999999994</v>
      </c>
      <c r="L7">
        <v>1.643</v>
      </c>
      <c r="M7">
        <v>0.46899999999999997</v>
      </c>
      <c r="N7">
        <v>0.42499999999999999</v>
      </c>
    </row>
    <row r="8" spans="1:32" x14ac:dyDescent="0.35">
      <c r="C8">
        <v>176.631</v>
      </c>
      <c r="D8">
        <v>171.24100000000001</v>
      </c>
      <c r="E8">
        <v>176.44200000000001</v>
      </c>
      <c r="F8">
        <v>140.01900000000001</v>
      </c>
      <c r="G8">
        <v>166.215</v>
      </c>
      <c r="H8">
        <v>178.33500000000001</v>
      </c>
      <c r="I8">
        <v>249.137</v>
      </c>
      <c r="J8">
        <v>638.10199999999998</v>
      </c>
      <c r="K8">
        <v>224.172</v>
      </c>
      <c r="L8">
        <v>1.544</v>
      </c>
      <c r="M8">
        <v>0.45400000000000001</v>
      </c>
      <c r="N8">
        <v>0.502</v>
      </c>
    </row>
    <row r="9" spans="1:32" x14ac:dyDescent="0.35">
      <c r="C9">
        <v>76.745000000000005</v>
      </c>
      <c r="D9">
        <v>76.125</v>
      </c>
      <c r="E9">
        <v>75.317999999999998</v>
      </c>
      <c r="F9">
        <v>167.24600000000001</v>
      </c>
      <c r="G9">
        <v>195.852</v>
      </c>
      <c r="H9">
        <v>162.81399999999999</v>
      </c>
      <c r="I9">
        <v>696.27499999999998</v>
      </c>
      <c r="J9">
        <v>1005.7140000000001</v>
      </c>
      <c r="K9">
        <v>80.853999999999999</v>
      </c>
      <c r="L9">
        <v>1.8420000000000001</v>
      </c>
      <c r="M9">
        <v>0.48299999999999998</v>
      </c>
      <c r="N9">
        <v>0.45</v>
      </c>
    </row>
    <row r="10" spans="1:32" x14ac:dyDescent="0.35">
      <c r="C10">
        <v>38.747</v>
      </c>
      <c r="D10">
        <v>39.091000000000001</v>
      </c>
      <c r="E10">
        <v>39.561</v>
      </c>
      <c r="F10">
        <v>182.75399999999999</v>
      </c>
      <c r="G10">
        <v>167.74600000000001</v>
      </c>
      <c r="H10">
        <v>157.095</v>
      </c>
      <c r="I10">
        <v>736.048</v>
      </c>
      <c r="J10">
        <v>436.17200000000003</v>
      </c>
      <c r="K10">
        <v>326.62599999999998</v>
      </c>
      <c r="L10">
        <v>1.8120000000000001</v>
      </c>
      <c r="M10">
        <v>0.45</v>
      </c>
      <c r="N10">
        <v>0.5</v>
      </c>
    </row>
    <row r="11" spans="1:32" x14ac:dyDescent="0.35">
      <c r="C11">
        <v>1.6040000000000001</v>
      </c>
      <c r="D11">
        <v>1.7709999999999999</v>
      </c>
      <c r="E11">
        <v>2.1230000000000002</v>
      </c>
      <c r="F11">
        <v>152.636</v>
      </c>
      <c r="G11">
        <v>170.94</v>
      </c>
      <c r="H11">
        <v>179.721</v>
      </c>
      <c r="I11">
        <v>742.90800000000002</v>
      </c>
      <c r="J11">
        <v>799.476</v>
      </c>
      <c r="K11">
        <v>4.5410000000000004</v>
      </c>
      <c r="L11">
        <v>1.772</v>
      </c>
      <c r="M11">
        <v>0.435</v>
      </c>
      <c r="N11">
        <v>0.443</v>
      </c>
    </row>
    <row r="14" spans="1:32" x14ac:dyDescent="0.35">
      <c r="B14">
        <v>22.9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</row>
    <row r="15" spans="1:32" x14ac:dyDescent="0.35"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</row>
    <row r="16" spans="1:32" x14ac:dyDescent="0.35"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  <c r="M16" t="s">
        <v>10</v>
      </c>
      <c r="N16" t="s">
        <v>10</v>
      </c>
    </row>
    <row r="17" spans="1:14" x14ac:dyDescent="0.35"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</row>
    <row r="18" spans="1:14" x14ac:dyDescent="0.35"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 t="s">
        <v>10</v>
      </c>
      <c r="N18" t="s">
        <v>10</v>
      </c>
    </row>
    <row r="19" spans="1:14" x14ac:dyDescent="0.35"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</row>
    <row r="20" spans="1:14" x14ac:dyDescent="0.35"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</row>
    <row r="21" spans="1:14" x14ac:dyDescent="0.35"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</row>
    <row r="23" spans="1:14" x14ac:dyDescent="0.35">
      <c r="A23" t="s">
        <v>11</v>
      </c>
    </row>
    <row r="24" spans="1:14" x14ac:dyDescent="0.35">
      <c r="A2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E19F-1399-4F01-800E-F9FC8542CAD6}">
  <dimension ref="A1:E25"/>
  <sheetViews>
    <sheetView workbookViewId="0">
      <selection activeCell="U1" sqref="U1:U1048576"/>
    </sheetView>
  </sheetViews>
  <sheetFormatPr defaultRowHeight="14.5" x14ac:dyDescent="0.35"/>
  <sheetData>
    <row r="1" spans="1:5" x14ac:dyDescent="0.35">
      <c r="A1" t="s">
        <v>14</v>
      </c>
      <c r="B1" t="s">
        <v>13</v>
      </c>
      <c r="D1" t="s">
        <v>14</v>
      </c>
      <c r="E1" t="s">
        <v>13</v>
      </c>
    </row>
    <row r="2" spans="1:5" x14ac:dyDescent="0.35">
      <c r="A2">
        <v>100</v>
      </c>
      <c r="B2">
        <v>2511.806</v>
      </c>
    </row>
    <row r="3" spans="1:5" x14ac:dyDescent="0.35">
      <c r="A3">
        <v>50</v>
      </c>
      <c r="B3">
        <v>1297.636</v>
      </c>
      <c r="D3">
        <v>50</v>
      </c>
      <c r="E3">
        <v>1297.636</v>
      </c>
    </row>
    <row r="4" spans="1:5" x14ac:dyDescent="0.35">
      <c r="A4">
        <v>25</v>
      </c>
      <c r="B4">
        <v>677.20699999999999</v>
      </c>
      <c r="D4">
        <v>25</v>
      </c>
      <c r="E4">
        <v>677.20699999999999</v>
      </c>
    </row>
    <row r="5" spans="1:5" x14ac:dyDescent="0.35">
      <c r="A5">
        <v>12.5</v>
      </c>
      <c r="B5">
        <v>333.42</v>
      </c>
      <c r="D5">
        <v>12.5</v>
      </c>
      <c r="E5">
        <v>333.42</v>
      </c>
    </row>
    <row r="6" spans="1:5" x14ac:dyDescent="0.35">
      <c r="A6">
        <v>6.25</v>
      </c>
      <c r="B6">
        <v>176.631</v>
      </c>
      <c r="D6">
        <v>6.25</v>
      </c>
      <c r="E6">
        <v>176.631</v>
      </c>
    </row>
    <row r="7" spans="1:5" x14ac:dyDescent="0.35">
      <c r="A7">
        <v>3.125</v>
      </c>
      <c r="B7">
        <v>76.745000000000005</v>
      </c>
      <c r="D7">
        <v>3.125</v>
      </c>
      <c r="E7">
        <v>76.745000000000005</v>
      </c>
    </row>
    <row r="8" spans="1:5" x14ac:dyDescent="0.35">
      <c r="A8">
        <v>1.5625</v>
      </c>
      <c r="B8">
        <v>38.747</v>
      </c>
      <c r="D8">
        <v>1.5625</v>
      </c>
      <c r="E8">
        <v>38.747</v>
      </c>
    </row>
    <row r="9" spans="1:5" x14ac:dyDescent="0.35">
      <c r="A9">
        <v>0</v>
      </c>
      <c r="B9">
        <v>1.6040000000000001</v>
      </c>
      <c r="D9">
        <v>0</v>
      </c>
      <c r="E9">
        <v>1.6040000000000001</v>
      </c>
    </row>
    <row r="10" spans="1:5" x14ac:dyDescent="0.35">
      <c r="A10">
        <v>100</v>
      </c>
      <c r="B10">
        <v>2656.3690000000001</v>
      </c>
    </row>
    <row r="11" spans="1:5" x14ac:dyDescent="0.35">
      <c r="A11">
        <v>50</v>
      </c>
      <c r="B11">
        <v>1278.1369999999999</v>
      </c>
      <c r="D11">
        <v>50</v>
      </c>
      <c r="E11">
        <v>1278.1369999999999</v>
      </c>
    </row>
    <row r="12" spans="1:5" x14ac:dyDescent="0.35">
      <c r="A12">
        <v>25</v>
      </c>
      <c r="B12">
        <v>663.98599999999999</v>
      </c>
      <c r="D12">
        <v>25</v>
      </c>
      <c r="E12">
        <v>663.98599999999999</v>
      </c>
    </row>
    <row r="13" spans="1:5" x14ac:dyDescent="0.35">
      <c r="A13">
        <v>12.5</v>
      </c>
      <c r="B13">
        <v>323.988</v>
      </c>
      <c r="D13">
        <v>12.5</v>
      </c>
      <c r="E13">
        <v>323.988</v>
      </c>
    </row>
    <row r="14" spans="1:5" x14ac:dyDescent="0.35">
      <c r="A14">
        <v>6.25</v>
      </c>
      <c r="B14">
        <v>171.24100000000001</v>
      </c>
      <c r="D14">
        <v>6.25</v>
      </c>
      <c r="E14">
        <v>171.24100000000001</v>
      </c>
    </row>
    <row r="15" spans="1:5" x14ac:dyDescent="0.35">
      <c r="A15">
        <v>3.125</v>
      </c>
      <c r="B15">
        <v>76.125</v>
      </c>
      <c r="D15">
        <v>3.125</v>
      </c>
      <c r="E15">
        <v>76.125</v>
      </c>
    </row>
    <row r="16" spans="1:5" x14ac:dyDescent="0.35">
      <c r="A16">
        <v>1.5625</v>
      </c>
      <c r="B16">
        <v>39.091000000000001</v>
      </c>
      <c r="D16">
        <v>1.5625</v>
      </c>
      <c r="E16">
        <v>39.091000000000001</v>
      </c>
    </row>
    <row r="17" spans="1:5" x14ac:dyDescent="0.35">
      <c r="A17">
        <v>0</v>
      </c>
      <c r="B17">
        <v>1.7709999999999999</v>
      </c>
      <c r="D17">
        <v>0</v>
      </c>
      <c r="E17">
        <v>1.7709999999999999</v>
      </c>
    </row>
    <row r="18" spans="1:5" x14ac:dyDescent="0.35">
      <c r="A18">
        <v>100</v>
      </c>
      <c r="B18">
        <v>2544.4929999999999</v>
      </c>
    </row>
    <row r="19" spans="1:5" x14ac:dyDescent="0.35">
      <c r="A19">
        <v>50</v>
      </c>
      <c r="B19">
        <v>1287.998</v>
      </c>
      <c r="D19">
        <v>50</v>
      </c>
      <c r="E19">
        <v>1287.998</v>
      </c>
    </row>
    <row r="20" spans="1:5" x14ac:dyDescent="0.35">
      <c r="A20">
        <v>25</v>
      </c>
      <c r="B20">
        <v>663.11699999999996</v>
      </c>
      <c r="D20">
        <v>25</v>
      </c>
      <c r="E20">
        <v>663.11699999999996</v>
      </c>
    </row>
    <row r="21" spans="1:5" x14ac:dyDescent="0.35">
      <c r="A21">
        <v>12.5</v>
      </c>
      <c r="B21">
        <v>329.37</v>
      </c>
      <c r="D21">
        <v>12.5</v>
      </c>
      <c r="E21">
        <v>329.37</v>
      </c>
    </row>
    <row r="22" spans="1:5" x14ac:dyDescent="0.35">
      <c r="A22">
        <v>6.25</v>
      </c>
      <c r="B22">
        <v>176.44200000000001</v>
      </c>
      <c r="D22">
        <v>6.25</v>
      </c>
      <c r="E22">
        <v>176.44200000000001</v>
      </c>
    </row>
    <row r="23" spans="1:5" x14ac:dyDescent="0.35">
      <c r="A23">
        <v>3.125</v>
      </c>
      <c r="B23">
        <v>75.317999999999998</v>
      </c>
      <c r="D23">
        <v>3.125</v>
      </c>
      <c r="E23">
        <v>75.317999999999998</v>
      </c>
    </row>
    <row r="24" spans="1:5" x14ac:dyDescent="0.35">
      <c r="A24">
        <v>1.5625</v>
      </c>
      <c r="B24">
        <v>39.561</v>
      </c>
      <c r="D24">
        <v>1.5625</v>
      </c>
      <c r="E24">
        <v>39.561</v>
      </c>
    </row>
    <row r="25" spans="1:5" x14ac:dyDescent="0.35">
      <c r="A25">
        <v>0</v>
      </c>
      <c r="B25">
        <v>2.1230000000000002</v>
      </c>
      <c r="D25">
        <v>0</v>
      </c>
      <c r="E25">
        <v>2.1230000000000002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B004-2E4B-46EA-AD96-6DAC3AB8425F}">
  <dimension ref="A1:P31"/>
  <sheetViews>
    <sheetView topLeftCell="A16" workbookViewId="0">
      <selection activeCell="K22" sqref="K22"/>
    </sheetView>
  </sheetViews>
  <sheetFormatPr defaultRowHeight="14.5" x14ac:dyDescent="0.35"/>
  <sheetData>
    <row r="1" spans="1:16" x14ac:dyDescent="0.35">
      <c r="A1" s="2" t="s">
        <v>15</v>
      </c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4">
        <v>12</v>
      </c>
      <c r="P1" s="16" t="s">
        <v>53</v>
      </c>
    </row>
    <row r="2" spans="1:16" x14ac:dyDescent="0.35">
      <c r="A2" s="5" t="s">
        <v>16</v>
      </c>
      <c r="B2" s="18">
        <v>2511.806</v>
      </c>
      <c r="C2" s="18">
        <v>2656.3690000000001</v>
      </c>
      <c r="D2" s="18">
        <v>2544.4929999999999</v>
      </c>
      <c r="E2" s="18">
        <v>182.45699999999999</v>
      </c>
      <c r="F2" s="18">
        <v>192.273</v>
      </c>
      <c r="G2" s="18">
        <v>184.03200000000001</v>
      </c>
      <c r="H2" s="18">
        <v>189.74700000000001</v>
      </c>
      <c r="I2" s="18">
        <v>217.465</v>
      </c>
      <c r="J2" s="18">
        <v>777.67100000000005</v>
      </c>
      <c r="K2" s="18">
        <v>2906.0340000000001</v>
      </c>
      <c r="L2" s="18">
        <v>0.49099999999999999</v>
      </c>
      <c r="M2" s="19">
        <v>0.47799999999999998</v>
      </c>
      <c r="P2" s="16" t="s">
        <v>54</v>
      </c>
    </row>
    <row r="3" spans="1:16" x14ac:dyDescent="0.35">
      <c r="A3" s="5" t="s">
        <v>21</v>
      </c>
      <c r="B3" s="18">
        <v>1297.636</v>
      </c>
      <c r="C3" s="18">
        <v>1278.1369999999999</v>
      </c>
      <c r="D3" s="18">
        <v>1287.998</v>
      </c>
      <c r="E3" s="18">
        <v>194.57599999999999</v>
      </c>
      <c r="F3" s="18">
        <v>191.417</v>
      </c>
      <c r="G3" s="18">
        <v>162.56700000000001</v>
      </c>
      <c r="H3" s="18">
        <v>178.49</v>
      </c>
      <c r="I3" s="18">
        <v>211.14099999999999</v>
      </c>
      <c r="J3" s="18">
        <v>77.625</v>
      </c>
      <c r="K3" s="18">
        <v>2922.9670000000001</v>
      </c>
      <c r="L3" s="18">
        <v>0.56599999999999995</v>
      </c>
      <c r="M3" s="19">
        <v>0.59099999999999997</v>
      </c>
    </row>
    <row r="4" spans="1:16" x14ac:dyDescent="0.35">
      <c r="A4" s="5" t="s">
        <v>25</v>
      </c>
      <c r="B4" s="18">
        <v>677.20699999999999</v>
      </c>
      <c r="C4" s="18">
        <v>663.98599999999999</v>
      </c>
      <c r="D4" s="18">
        <v>663.11699999999996</v>
      </c>
      <c r="E4" s="18">
        <v>184.57400000000001</v>
      </c>
      <c r="F4" s="18">
        <v>183.52</v>
      </c>
      <c r="G4" s="18">
        <v>166.36</v>
      </c>
      <c r="H4" s="18">
        <v>199.65299999999999</v>
      </c>
      <c r="I4" s="18">
        <v>111.232</v>
      </c>
      <c r="J4" s="18">
        <v>74.399000000000001</v>
      </c>
      <c r="K4" s="18">
        <v>2879.0070000000001</v>
      </c>
      <c r="L4" s="18">
        <v>0.56899999999999995</v>
      </c>
      <c r="M4" s="19">
        <v>0.40300000000000002</v>
      </c>
    </row>
    <row r="5" spans="1:16" x14ac:dyDescent="0.35">
      <c r="A5" s="5" t="s">
        <v>29</v>
      </c>
      <c r="B5" s="18">
        <v>333.42</v>
      </c>
      <c r="C5" s="18">
        <v>323.988</v>
      </c>
      <c r="D5" s="18">
        <v>329.37</v>
      </c>
      <c r="E5" s="18">
        <v>210.06700000000001</v>
      </c>
      <c r="F5" s="18">
        <v>269.35000000000002</v>
      </c>
      <c r="G5" s="18">
        <v>190.93199999999999</v>
      </c>
      <c r="H5" s="18">
        <v>82.968000000000004</v>
      </c>
      <c r="I5" s="18">
        <v>645.9</v>
      </c>
      <c r="J5" s="18">
        <v>76.977999999999994</v>
      </c>
      <c r="K5" s="18">
        <v>1.643</v>
      </c>
      <c r="L5" s="18">
        <v>0.46899999999999997</v>
      </c>
      <c r="M5" s="19">
        <v>0.42499999999999999</v>
      </c>
    </row>
    <row r="6" spans="1:16" x14ac:dyDescent="0.35">
      <c r="A6" s="5" t="s">
        <v>33</v>
      </c>
      <c r="B6" s="18">
        <v>176.631</v>
      </c>
      <c r="C6" s="18">
        <v>171.24100000000001</v>
      </c>
      <c r="D6" s="18">
        <v>176.44200000000001</v>
      </c>
      <c r="E6" s="18">
        <v>140.01900000000001</v>
      </c>
      <c r="F6" s="18">
        <v>166.215</v>
      </c>
      <c r="G6" s="18">
        <v>178.33500000000001</v>
      </c>
      <c r="H6" s="18">
        <v>249.137</v>
      </c>
      <c r="I6" s="18">
        <v>638.10199999999998</v>
      </c>
      <c r="J6" s="18">
        <v>224.172</v>
      </c>
      <c r="K6" s="18">
        <v>1.544</v>
      </c>
      <c r="L6" s="18">
        <v>0.45400000000000001</v>
      </c>
      <c r="M6" s="19">
        <v>0.502</v>
      </c>
    </row>
    <row r="7" spans="1:16" x14ac:dyDescent="0.35">
      <c r="A7" s="5" t="s">
        <v>37</v>
      </c>
      <c r="B7" s="18">
        <v>76.745000000000005</v>
      </c>
      <c r="C7" s="18">
        <v>76.125</v>
      </c>
      <c r="D7" s="18">
        <v>75.317999999999998</v>
      </c>
      <c r="E7" s="18">
        <v>167.24600000000001</v>
      </c>
      <c r="F7" s="18">
        <v>195.852</v>
      </c>
      <c r="G7" s="18">
        <v>162.81399999999999</v>
      </c>
      <c r="H7" s="18">
        <v>696.27499999999998</v>
      </c>
      <c r="I7" s="18">
        <v>1005.7140000000001</v>
      </c>
      <c r="J7" s="18">
        <v>80.853999999999999</v>
      </c>
      <c r="K7" s="18">
        <v>1.8420000000000001</v>
      </c>
      <c r="L7" s="18">
        <v>0.48299999999999998</v>
      </c>
      <c r="M7" s="19">
        <v>0.45</v>
      </c>
    </row>
    <row r="8" spans="1:16" x14ac:dyDescent="0.35">
      <c r="A8" s="5" t="s">
        <v>42</v>
      </c>
      <c r="B8" s="18">
        <v>38.747</v>
      </c>
      <c r="C8" s="18">
        <v>39.091000000000001</v>
      </c>
      <c r="D8" s="18">
        <v>39.561</v>
      </c>
      <c r="E8" s="18">
        <v>182.75399999999999</v>
      </c>
      <c r="F8" s="18">
        <v>167.74600000000001</v>
      </c>
      <c r="G8" s="18">
        <v>157.095</v>
      </c>
      <c r="H8" s="18">
        <v>736.048</v>
      </c>
      <c r="I8" s="18">
        <v>436.17200000000003</v>
      </c>
      <c r="J8" s="18">
        <v>326.62599999999998</v>
      </c>
      <c r="K8" s="18">
        <v>1.8120000000000001</v>
      </c>
      <c r="L8" s="18">
        <v>0.45</v>
      </c>
      <c r="M8" s="19">
        <v>0.5</v>
      </c>
    </row>
    <row r="9" spans="1:16" x14ac:dyDescent="0.35">
      <c r="A9" s="10" t="s">
        <v>47</v>
      </c>
      <c r="B9" s="21">
        <v>1.6040000000000001</v>
      </c>
      <c r="C9" s="21">
        <v>1.7709999999999999</v>
      </c>
      <c r="D9" s="21">
        <v>2.1230000000000002</v>
      </c>
      <c r="E9" s="21">
        <v>152.636</v>
      </c>
      <c r="F9" s="21">
        <v>170.94</v>
      </c>
      <c r="G9" s="21">
        <v>179.721</v>
      </c>
      <c r="H9" s="21">
        <v>742.90800000000002</v>
      </c>
      <c r="I9" s="21">
        <v>799.476</v>
      </c>
      <c r="J9" s="21">
        <v>4.5410000000000004</v>
      </c>
      <c r="K9" s="21">
        <v>1.772</v>
      </c>
      <c r="L9" s="21">
        <v>0.435</v>
      </c>
      <c r="M9" s="22">
        <v>0.443</v>
      </c>
    </row>
    <row r="10" spans="1:16" s="1" customFormat="1" x14ac:dyDescent="0.35"/>
    <row r="11" spans="1:16" s="1" customFormat="1" x14ac:dyDescent="0.35"/>
    <row r="12" spans="1:16" s="1" customFormat="1" x14ac:dyDescent="0.35">
      <c r="A12" s="2" t="s">
        <v>15</v>
      </c>
      <c r="B12" s="3">
        <v>1</v>
      </c>
      <c r="C12" s="3">
        <v>2</v>
      </c>
      <c r="D12" s="3">
        <v>3</v>
      </c>
      <c r="E12" s="3">
        <v>4</v>
      </c>
      <c r="F12" s="3">
        <v>5</v>
      </c>
      <c r="G12" s="3">
        <v>6</v>
      </c>
      <c r="H12" s="3">
        <v>7</v>
      </c>
      <c r="I12" s="3">
        <v>8</v>
      </c>
      <c r="J12" s="3">
        <v>9</v>
      </c>
      <c r="K12" s="3">
        <v>10</v>
      </c>
      <c r="L12" s="3">
        <v>11</v>
      </c>
      <c r="M12" s="4">
        <v>12</v>
      </c>
    </row>
    <row r="13" spans="1:16" s="1" customFormat="1" x14ac:dyDescent="0.35">
      <c r="A13" s="5" t="s">
        <v>16</v>
      </c>
      <c r="B13" s="6" t="s">
        <v>17</v>
      </c>
      <c r="C13" s="6" t="s">
        <v>17</v>
      </c>
      <c r="D13" s="6" t="s">
        <v>17</v>
      </c>
      <c r="E13" s="7">
        <v>19</v>
      </c>
      <c r="F13" s="7">
        <v>54</v>
      </c>
      <c r="G13" s="7">
        <v>140</v>
      </c>
      <c r="H13" s="7">
        <v>160</v>
      </c>
      <c r="I13" s="7" t="s">
        <v>18</v>
      </c>
      <c r="J13" s="7" t="s">
        <v>19</v>
      </c>
      <c r="K13" s="6" t="s">
        <v>20</v>
      </c>
      <c r="L13" s="7"/>
      <c r="M13" s="8"/>
      <c r="O13" t="s">
        <v>52</v>
      </c>
    </row>
    <row r="14" spans="1:16" s="1" customFormat="1" x14ac:dyDescent="0.35">
      <c r="A14" s="5" t="s">
        <v>21</v>
      </c>
      <c r="B14" s="6" t="s">
        <v>22</v>
      </c>
      <c r="C14" s="6" t="s">
        <v>22</v>
      </c>
      <c r="D14" s="6" t="s">
        <v>22</v>
      </c>
      <c r="E14" s="7">
        <v>21</v>
      </c>
      <c r="F14" s="7">
        <v>55</v>
      </c>
      <c r="G14" s="7">
        <v>141</v>
      </c>
      <c r="H14" s="7">
        <v>178</v>
      </c>
      <c r="I14" s="7" t="s">
        <v>23</v>
      </c>
      <c r="J14" s="7" t="s">
        <v>24</v>
      </c>
      <c r="K14" s="7" t="s">
        <v>20</v>
      </c>
      <c r="L14" s="7"/>
      <c r="M14" s="8"/>
    </row>
    <row r="15" spans="1:16" s="1" customFormat="1" x14ac:dyDescent="0.35">
      <c r="A15" s="5" t="s">
        <v>25</v>
      </c>
      <c r="B15" s="6" t="s">
        <v>26</v>
      </c>
      <c r="C15" s="6" t="s">
        <v>26</v>
      </c>
      <c r="D15" s="6" t="s">
        <v>26</v>
      </c>
      <c r="E15" s="7">
        <v>24</v>
      </c>
      <c r="F15" s="7">
        <v>56</v>
      </c>
      <c r="G15" s="7">
        <v>142</v>
      </c>
      <c r="H15" s="7">
        <v>184</v>
      </c>
      <c r="I15" s="7" t="s">
        <v>27</v>
      </c>
      <c r="J15" s="7" t="s">
        <v>28</v>
      </c>
      <c r="K15" s="7" t="s">
        <v>20</v>
      </c>
      <c r="L15" s="7"/>
      <c r="M15" s="8"/>
    </row>
    <row r="16" spans="1:16" s="1" customFormat="1" x14ac:dyDescent="0.35">
      <c r="A16" s="5" t="s">
        <v>29</v>
      </c>
      <c r="B16" s="6" t="s">
        <v>30</v>
      </c>
      <c r="C16" s="6" t="s">
        <v>30</v>
      </c>
      <c r="D16" s="6" t="s">
        <v>30</v>
      </c>
      <c r="E16" s="7">
        <v>25</v>
      </c>
      <c r="F16" s="9">
        <v>110</v>
      </c>
      <c r="G16" s="7">
        <v>143</v>
      </c>
      <c r="H16" s="7">
        <v>186</v>
      </c>
      <c r="I16" s="7" t="s">
        <v>31</v>
      </c>
      <c r="J16" s="7" t="s">
        <v>32</v>
      </c>
      <c r="K16" s="6"/>
      <c r="L16" s="7"/>
      <c r="M16" s="8"/>
    </row>
    <row r="17" spans="1:13" s="1" customFormat="1" x14ac:dyDescent="0.35">
      <c r="A17" s="5" t="s">
        <v>33</v>
      </c>
      <c r="B17" s="6" t="s">
        <v>34</v>
      </c>
      <c r="C17" s="6" t="s">
        <v>34</v>
      </c>
      <c r="D17" s="6" t="s">
        <v>34</v>
      </c>
      <c r="E17" s="7">
        <v>26</v>
      </c>
      <c r="F17" s="9">
        <v>115</v>
      </c>
      <c r="G17" s="7">
        <v>144</v>
      </c>
      <c r="H17" s="7">
        <v>199</v>
      </c>
      <c r="I17" s="7" t="s">
        <v>35</v>
      </c>
      <c r="J17" s="7" t="s">
        <v>36</v>
      </c>
      <c r="K17" s="6"/>
      <c r="L17" s="7"/>
      <c r="M17" s="8"/>
    </row>
    <row r="18" spans="1:13" s="1" customFormat="1" x14ac:dyDescent="0.35">
      <c r="A18" s="5" t="s">
        <v>37</v>
      </c>
      <c r="B18" s="6" t="s">
        <v>38</v>
      </c>
      <c r="C18" s="6" t="s">
        <v>38</v>
      </c>
      <c r="D18" s="6" t="s">
        <v>38</v>
      </c>
      <c r="E18" s="7">
        <v>35</v>
      </c>
      <c r="F18" s="9">
        <v>117</v>
      </c>
      <c r="G18" s="7">
        <v>146</v>
      </c>
      <c r="H18" s="7" t="s">
        <v>39</v>
      </c>
      <c r="I18" s="7" t="s">
        <v>40</v>
      </c>
      <c r="J18" s="7" t="s">
        <v>41</v>
      </c>
      <c r="K18" s="6"/>
      <c r="L18" s="7"/>
      <c r="M18" s="8"/>
    </row>
    <row r="19" spans="1:13" s="1" customFormat="1" x14ac:dyDescent="0.35">
      <c r="A19" s="5" t="s">
        <v>42</v>
      </c>
      <c r="B19" s="6" t="s">
        <v>43</v>
      </c>
      <c r="C19" s="6" t="s">
        <v>43</v>
      </c>
      <c r="D19" s="6" t="s">
        <v>43</v>
      </c>
      <c r="E19" s="7">
        <v>50</v>
      </c>
      <c r="F19" s="9">
        <v>120</v>
      </c>
      <c r="G19" s="7">
        <v>147</v>
      </c>
      <c r="H19" s="7" t="s">
        <v>44</v>
      </c>
      <c r="I19" s="7" t="s">
        <v>45</v>
      </c>
      <c r="J19" s="7" t="s">
        <v>46</v>
      </c>
      <c r="K19" s="7"/>
      <c r="L19" s="7"/>
      <c r="M19" s="8"/>
    </row>
    <row r="20" spans="1:13" s="1" customFormat="1" x14ac:dyDescent="0.35">
      <c r="A20" s="10" t="s">
        <v>47</v>
      </c>
      <c r="B20" s="11" t="s">
        <v>48</v>
      </c>
      <c r="C20" s="11" t="s">
        <v>48</v>
      </c>
      <c r="D20" s="11" t="s">
        <v>48</v>
      </c>
      <c r="E20" s="12">
        <v>52</v>
      </c>
      <c r="F20" s="13">
        <v>131</v>
      </c>
      <c r="G20" s="12">
        <v>158</v>
      </c>
      <c r="H20" s="12" t="s">
        <v>49</v>
      </c>
      <c r="I20" s="12" t="s">
        <v>50</v>
      </c>
      <c r="J20" s="12" t="s">
        <v>51</v>
      </c>
      <c r="K20" s="12"/>
      <c r="L20" s="12"/>
      <c r="M20" s="14"/>
    </row>
    <row r="21" spans="1:13" s="1" customFormat="1" x14ac:dyDescent="0.35">
      <c r="E21" s="15"/>
      <c r="F21" s="15"/>
      <c r="G21" s="15"/>
      <c r="H21" s="15"/>
      <c r="K21" s="15"/>
      <c r="L21" s="15"/>
      <c r="M21" s="15"/>
    </row>
    <row r="23" spans="1:13" x14ac:dyDescent="0.35">
      <c r="A23" s="2" t="s">
        <v>15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4">
        <v>12</v>
      </c>
    </row>
    <row r="24" spans="1:13" x14ac:dyDescent="0.35">
      <c r="A24" s="5" t="s">
        <v>16</v>
      </c>
      <c r="B24" s="17">
        <f>0.0387*B2 - 0.1688</f>
        <v>97.038092199999994</v>
      </c>
      <c r="C24" s="17">
        <f t="shared" ref="C24:K24" si="0">0.0387*C2 - 0.1688</f>
        <v>102.63268029999999</v>
      </c>
      <c r="D24" s="17">
        <f t="shared" si="0"/>
        <v>98.303079099999991</v>
      </c>
      <c r="E24" s="17">
        <f t="shared" si="0"/>
        <v>6.8922858999999992</v>
      </c>
      <c r="F24" s="17">
        <f t="shared" si="0"/>
        <v>7.2721650999999996</v>
      </c>
      <c r="G24" s="17">
        <f t="shared" si="0"/>
        <v>6.9532384</v>
      </c>
      <c r="H24" s="17">
        <f t="shared" si="0"/>
        <v>7.1744089000000004</v>
      </c>
      <c r="I24" s="17">
        <f t="shared" si="0"/>
        <v>8.2470955000000004</v>
      </c>
      <c r="J24" s="17">
        <f t="shared" si="0"/>
        <v>29.927067699999998</v>
      </c>
      <c r="K24" s="17">
        <f t="shared" si="0"/>
        <v>112.29471579999999</v>
      </c>
      <c r="L24" s="18"/>
      <c r="M24" s="19"/>
    </row>
    <row r="25" spans="1:13" x14ac:dyDescent="0.35">
      <c r="A25" s="5" t="s">
        <v>21</v>
      </c>
      <c r="B25" s="17">
        <f t="shared" ref="B25:K25" si="1">0.0387*B3 - 0.1688</f>
        <v>50.049713199999999</v>
      </c>
      <c r="C25" s="17">
        <f t="shared" si="1"/>
        <v>49.295101899999999</v>
      </c>
      <c r="D25" s="17">
        <f t="shared" si="1"/>
        <v>49.676722600000005</v>
      </c>
      <c r="E25" s="17">
        <f t="shared" si="1"/>
        <v>7.3612911999999993</v>
      </c>
      <c r="F25" s="17">
        <f t="shared" si="1"/>
        <v>7.2390378999999996</v>
      </c>
      <c r="G25" s="17">
        <f t="shared" si="1"/>
        <v>6.1225429</v>
      </c>
      <c r="H25" s="17">
        <f t="shared" si="1"/>
        <v>6.7387629999999996</v>
      </c>
      <c r="I25" s="17">
        <f t="shared" si="1"/>
        <v>8.0023567</v>
      </c>
      <c r="J25" s="17">
        <f t="shared" si="1"/>
        <v>2.8352874999999997</v>
      </c>
      <c r="K25" s="17">
        <f t="shared" si="1"/>
        <v>112.95002289999999</v>
      </c>
      <c r="L25" s="18"/>
      <c r="M25" s="19"/>
    </row>
    <row r="26" spans="1:13" x14ac:dyDescent="0.35">
      <c r="A26" s="5" t="s">
        <v>25</v>
      </c>
      <c r="B26" s="17">
        <f t="shared" ref="B26:K26" si="2">0.0387*B4 - 0.1688</f>
        <v>26.039110899999997</v>
      </c>
      <c r="C26" s="17">
        <f t="shared" si="2"/>
        <v>25.527458199999998</v>
      </c>
      <c r="D26" s="17">
        <f t="shared" si="2"/>
        <v>25.493827899999996</v>
      </c>
      <c r="E26" s="17">
        <f t="shared" si="2"/>
        <v>6.9742138000000002</v>
      </c>
      <c r="F26" s="17">
        <f t="shared" si="2"/>
        <v>6.9334239999999996</v>
      </c>
      <c r="G26" s="17">
        <f t="shared" si="2"/>
        <v>6.2693320000000003</v>
      </c>
      <c r="H26" s="17">
        <f t="shared" si="2"/>
        <v>7.5577710999999992</v>
      </c>
      <c r="I26" s="17">
        <f t="shared" si="2"/>
        <v>4.1358783999999993</v>
      </c>
      <c r="J26" s="17">
        <f t="shared" si="2"/>
        <v>2.7104412999999998</v>
      </c>
      <c r="K26" s="17">
        <f t="shared" si="2"/>
        <v>111.2487709</v>
      </c>
      <c r="L26" s="18"/>
      <c r="M26" s="19"/>
    </row>
    <row r="27" spans="1:13" x14ac:dyDescent="0.35">
      <c r="A27" s="5" t="s">
        <v>29</v>
      </c>
      <c r="B27" s="17">
        <f t="shared" ref="B27:K27" si="3">0.0387*B5 - 0.1688</f>
        <v>12.734554000000001</v>
      </c>
      <c r="C27" s="17">
        <f t="shared" si="3"/>
        <v>12.369535600000001</v>
      </c>
      <c r="D27" s="17">
        <f t="shared" si="3"/>
        <v>12.577819</v>
      </c>
      <c r="E27" s="17">
        <f t="shared" si="3"/>
        <v>7.9607929000000004</v>
      </c>
      <c r="F27" s="17">
        <f t="shared" si="3"/>
        <v>10.255045000000001</v>
      </c>
      <c r="G27" s="17">
        <f t="shared" si="3"/>
        <v>7.2202683999999993</v>
      </c>
      <c r="H27" s="17">
        <f t="shared" si="3"/>
        <v>3.0420615999999998</v>
      </c>
      <c r="I27" s="17">
        <f t="shared" si="3"/>
        <v>24.827529999999996</v>
      </c>
      <c r="J27" s="17">
        <f t="shared" si="3"/>
        <v>2.8102485999999995</v>
      </c>
      <c r="K27" s="17">
        <f t="shared" si="3"/>
        <v>-0.1052159</v>
      </c>
      <c r="L27" s="18"/>
      <c r="M27" s="19"/>
    </row>
    <row r="28" spans="1:13" x14ac:dyDescent="0.35">
      <c r="A28" s="5" t="s">
        <v>33</v>
      </c>
      <c r="B28" s="17">
        <f t="shared" ref="B28:K28" si="4">0.0387*B6 - 0.1688</f>
        <v>6.6668196999999996</v>
      </c>
      <c r="C28" s="17">
        <f t="shared" si="4"/>
        <v>6.4582267</v>
      </c>
      <c r="D28" s="17">
        <f t="shared" si="4"/>
        <v>6.6595053999999996</v>
      </c>
      <c r="E28" s="17">
        <f t="shared" si="4"/>
        <v>5.2499352999999997</v>
      </c>
      <c r="F28" s="17">
        <f t="shared" si="4"/>
        <v>6.2637204999999998</v>
      </c>
      <c r="G28" s="17">
        <f t="shared" si="4"/>
        <v>6.7327645</v>
      </c>
      <c r="H28" s="17">
        <f t="shared" si="4"/>
        <v>9.4728019000000003</v>
      </c>
      <c r="I28" s="17">
        <f t="shared" si="4"/>
        <v>24.525747399999997</v>
      </c>
      <c r="J28" s="17">
        <f t="shared" si="4"/>
        <v>8.5066564000000007</v>
      </c>
      <c r="K28" s="17">
        <f t="shared" si="4"/>
        <v>-0.10904720000000001</v>
      </c>
      <c r="L28" s="18"/>
      <c r="M28" s="19"/>
    </row>
    <row r="29" spans="1:13" x14ac:dyDescent="0.35">
      <c r="A29" s="5" t="s">
        <v>37</v>
      </c>
      <c r="B29" s="17">
        <f t="shared" ref="B29:K29" si="5">0.0387*B7 - 0.1688</f>
        <v>2.8012315000000001</v>
      </c>
      <c r="C29" s="17">
        <f t="shared" si="5"/>
        <v>2.7772375</v>
      </c>
      <c r="D29" s="17">
        <f t="shared" si="5"/>
        <v>2.7460065999999999</v>
      </c>
      <c r="E29" s="17">
        <f t="shared" si="5"/>
        <v>6.3036202000000001</v>
      </c>
      <c r="F29" s="17">
        <f t="shared" si="5"/>
        <v>7.4106724000000002</v>
      </c>
      <c r="G29" s="17">
        <f t="shared" si="5"/>
        <v>6.1321017999999992</v>
      </c>
      <c r="H29" s="17">
        <f t="shared" si="5"/>
        <v>26.777042499999997</v>
      </c>
      <c r="I29" s="17">
        <f t="shared" si="5"/>
        <v>38.7523318</v>
      </c>
      <c r="J29" s="17">
        <f t="shared" si="5"/>
        <v>2.9602497999999997</v>
      </c>
      <c r="K29" s="17">
        <f t="shared" si="5"/>
        <v>-9.7514600000000007E-2</v>
      </c>
      <c r="L29" s="18"/>
      <c r="M29" s="19"/>
    </row>
    <row r="30" spans="1:13" x14ac:dyDescent="0.35">
      <c r="A30" s="5" t="s">
        <v>42</v>
      </c>
      <c r="B30" s="17">
        <f t="shared" ref="B30:K30" si="6">0.0387*B8 - 0.1688</f>
        <v>1.3307088999999999</v>
      </c>
      <c r="C30" s="17">
        <f t="shared" si="6"/>
        <v>1.3440216999999999</v>
      </c>
      <c r="D30" s="17">
        <f t="shared" si="6"/>
        <v>1.3622106999999999</v>
      </c>
      <c r="E30" s="17">
        <f t="shared" si="6"/>
        <v>6.9037797999999997</v>
      </c>
      <c r="F30" s="17">
        <f t="shared" si="6"/>
        <v>6.3229702000000003</v>
      </c>
      <c r="G30" s="17">
        <f t="shared" si="6"/>
        <v>5.9107764999999999</v>
      </c>
      <c r="H30" s="17">
        <f t="shared" si="6"/>
        <v>28.316257599999997</v>
      </c>
      <c r="I30" s="17">
        <f t="shared" si="6"/>
        <v>16.7110564</v>
      </c>
      <c r="J30" s="17">
        <f t="shared" si="6"/>
        <v>12.471626199999999</v>
      </c>
      <c r="K30" s="17">
        <f t="shared" si="6"/>
        <v>-9.8675600000000002E-2</v>
      </c>
      <c r="L30" s="18"/>
      <c r="M30" s="19"/>
    </row>
    <row r="31" spans="1:13" x14ac:dyDescent="0.35">
      <c r="A31" s="10" t="s">
        <v>47</v>
      </c>
      <c r="B31" s="20">
        <f t="shared" ref="B31:K31" si="7">0.0387*B9 - 0.1688</f>
        <v>-0.10672520000000001</v>
      </c>
      <c r="C31" s="20">
        <f t="shared" si="7"/>
        <v>-0.10026230000000001</v>
      </c>
      <c r="D31" s="20">
        <f t="shared" si="7"/>
        <v>-8.6639900000000006E-2</v>
      </c>
      <c r="E31" s="20">
        <f t="shared" si="7"/>
        <v>5.7382131999999997</v>
      </c>
      <c r="F31" s="20">
        <f t="shared" si="7"/>
        <v>6.4465779999999997</v>
      </c>
      <c r="G31" s="20">
        <f t="shared" si="7"/>
        <v>6.7864027</v>
      </c>
      <c r="H31" s="20">
        <f t="shared" si="7"/>
        <v>28.581739599999999</v>
      </c>
      <c r="I31" s="20">
        <f t="shared" si="7"/>
        <v>30.770921199999997</v>
      </c>
      <c r="J31" s="20">
        <f t="shared" si="7"/>
        <v>6.9366999999999901E-3</v>
      </c>
      <c r="K31" s="20">
        <f t="shared" si="7"/>
        <v>-0.10022360000000001</v>
      </c>
      <c r="L31" s="21"/>
      <c r="M31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9921-CCCD-48AD-AF5E-5C37F83521C5}">
  <dimension ref="A1:F20"/>
  <sheetViews>
    <sheetView tabSelected="1" workbookViewId="0">
      <selection activeCell="J17" sqref="J17"/>
    </sheetView>
  </sheetViews>
  <sheetFormatPr defaultRowHeight="14.5" x14ac:dyDescent="0.35"/>
  <cols>
    <col min="2" max="2" width="23.81640625" customWidth="1"/>
    <col min="3" max="3" width="12.81640625" bestFit="1" customWidth="1"/>
    <col min="4" max="4" width="11.54296875" bestFit="1" customWidth="1"/>
    <col min="5" max="5" width="12.54296875" bestFit="1" customWidth="1"/>
    <col min="6" max="6" width="12.36328125" bestFit="1" customWidth="1"/>
  </cols>
  <sheetData>
    <row r="1" spans="1:6" x14ac:dyDescent="0.35">
      <c r="A1" t="s">
        <v>55</v>
      </c>
      <c r="B1" t="s">
        <v>59</v>
      </c>
      <c r="C1" t="s">
        <v>79</v>
      </c>
      <c r="D1" t="s">
        <v>56</v>
      </c>
      <c r="E1" t="s">
        <v>58</v>
      </c>
      <c r="F1" t="s">
        <v>57</v>
      </c>
    </row>
    <row r="2" spans="1:6" x14ac:dyDescent="0.35">
      <c r="A2" s="7" t="s">
        <v>39</v>
      </c>
      <c r="B2" s="26" t="s">
        <v>60</v>
      </c>
      <c r="C2" s="26" t="s">
        <v>80</v>
      </c>
      <c r="D2">
        <v>26.777042499999997</v>
      </c>
      <c r="E2" s="25">
        <f>12*2/D2</f>
        <v>0.89629017095521291</v>
      </c>
      <c r="F2" s="25">
        <f t="shared" ref="F2:F17" si="0">12-E2</f>
        <v>11.103709829044787</v>
      </c>
    </row>
    <row r="3" spans="1:6" x14ac:dyDescent="0.35">
      <c r="A3" s="27" t="s">
        <v>44</v>
      </c>
      <c r="B3" s="28" t="s">
        <v>61</v>
      </c>
      <c r="C3" s="28" t="s">
        <v>81</v>
      </c>
      <c r="D3" s="29">
        <v>28.316257599999997</v>
      </c>
      <c r="E3" s="30">
        <f>12*2/D3</f>
        <v>0.84756963081166503</v>
      </c>
      <c r="F3" s="30">
        <f t="shared" si="0"/>
        <v>11.152430369188336</v>
      </c>
    </row>
    <row r="4" spans="1:6" x14ac:dyDescent="0.35">
      <c r="A4" s="12" t="s">
        <v>49</v>
      </c>
      <c r="B4" s="26" t="s">
        <v>62</v>
      </c>
      <c r="C4" s="26" t="s">
        <v>82</v>
      </c>
      <c r="D4">
        <v>28.581739599999999</v>
      </c>
      <c r="E4" s="25">
        <f>12*2/D4</f>
        <v>0.83969696512104541</v>
      </c>
      <c r="F4" s="25">
        <f t="shared" si="0"/>
        <v>11.160303034878954</v>
      </c>
    </row>
    <row r="5" spans="1:6" x14ac:dyDescent="0.35">
      <c r="A5" s="27" t="s">
        <v>18</v>
      </c>
      <c r="B5" s="28" t="s">
        <v>63</v>
      </c>
      <c r="C5" s="28" t="s">
        <v>83</v>
      </c>
      <c r="D5" s="29">
        <v>8.2470955000000004</v>
      </c>
      <c r="E5" s="30">
        <f>12*2/D5</f>
        <v>2.9101154460985685</v>
      </c>
      <c r="F5" s="30">
        <f t="shared" si="0"/>
        <v>9.089884553901431</v>
      </c>
    </row>
    <row r="6" spans="1:6" x14ac:dyDescent="0.35">
      <c r="A6" s="7" t="s">
        <v>23</v>
      </c>
      <c r="B6" s="26" t="s">
        <v>64</v>
      </c>
      <c r="C6" s="26" t="s">
        <v>84</v>
      </c>
      <c r="D6">
        <v>8.0023567</v>
      </c>
      <c r="E6" s="25">
        <f>12*2/D6</f>
        <v>2.9991164977687137</v>
      </c>
      <c r="F6" s="25">
        <f t="shared" si="0"/>
        <v>9.0008835022312859</v>
      </c>
    </row>
    <row r="7" spans="1:6" x14ac:dyDescent="0.35">
      <c r="A7" s="27" t="s">
        <v>27</v>
      </c>
      <c r="B7" s="28" t="s">
        <v>65</v>
      </c>
      <c r="C7" s="28" t="s">
        <v>85</v>
      </c>
      <c r="D7" s="29">
        <v>4.1358783999999993</v>
      </c>
      <c r="E7" s="30">
        <f>12*2/D7</f>
        <v>5.8028785372413276</v>
      </c>
      <c r="F7" s="30">
        <f t="shared" si="0"/>
        <v>6.1971214627586724</v>
      </c>
    </row>
    <row r="8" spans="1:6" x14ac:dyDescent="0.35">
      <c r="A8" s="12" t="s">
        <v>31</v>
      </c>
      <c r="B8" s="26" t="s">
        <v>66</v>
      </c>
      <c r="C8" s="26" t="s">
        <v>86</v>
      </c>
      <c r="D8">
        <v>24.827529999999996</v>
      </c>
      <c r="E8" s="25">
        <f>12*2/D8</f>
        <v>0.96666885509754708</v>
      </c>
      <c r="F8" s="25">
        <f t="shared" si="0"/>
        <v>11.033331144902453</v>
      </c>
    </row>
    <row r="9" spans="1:6" x14ac:dyDescent="0.35">
      <c r="A9" s="27" t="s">
        <v>35</v>
      </c>
      <c r="B9" s="28" t="s">
        <v>67</v>
      </c>
      <c r="C9" s="28" t="s">
        <v>87</v>
      </c>
      <c r="D9" s="29">
        <v>24.525747399999997</v>
      </c>
      <c r="E9" s="30">
        <f>12*2/D9</f>
        <v>0.97856345042516435</v>
      </c>
      <c r="F9" s="30">
        <f t="shared" si="0"/>
        <v>11.021436549574835</v>
      </c>
    </row>
    <row r="10" spans="1:6" x14ac:dyDescent="0.35">
      <c r="A10" s="7" t="s">
        <v>40</v>
      </c>
      <c r="B10" s="26" t="s">
        <v>68</v>
      </c>
      <c r="C10" s="26" t="s">
        <v>88</v>
      </c>
      <c r="D10">
        <v>38.7523318</v>
      </c>
      <c r="E10" s="25">
        <f>12*2/D10</f>
        <v>0.61931757097517415</v>
      </c>
      <c r="F10" s="25">
        <f t="shared" si="0"/>
        <v>11.380682429024827</v>
      </c>
    </row>
    <row r="11" spans="1:6" x14ac:dyDescent="0.35">
      <c r="A11" s="27" t="s">
        <v>45</v>
      </c>
      <c r="B11" s="28" t="s">
        <v>69</v>
      </c>
      <c r="C11" s="28" t="s">
        <v>89</v>
      </c>
      <c r="D11" s="29">
        <v>16.7110564</v>
      </c>
      <c r="E11" s="30">
        <f>12*2/D11</f>
        <v>1.4361749147109575</v>
      </c>
      <c r="F11" s="30">
        <f t="shared" si="0"/>
        <v>10.563825085289043</v>
      </c>
    </row>
    <row r="12" spans="1:6" x14ac:dyDescent="0.35">
      <c r="A12" s="12" t="s">
        <v>50</v>
      </c>
      <c r="B12" s="26" t="s">
        <v>70</v>
      </c>
      <c r="C12" s="26" t="s">
        <v>90</v>
      </c>
      <c r="D12">
        <v>30.770921199999997</v>
      </c>
      <c r="E12" s="25">
        <f>12*2/D12</f>
        <v>0.77995714993413989</v>
      </c>
      <c r="F12" s="25">
        <f t="shared" si="0"/>
        <v>11.220042850065861</v>
      </c>
    </row>
    <row r="13" spans="1:6" x14ac:dyDescent="0.35">
      <c r="A13" s="27" t="s">
        <v>19</v>
      </c>
      <c r="B13" s="28" t="s">
        <v>71</v>
      </c>
      <c r="C13" s="28" t="s">
        <v>91</v>
      </c>
      <c r="D13" s="29">
        <v>29.927067699999998</v>
      </c>
      <c r="E13" s="30">
        <f>12*2/D13</f>
        <v>0.80194960096274326</v>
      </c>
      <c r="F13" s="30">
        <f t="shared" si="0"/>
        <v>11.198050399037257</v>
      </c>
    </row>
    <row r="14" spans="1:6" x14ac:dyDescent="0.35">
      <c r="A14" s="7" t="s">
        <v>24</v>
      </c>
      <c r="B14" s="26" t="s">
        <v>72</v>
      </c>
      <c r="C14" s="26" t="s">
        <v>92</v>
      </c>
      <c r="D14">
        <v>2.8352874999999997</v>
      </c>
      <c r="E14" s="25">
        <f>12*2/D14</f>
        <v>8.4647500473937836</v>
      </c>
      <c r="F14" s="25">
        <f t="shared" si="0"/>
        <v>3.5352499526062164</v>
      </c>
    </row>
    <row r="15" spans="1:6" x14ac:dyDescent="0.35">
      <c r="A15" s="27" t="s">
        <v>28</v>
      </c>
      <c r="B15" s="28" t="s">
        <v>73</v>
      </c>
      <c r="C15" s="28" t="s">
        <v>93</v>
      </c>
      <c r="D15" s="29">
        <v>2.7104412999999998</v>
      </c>
      <c r="E15" s="30">
        <f>12*2/D15</f>
        <v>8.8546466584611156</v>
      </c>
      <c r="F15" s="30">
        <f t="shared" si="0"/>
        <v>3.1453533415388844</v>
      </c>
    </row>
    <row r="16" spans="1:6" x14ac:dyDescent="0.35">
      <c r="A16" s="12" t="s">
        <v>32</v>
      </c>
      <c r="B16" s="26" t="s">
        <v>74</v>
      </c>
      <c r="C16" s="26" t="s">
        <v>94</v>
      </c>
      <c r="D16">
        <v>2.8102485999999995</v>
      </c>
      <c r="E16" s="25">
        <f>12*2/D16</f>
        <v>8.5401697202162126</v>
      </c>
      <c r="F16" s="25">
        <f t="shared" si="0"/>
        <v>3.4598302797837874</v>
      </c>
    </row>
    <row r="17" spans="1:6" x14ac:dyDescent="0.35">
      <c r="A17" s="27" t="s">
        <v>36</v>
      </c>
      <c r="B17" s="28" t="s">
        <v>75</v>
      </c>
      <c r="C17" s="28" t="s">
        <v>95</v>
      </c>
      <c r="D17" s="29">
        <v>8.5066564000000007</v>
      </c>
      <c r="E17" s="30">
        <f>12*2/D17</f>
        <v>2.8213200194614654</v>
      </c>
      <c r="F17" s="30">
        <f t="shared" si="0"/>
        <v>9.1786799805385346</v>
      </c>
    </row>
    <row r="18" spans="1:6" x14ac:dyDescent="0.35">
      <c r="A18" s="7" t="s">
        <v>41</v>
      </c>
      <c r="B18" s="26" t="s">
        <v>76</v>
      </c>
      <c r="C18" s="26" t="s">
        <v>96</v>
      </c>
      <c r="D18">
        <v>2.9602497999999997</v>
      </c>
      <c r="E18" s="25">
        <f>12*2/D18</f>
        <v>8.107423907266206</v>
      </c>
      <c r="F18" s="25">
        <f t="shared" ref="F18:F20" si="1">12-E18</f>
        <v>3.892576092733794</v>
      </c>
    </row>
    <row r="19" spans="1:6" x14ac:dyDescent="0.35">
      <c r="A19" s="27" t="s">
        <v>46</v>
      </c>
      <c r="B19" s="28" t="s">
        <v>77</v>
      </c>
      <c r="C19" s="28" t="s">
        <v>97</v>
      </c>
      <c r="D19" s="29">
        <v>12.471626199999999</v>
      </c>
      <c r="E19" s="30">
        <f>12*2/D19</f>
        <v>1.9243681309178431</v>
      </c>
      <c r="F19" s="30">
        <f t="shared" si="1"/>
        <v>10.075631869082157</v>
      </c>
    </row>
    <row r="20" spans="1:6" x14ac:dyDescent="0.35">
      <c r="A20" s="12" t="s">
        <v>51</v>
      </c>
      <c r="B20" s="26" t="s">
        <v>78</v>
      </c>
      <c r="C20" s="26" t="s">
        <v>98</v>
      </c>
      <c r="D20">
        <v>6.9366999999999901E-3</v>
      </c>
      <c r="E20" s="25">
        <f>12*2/D20</f>
        <v>3459.858434125742</v>
      </c>
      <c r="F20" s="25">
        <f t="shared" si="1"/>
        <v>-3447.858434125742</v>
      </c>
    </row>
  </sheetData>
  <phoneticPr fontId="20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PicoGreen_04072022</vt:lpstr>
      <vt:lpstr>SC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Yuti</dc:creator>
  <cp:lastModifiedBy>Julian Liber</cp:lastModifiedBy>
  <cp:lastPrinted>2022-04-12T19:24:18Z</cp:lastPrinted>
  <dcterms:created xsi:type="dcterms:W3CDTF">2022-04-07T16:22:00Z</dcterms:created>
  <dcterms:modified xsi:type="dcterms:W3CDTF">2022-04-18T14:35:24Z</dcterms:modified>
</cp:coreProperties>
</file>