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defaultThemeVersion="166925"/>
  <mc:AlternateContent xmlns:mc="http://schemas.openxmlformats.org/markup-compatibility/2006">
    <mc:Choice Requires="x15">
      <x15ac:absPath xmlns:x15ac="http://schemas.microsoft.com/office/spreadsheetml/2010/11/ac" url="D:\Documents\Work\Eric Fitzsimmons\Documentation\"/>
    </mc:Choice>
  </mc:AlternateContent>
  <xr:revisionPtr revIDLastSave="0" documentId="13_ncr:1_{219311BA-86A0-4106-A7AC-52A3A6EEAB83}" xr6:coauthVersionLast="47" xr6:coauthVersionMax="47" xr10:uidLastSave="{00000000-0000-0000-0000-000000000000}"/>
  <bookViews>
    <workbookView xWindow="28680" yWindow="-120" windowWidth="29040" windowHeight="15720" tabRatio="664" activeTab="1" xr2:uid="{7F6091BD-F637-41D8-8B64-3636C2294819}"/>
  </bookViews>
  <sheets>
    <sheet name="Login" sheetId="11" r:id="rId1"/>
    <sheet name="Invoices" sheetId="6" r:id="rId2"/>
    <sheet name="Steps" sheetId="17" r:id="rId3"/>
    <sheet name="EOD" sheetId="20" r:id="rId4"/>
    <sheet name="Triggers" sheetId="19" r:id="rId5"/>
    <sheet name="KMDS Tool Fixer" sheetId="18" state="hidden" r:id="rId6"/>
    <sheet name="Request" sheetId="13" r:id="rId7"/>
    <sheet name="Query" sheetId="8" r:id="rId8"/>
    <sheet name="Invoices History" sheetId="12" r:id="rId9"/>
    <sheet name="Invoices Paid" sheetId="10" state="hidden" r:id="rId10"/>
    <sheet name="VB5" sheetId="14" r:id="rId11"/>
    <sheet name="Notes" sheetId="1" state="hidden" r:id="rId12"/>
    <sheet name="CR3" sheetId="15" r:id="rId13"/>
    <sheet name="Docu Images" sheetId="21" r:id="rId14"/>
    <sheet name="Sheet1" sheetId="16" state="hidden" r:id="rId15"/>
    <sheet name="Reset Item.OnHand to 0" sheetId="2" state="hidden" r:id="rId16"/>
    <sheet name="Delete Purchase Order" sheetId="4" state="hidden" r:id="rId17"/>
    <sheet name="Delete Licensee" sheetId="3" state="hidden" r:id="rId18"/>
    <sheet name="C1 DaysSupply" sheetId="5" state="hidden" r:id="rId19"/>
    <sheet name="Create PO" sheetId="7" state="hidden" r:id="rId20"/>
    <sheet name="Sheet2" sheetId="9" state="hidden" r:id="rId21"/>
  </sheets>
  <definedNames>
    <definedName name="_xlnm._FilterDatabase" localSheetId="6" hidden="1">Request!$B$1:$B$255</definedName>
    <definedName name="_xlnm._FilterDatabase" localSheetId="2" hidden="1">Steps!$B$1:$B$32</definedName>
    <definedName name="_xlnm._FilterDatabase" localSheetId="4" hidden="1">Triggers!$B$1:$E$21</definedName>
    <definedName name="TSSBetaExpor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6" l="1"/>
  <c r="I32" i="10" l="1"/>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19" i="6"/>
  <c r="F16" i="10"/>
  <c r="J16" i="10" s="1"/>
  <c r="F26" i="6"/>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97" i="12"/>
  <c r="F98" i="12"/>
  <c r="F99" i="12"/>
  <c r="F100" i="12"/>
  <c r="F101" i="12"/>
  <c r="F102" i="12"/>
  <c r="F103" i="12"/>
  <c r="F104" i="12"/>
  <c r="F105" i="12"/>
  <c r="F106" i="12"/>
  <c r="F107" i="12"/>
  <c r="F108" i="12"/>
  <c r="F109" i="12"/>
  <c r="F110" i="12"/>
  <c r="F25" i="6"/>
  <c r="F27" i="6"/>
  <c r="F28" i="6"/>
  <c r="F29" i="6"/>
  <c r="E114" i="12"/>
  <c r="F113" i="12"/>
  <c r="F112" i="12"/>
  <c r="F111" i="12"/>
  <c r="F27" i="12"/>
  <c r="F26" i="12"/>
  <c r="F25" i="12"/>
  <c r="F24" i="12"/>
  <c r="F23" i="12"/>
  <c r="F22" i="12"/>
  <c r="F21" i="12"/>
  <c r="F20" i="12"/>
  <c r="F19" i="12"/>
  <c r="F18" i="12"/>
  <c r="F17" i="12"/>
  <c r="F16" i="12"/>
  <c r="F15" i="12"/>
  <c r="F14" i="12"/>
  <c r="F13" i="12"/>
  <c r="F12" i="12"/>
  <c r="F11" i="12"/>
  <c r="D5" i="12"/>
  <c r="F12" i="10"/>
  <c r="J12" i="10" s="1"/>
  <c r="F13" i="10"/>
  <c r="J13" i="10" s="1"/>
  <c r="F14" i="10"/>
  <c r="J14" i="10" s="1"/>
  <c r="F15" i="10"/>
  <c r="J15" i="10" s="1"/>
  <c r="F17" i="10"/>
  <c r="J17" i="10" s="1"/>
  <c r="F18" i="10"/>
  <c r="J18" i="10" s="1"/>
  <c r="F19" i="10"/>
  <c r="J19" i="10" s="1"/>
  <c r="F20" i="10"/>
  <c r="J20" i="10" s="1"/>
  <c r="F21" i="10"/>
  <c r="J21" i="10" s="1"/>
  <c r="F22" i="10"/>
  <c r="J22" i="10" s="1"/>
  <c r="F23" i="10"/>
  <c r="J23" i="10" s="1"/>
  <c r="F24" i="10"/>
  <c r="J24" i="10" s="1"/>
  <c r="F25" i="10"/>
  <c r="J25" i="10" s="1"/>
  <c r="F26" i="10"/>
  <c r="J26" i="10" s="1"/>
  <c r="F27" i="10"/>
  <c r="J27" i="10" s="1"/>
  <c r="F28" i="10"/>
  <c r="J28" i="10" s="1"/>
  <c r="F29" i="10"/>
  <c r="J29" i="10" s="1"/>
  <c r="F30" i="10"/>
  <c r="J30" i="10" s="1"/>
  <c r="F31" i="10"/>
  <c r="J31" i="10" s="1"/>
  <c r="F11" i="10"/>
  <c r="J11" i="10" s="1"/>
  <c r="E32" i="10"/>
  <c r="D5" i="10"/>
  <c r="F11" i="6"/>
  <c r="F12" i="6"/>
  <c r="F14" i="6"/>
  <c r="F15" i="6"/>
  <c r="F16" i="6"/>
  <c r="F17" i="6"/>
  <c r="F18" i="6"/>
  <c r="F20" i="6"/>
  <c r="F21" i="6"/>
  <c r="F22" i="6"/>
  <c r="F23" i="6"/>
  <c r="F24" i="6"/>
  <c r="F30" i="6"/>
  <c r="F31" i="6"/>
  <c r="F32" i="6"/>
  <c r="F33" i="6"/>
  <c r="F34" i="6"/>
  <c r="E35" i="6"/>
  <c r="D5" i="6"/>
  <c r="F114" i="12" l="1"/>
  <c r="J32" i="10"/>
  <c r="F32" i="10"/>
  <c r="F35" i="6"/>
  <c r="H8" i="6" s="1"/>
  <c r="B19" i="2" a="1"/>
  <c r="B19"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<sst xmlns="http://schemas.openxmlformats.org/spreadsheetml/2006/main" count="974" uniqueCount="749">
  <si>
    <t>Liquor only</t>
  </si>
  <si>
    <t>this is for accounting</t>
  </si>
  <si>
    <t>add a new textbox for Initial Inventory in the Report Generator</t>
  </si>
  <si>
    <t>Inventory = Initial Inventory - SalesCounter - SalesClubs + Purchases + TransferIn - TransferOut - Adjust</t>
  </si>
  <si>
    <t>and then aggregate down..</t>
  </si>
  <si>
    <t>Business Ledger with Initial Inventory</t>
  </si>
  <si>
    <t>Mandaue City, Cebu</t>
  </si>
  <si>
    <t>Batman@2024</t>
  </si>
  <si>
    <t>Windows login is Owner 1234567</t>
  </si>
  <si>
    <t>Kmds log in is 99 ans 233</t>
  </si>
  <si>
    <t>79 BusinesLedgerInitialInventory</t>
  </si>
  <si>
    <t>qryBusinessLedgerInitialInventory</t>
  </si>
  <si>
    <t>usprptBusinesLedgerInitialInventory</t>
  </si>
  <si>
    <t>2 hrs meeting</t>
  </si>
  <si>
    <t>2 hrs working on report</t>
  </si>
  <si>
    <t>Form_SetNewConnectString.Command7_Click</t>
  </si>
  <si>
    <t>Form_AgentsTransfersChoices.Form_Open</t>
  </si>
  <si>
    <t>Database diagram creation</t>
  </si>
  <si>
    <t>dbo.usprptBusinesLedgerInitialInventory</t>
  </si>
  <si>
    <t xml:space="preserve"> - Record source of '79 BusinesLedgerInitialInventory' Access report</t>
  </si>
  <si>
    <t>no time yet</t>
  </si>
  <si>
    <t>troubleshooting</t>
  </si>
  <si>
    <t xml:space="preserve"> </t>
  </si>
  <si>
    <t>Dim rs As Recordset 'Removed DAO 20250101</t>
  </si>
  <si>
    <t>Dim rsInvoLine As Recordset  'Removed DAO 20250101</t>
  </si>
  <si>
    <t>Dim rsInvoline5 As Recordset 'Removed DAO 20250101</t>
  </si>
  <si>
    <t>record 2.5 hours as emergency</t>
  </si>
  <si>
    <t>DSN=KMDSSQL7;Trusted_Connection=Yes;APP=Microsoft Office 2010;DATABASE=KMDSSQL7;</t>
  </si>
  <si>
    <t>Original Connection String:</t>
  </si>
  <si>
    <t>Dev Connection String:</t>
  </si>
  <si>
    <t>DRIVER=ODBC Driver 17 for SQL Server;SERVER=localhost\SQLEXPRESS;DATABASE=KMDSSQL7;Trusted_Connection=No;</t>
  </si>
  <si>
    <t>Reset Item.OnHand to 0</t>
  </si>
  <si>
    <t>BEGIN TRANSACTION</t>
  </si>
  <si>
    <t>SELECT OnHand, *</t>
  </si>
  <si>
    <t>FROM dbo.Item</t>
  </si>
  <si>
    <t>WHERE OnHand &lt;&gt; 0</t>
  </si>
  <si>
    <t>UPDATE i</t>
  </si>
  <si>
    <t>SET i.OnHand = 0</t>
  </si>
  <si>
    <t>FROM dbo.Item i</t>
  </si>
  <si>
    <t>WHERE i.OnHand &lt;&gt; 0</t>
  </si>
  <si>
    <t>ROLLBACK</t>
  </si>
  <si>
    <t>Menu is D1</t>
  </si>
  <si>
    <t>Report is D1</t>
  </si>
  <si>
    <t>Form_PurchaseOrdersOnFile.cmdfrmDeleteRecord_Click</t>
  </si>
  <si>
    <t>PurchaseOrder</t>
  </si>
  <si>
    <t>PurchaseOrdersOnFileChartSalesTotalSub</t>
  </si>
  <si>
    <t>PurchaseOrdersOnFileChartSalesTotal</t>
  </si>
  <si>
    <t>RS</t>
  </si>
  <si>
    <t>qryPurchaseOrdersOnFileChartSalesTotal</t>
  </si>
  <si>
    <t>SubForm</t>
  </si>
  <si>
    <t>Object</t>
  </si>
  <si>
    <t>Parent</t>
  </si>
  <si>
    <t>PurchaseOrdersOnFileSub</t>
  </si>
  <si>
    <t xml:space="preserve">SELECT PurchaseOrderLine.ID, PurchaseOrderLine.PurchaseOrderID, PurchaseOrderLine.VendorID, PurchaseOrderLine.LineID, PurchaseOrderLine.ItemID, PurchaseOrderLine.QuantityShipped, PurchaseOrderLine.Price, PurchaseOrderLine.Cost, PurchaseOrderLine.Repack, PurchaseOrderLine.SetupDate, PurchaseOrderLine.ChangeDate, [QuantityShipped]*[Price] AS ExtPrice, [QuantityShipped]*[Cost] AS ExtCost, IIf([Price]&gt;0,([Price]-[Cost])/[Price],0) AS GP, IIf([repack],[QuantityShipped]*[Price],0) AS ExtPriceRepack, IIf([repack],[QuantityShipped],0) AS QtyRepack, IIf([repack],0,[QuantityShipped]*[Price]) AS ExtPriceCase, IIf([repack],0,[QuantityShipped]) AS QtyCase, PurchaseOrderLine.PrintLabels </t>
  </si>
  <si>
    <t>FROM PurchaseOrderLine</t>
  </si>
  <si>
    <t>PurchaseOrdersOnFileSubItemSetup</t>
  </si>
  <si>
    <t>Item</t>
  </si>
  <si>
    <t>PurchaseOrdersOnFile</t>
  </si>
  <si>
    <t>PurchaseOrdersOnFileSubItemMovement</t>
  </si>
  <si>
    <t xml:space="preserve">SELECT ItemMovement.Code, ItemMovement.Description, ItemMovement.CurrMM, ItemMovement.YTDQty, ItemMovement.Jan, ItemMovement.Feb, ItemMovement.Mar, ItemMovement.Apr, ItemMovement.May, ItemMovement.Jun, ItemMovement.Jul, ItemMovement.Aug, ItemMovement.Sep, ItemMovement.Oct, ItemMovement.Nov, ItemMovement.Dec </t>
  </si>
  <si>
    <t xml:space="preserve">FROM ItemMovement </t>
  </si>
  <si>
    <t xml:space="preserve">ORDER BY ItemMovement.Description; </t>
  </si>
  <si>
    <t>ID;VendorID</t>
  </si>
  <si>
    <t>Master</t>
  </si>
  <si>
    <t>Child</t>
  </si>
  <si>
    <t>PurchaseOrderID;VendorID</t>
  </si>
  <si>
    <t>To backup the SQL Server DB, go to G1 and click Backup Database</t>
  </si>
  <si>
    <t>macKMDSDelete</t>
  </si>
  <si>
    <t>Clubs.cmdfrmDeleteRecord</t>
  </si>
  <si>
    <t>Macro</t>
  </si>
  <si>
    <t>Tab</t>
  </si>
  <si>
    <t>Order Guide</t>
  </si>
  <si>
    <t>ClubOrderGuides</t>
  </si>
  <si>
    <t>Sub Form</t>
  </si>
  <si>
    <t xml:space="preserve">SELECT ClubOrderGuides.ClubID, ClubOrderGuides.OrderID, ClubOrderGuides.LineID, ClubOrderGuides.ItemID, ClubOrderGuides.Description, ClubOrderGuides.Par, ClubOrderGuides.QuotedPrice, Club.NonLiquor, ClubOrderGuides.LiquorItem, Club.Contact, Club.MaintainParLevels </t>
  </si>
  <si>
    <t xml:space="preserve">FROM ClubOrderGuides </t>
  </si>
  <si>
    <t>INNER JOIN Club ON ClubOrderGuides.ClubID=Club.ID;</t>
  </si>
  <si>
    <t>ID</t>
  </si>
  <si>
    <t>ClubID</t>
  </si>
  <si>
    <t>ClubsPreviousOrderSub</t>
  </si>
  <si>
    <t>Previously Sold Purchase Orders</t>
  </si>
  <si>
    <t>qryClubOrderPrevious</t>
  </si>
  <si>
    <t>SELECT Club.ID AS ClubID, Club.Name AS ClubName, InvoLine.InvoHeadID, Sum(InvoLine.Quantity) AS TotalQty, InvoLine.SetupDate AS PostDate, Sum(InvoLine.Cost) AS TotalCost, InvoLine.CashSysID, Sum(IIf([TransType]='C',[Price],0)) AS Retail, Sum(IIf([TransType]='D',[Price],0)) AS Discount, Sum(InvoLine.Price) AS TotalPrice, InvoLine.SalesGroup AS InvoiceNumber</t>
  </si>
  <si>
    <t xml:space="preserve">FROM InvoLine </t>
  </si>
  <si>
    <t>INNER JOIN Club ON InvoLine.SalesDept = Club.ID</t>
  </si>
  <si>
    <t>WHERE (((InvoLine.TransType)="C" Or (InvoLine.TransType)="D"))</t>
  </si>
  <si>
    <t>GROUP BY Club.ID, Club.Name, InvoLine.InvoHeadID, InvoLine.SetupDate, InvoLine.CashSysID, InvoLine.SalesGroup</t>
  </si>
  <si>
    <t>HAVING (((Club.ID)=[Forms]![Clubs]![ID]))</t>
  </si>
  <si>
    <t>ORDER BY InvoLine.SetupDate DESC;</t>
  </si>
  <si>
    <t>Delete SQL Statement</t>
  </si>
  <si>
    <t>BEGIN TRANSACTION
SELECT * FROM Club WHERE [Name] &lt;&gt; 'ZA MAJESTIC'
GO
SELECT *
FROM ClubOrderGuides 
INNER JOIN Club ON ClubOrderGuides.ClubID = Club.ID
WHERE Club.[Name] &lt;&gt; 'ZA MAJESTIC'
GO
SELECT *
FROM dbo.OrdHead 
INNER JOIN Club ON OrdHead.ClubID = Club.ID
WHERE Club.[Name] &lt;&gt; 'ZA MAJESTIC'
GO
SELECT *
FROM InvoLine 
INNER JOIN Club ON InvoLine.SalesDept = Club.ID
WHERE Club.[Name] &lt;&gt; 'ZA MAJESTIC'
-- Child 1
DELETE ClubOrderGuides
FROM ClubOrderGuides 
INNER JOIN Club ON ClubOrderGuides.ClubID = Club.ID
WHERE Club.[Name] &lt;&gt; 'ZA MAJESTIC'
GO
-- Child 2
DELETE OrdHead
FROM dbo.OrdHead 
INNER JOIN dbo.Club ON OrdHead.ClubID = Club.ID
WHERE Club.[Name] &lt;&gt; 'ZA MAJESTIC'
GO
-- Child 3
DELETE InvoLine
FROM InvoLine 
INNER JOIN Club ON InvoLine.SalesDept = Club.ID
WHERE Club.[Name] &lt;&gt; 'ZA MAJESTIC'
GO
-- Parent
DELETE 
FROM Club 
WHERE [Name] &lt;&gt; 'ZA MAJESTIC'
SELECT * FROM Club WHERE [Name] &lt;&gt; 'ZA MAJESTIC'
GO
SELECT *
FROM ClubOrderGuides 
INNER JOIN Club ON ClubOrderGuides.ClubID = Club.ID
WHERE Club.[Name] &lt;&gt; 'ZA MAJESTIC'
GO
SELECT *
FROM dbo.OrdHead 
INNER JOIN Club ON OrdHead.ClubID = Club.ID
WHERE Club.[Name] &lt;&gt; 'ZA MAJESTIC'
GO
SELECT *
FROM InvoLine 
INNER JOIN Club ON InvoLine.SalesDept = Club.ID
WHERE Club.[Name] &lt;&gt; 'ZA MAJESTIC'
ROLLBACK
--COMMIT</t>
  </si>
  <si>
    <t>SELECT *</t>
  </si>
  <si>
    <t xml:space="preserve">FROM dbo.OrdHead </t>
  </si>
  <si>
    <t>INNER JOIN Club ON OrdHead.ClubID = Club.ID</t>
  </si>
  <si>
    <t>Note: This has another child table</t>
  </si>
  <si>
    <t>4 regular hours</t>
  </si>
  <si>
    <t>Resetting the Item.OnHand field to 0</t>
  </si>
  <si>
    <t>Deleting the Purchase Order and Order Line records</t>
  </si>
  <si>
    <t>Deleting the Licensee records</t>
  </si>
  <si>
    <t>2 regular hours</t>
  </si>
  <si>
    <t>Testing</t>
  </si>
  <si>
    <t>Finalizing the Business Ledger with Summary Report (Designing, Updating the record source, Updating the report criteria and the related routines)</t>
  </si>
  <si>
    <t>qryItemOnhandChangesExcelExport</t>
  </si>
  <si>
    <t>C:\KMDS\KMDSTools2019ice.accdb</t>
  </si>
  <si>
    <t>Menu:</t>
  </si>
  <si>
    <t>G6</t>
  </si>
  <si>
    <t>New Query:</t>
  </si>
  <si>
    <t>Verifying if the Excel link is refreshing in KMDSTools2019ice.accdb</t>
  </si>
  <si>
    <t>Creating the qryItemOnhandChangesExcelExport Access query.</t>
  </si>
  <si>
    <t>Adding the "Export XLSX" button and its VBA codes necessary for its functions.</t>
  </si>
  <si>
    <t>8:34 AM -- 11:13 AM</t>
  </si>
  <si>
    <t>Cause:</t>
  </si>
  <si>
    <t>This field was not populated when the Vendor was created</t>
  </si>
  <si>
    <t>C2 - Purchase Order Management &gt; Setup or Change Vendors</t>
  </si>
  <si>
    <t>Form_PurchaseOrdersOnFileSubItemSetup.Form_Current</t>
  </si>
  <si>
    <t>The field is unbound and calculated on the fly using "= AvailOnTheShelf / Item.AverageDailySales". Since "Item.AverageDailySales" is 0, the result is 0.</t>
  </si>
  <si>
    <t xml:space="preserve">Menu:    </t>
  </si>
  <si>
    <t xml:space="preserve">Event:   </t>
  </si>
  <si>
    <t xml:space="preserve">Issue:   </t>
  </si>
  <si>
    <t>Findings:</t>
  </si>
  <si>
    <t>DaySupply textbox is 0</t>
  </si>
  <si>
    <t>C1 - Purchase Order Management &gt; Purchase Order</t>
  </si>
  <si>
    <t>Solution:</t>
  </si>
  <si>
    <t>SQL Checker:</t>
  </si>
  <si>
    <t xml:space="preserve">
-- Menu: Purchase Order Management (C) &gt; Purchase Order (1)
-- Event: Form_PurchaseOrdersOnFileSubItemSetup.Form_Current
-- Issue: DaySupply is 0
-- Findings: The field is unbound and calculated on the fly using "= AvailOnTheShelf / Item.AverageDailySales". Since "Item.AverageDailySales" is 0, the result is 0.
WITH ctePurchaseOrderLine AS (
	SELECT *
	FROM PurchaseOrderLine
	WHERE VendorID = 1
), cteOrderLine AS (
	SELECT 
		OrderLine.ItemID, 
		Sum(OrderLine.QuantityShipped) AS SumOfQuantityShipped 
	FROM OrderLine 
	GROUP BY OrderLine.ItemID
)
SELECT 
	i.ID,
	i.AverageDailySales,
	i.DaysSupplyGroupID,
	i.Onhand,
	i.TransferredToday,
	i.SoldTodayCr1,
	i.SoldTodayCr2,
	i.SoldTodayCr3,
	i.SoldTodayCr4,
	o.SumOfQuantityShipped,
	-- txtDaysSupply = CInt(txtAvailOnTheShelf / AverageDailySales)
	(Onhand + TransferredToday - SoldTodayCr1 - SoldTodayCr2 - SoldTodayCr3 - SoldTodayCr4 - ISNULL(o.SumOfQuantityShipped, 0)) / 
	NULLIF(i.AverageDailySales,0) AS txtDaysSupply 
FROM dbo.Item i
INNER JOIN ctePurchaseOrderLine p ON i.ID = p.ItemID
LEFT JOIN cteOrderLine o ON i.ID = o.ItemID
WHERE i.VendorID = 1
	--AND i.ID = 99900013817
-- This is the event that updates the Item.AverageDailySales. The event is included int he EOD automation.
-- Event: modPurchaseOrder.AssignDaysSupplyGroupIDs
WITH ctePurchaseOrderLine AS (
	SELECT *
	FROM PurchaseOrderLine
	WHERE VendorID = 1
), qryADS_ItemMovement as (
	SELECT ItemMovement.Description
		,ItemMovement.Code
		,[CurrMM]/Day(GETDATE()) AS ADSCurrMM
		,[Jan]/31 AS ADSJan
		,[Feb]/28 AS ADSFeb
		,[Mar]/31 AS ADSMar
		,[Apr]/30 AS ADSApr
		,[May]/31 AS ADSMay
		,[Jun]/30 AS ADSJun
		,[Jul]/31 AS ADSJul
		,[Aug]/31 AS ADSAug
		,[Sep]/30 AS ADSSep
		,[Oct]/31 AS ADSOct
		,[Nov]/30 AS ADSNov
		,[Dec]/31 AS ADSDec
		,Day(GETDATE()) AS today 
	FROM ItemMovement 
	WHERE (((ItemMovement.Description)='  SALES -- TOTAL'))
), qryADS_ItemMovementWeightedByVendorADS as (
	SELECT qryADS_ItemMovement.Code
		,Item.ID AS [Item.ID]
		,Vendor.ID AS [Vendor.ID]
		,[CurrMM] * CASE WHEN [ADSCurrMM] IS NULL THEN 0 ELSE [ADSCurrMM] END AS WADSCurrMM
		,[Jan] * CASE WHEN [ADSJan] IS NULL THEN 0 ELSE [ADSJan] END AS WADSJan
		,[Feb] * CASE WHEN [ADSFeb] IS NULL THEN 0 ELSE [ADSFeb] END AS WADSFeb
		,[Mar] * CASE WHEN [ADSMar] IS NULL THEN 0 ELSE [ADSMar] END AS WADSMar
		,[Apr] * CASE WHEN [ADSApr] IS NULL THEN 0 ELSE [ADSApr] END AS WADSApr
		,[May] * CASE WHEN [ADSMay] IS NULL THEN 0 ELSE [ADSMay] END AS WADSMay
		,[Jun] * CASE WHEN [ADSJun] IS NULL THEN 0 ELSE [ADSJun] END AS WADSJun
		,[Jul] * CASE WHEN [ADSJul] IS NULL THEN 0 ELSE [ADSJul] END AS WADSJul
		,[Aug] * CASE WHEN [ADSAug] IS NULL THEN 0 ELSE [ADSAug] END AS WADSAug
		,[Sep] * CASE WHEN [ADSSep] IS NULL THEN 0 ELSE [ADSSep] END AS WADSSep
		,[Oct] * CASE WHEN [ADSOct] IS NULL THEN 0 ELSE [ADSOct] END AS WADSOct
		,[Nov] * CASE WHEN [ADSNov] IS NULL THEN 0 ELSE [ADSNov] END AS WADSNov
		,[Dec] * CASE WHEN [ADSDec] IS NULL THEN 0 ELSE [ADSDec] END AS WADSDec 
	FROM qryADS_ItemMovement
	INNER JOIN Item ON qryADS_ItemMovement.Code = Item.ID
	INNER JOIN ctePurchaseOrderLine p ON Item.ID = p.ItemID
	INNER JOIN Vendor ON Item.VendorID = Vendor.ID
	LEFT JOIN AverageDaySupply ON Vendor.AverageDaySupplyID = AverageDaySupply.ID 
--	SELECT AverageDaySupplyID, *
--	FROM Vendor
--	WHERE ID = 1
)
SELECT
	Item.VendorID,
	Item.ID,
	Item.AverageDailySales,
	qryADS_ItemMovementWeightedByVendorADS.WADSCurrMM+qryADS_ItemMovementWeightedByVendorADS.WADSJan+qryADS_ItemMovementWeightedByVendorADS.WADSFeb+
	qryADS_ItemMovementWeightedByVendorADS.WADSMar+qryADS_ItemMovementWeightedByVendorADS.WADSApr+qryADS_ItemMovementWeightedByVendorADS.WADSMay+
	qryADS_ItemMovementWeightedByVendorADS.WADSJun+qryADS_ItemMovementWeightedByVendorADS.WADSJul+qryADS_ItemMovementWeightedByVendorADS.WADSAug+
	qryADS_ItemMovementWeightedByVendorADS.WADSSep+qryADS_ItemMovementWeightedByVendorADS.WADSOct+qryADS_ItemMovementWeightedByVendorADS.WADSNov+
	qryADS_ItemMovementWeightedByVendorADS.WADSDec AS AverageDailySales_Computed
FROM dbo.Item 
INNER JOIN qryADS_ItemMovementWeightedByVendorADS ON Item.ID = qryADS_ItemMovementWeightedByVendorADS.Code
--UPDATE Item 
--INNER JOIN qryADS_ItemMovementWeightedByVendorADS ON Item.ID = qryADS_ItemMovementWeightedByVendorADS.Code 
--SET Item.AverageDailySales = qryADS_ItemMovementWeightedByVendorADS.WADSCurrMM+qryADS_ItemMovementWeightedByVendorADS.WADSJan+qryADS_ItemMovementWeightedByVendorADS.WADSFeb+qryADS_ItemMovementWeightedByVendorADS.WADSMar+qryADS_ItemMovementWeightedByVendorADS.WADSApr+qryADS_ItemMovementWeightedByVendorADS.WADSMay+qryADS_ItemMovementWeightedByVendorADS.WADSJun+qryADS_ItemMovementWeightedByVendorADS.WADSJul+qryADS_ItemMovementWeightedByVendorADS.WADSAug+qryADS_ItemMovementWeightedByVendorADS.WADSSep+qryADS_ItemMovementWeightedByVendorADS.WADSOct+qryADS_ItemMovementWeightedByVendorADS.WADSNov+qryADS_ItemMovementWeightedByVendorADS.WADSDec;</t>
  </si>
  <si>
    <t>Populate the dropdown field and run the EOD process &gt; A2 menu</t>
  </si>
  <si>
    <t>3:52 PM -- 8:42 PM</t>
  </si>
  <si>
    <t>4.5 hours</t>
  </si>
  <si>
    <t>- Investigated why the DaysSupply textbox in the C1 menu displayed 0 after creating a purchase order.</t>
  </si>
  <si>
    <t>- Identified the root cause of the issue, populated the "Average Days Supply Table" dropdown, created the PO, and confirmed the fix.</t>
  </si>
  <si>
    <t>- Checked all VBA functions and events in the C1 menu to identify where it was populated.</t>
  </si>
  <si>
    <t>- Conducted further investigation in the C2 menu, examining the VBA functions and events to pinpoint the root cause.</t>
  </si>
  <si>
    <t>- Created and executed several SQL scripts to check the relevant tables and verify data population.</t>
  </si>
  <si>
    <t>C1, C2, A2</t>
  </si>
  <si>
    <t>4:04 PM -- 7:28 PM</t>
  </si>
  <si>
    <t>3 hours</t>
  </si>
  <si>
    <t>- Discussion on how to create a "Negative" and "Regular Purchase Order" from the G6 for liquor only.</t>
  </si>
  <si>
    <t>- Developing a stored procedure that will mimic the "Undo Posted Purchase Order" process - in progress</t>
  </si>
  <si>
    <t>- Reviewing the C2 screen to understand the "Undo Posted Purchase Order" process, including the VBA code and affected tables.</t>
  </si>
  <si>
    <t>- Q&amp;A session in Slack related to filters and date formats.</t>
  </si>
  <si>
    <t>Hours</t>
  </si>
  <si>
    <t xml:space="preserve"> Invoice To:</t>
  </si>
  <si>
    <t xml:space="preserve"> Invoice #:</t>
  </si>
  <si>
    <t xml:space="preserve"> Invoice Date:</t>
  </si>
  <si>
    <t>Date</t>
  </si>
  <si>
    <t>Category</t>
  </si>
  <si>
    <t>Description</t>
  </si>
  <si>
    <t>Amount</t>
  </si>
  <si>
    <t>Total</t>
  </si>
  <si>
    <t xml:space="preserve"> Regular Rate:</t>
  </si>
  <si>
    <t xml:space="preserve"> Emergency Rate:</t>
  </si>
  <si>
    <t>Eric Fitzsimmons</t>
  </si>
  <si>
    <t>Regular</t>
  </si>
  <si>
    <t>Emergency</t>
  </si>
  <si>
    <t>- Interview
- Q&amp;A
- Knowledge test</t>
  </si>
  <si>
    <t>- Splashtop installation and testing
- Familiarization with the MS Application UI
- Reviewing the Business Ledger report and starting to create the new Business Ledger with Inventory</t>
  </si>
  <si>
    <t>- Troubleshooting the "dao360.dll can not be found" error
- Q&amp;A to understand the situation
- Fixing the DAO issue by removing it from the variable declarations and released version 3152
- Emergency hours confirmation by Eric in Slack</t>
  </si>
  <si>
    <t>- Creation of database diagram and reviewing the tables, constraints, and PK/FK relationships
- Finalizing the dbo.usprptBusinesLedgerInitialInventory stored procedure and testing</t>
  </si>
  <si>
    <t>- Resetting the Item.OnHand field to 0
- Deleting the Purchase Order and Order Line records
- Deleting the Licensee records</t>
  </si>
  <si>
    <t>- Reviewing the SQL server
- Reviewing MS Access linked tables and views connections strings, and DSN configuration
- Developing the dbo.usprptBusinesLedgerInitialInventory stored procedure as the record source of the new Business Ledger Access report</t>
  </si>
  <si>
    <t>- Designing the '79 BusinesLedgerInitialInventory' Access report
- Creating a pass through query that will pass the parameters to the USP and pull the data
- Testing the stored procedure and pass through query and result verification</t>
  </si>
  <si>
    <t>- Updating the record source of the new report, updating the report criteria and the related routines
- Adding the initial inventory textbox and related routines
- Testing the '79 BusinesLedgerInitialInventory' and released the new version for Eric's testing</t>
  </si>
  <si>
    <t>- Reviewing the requirements and report to identify how to create the Excel export function
- Creating the qryItemOnhandChangesExcelExport Access query
- Adding the "Export XLSX" button and its VBA codes necessary for its functions
- Verifying if the Excel link is refreshing in KMDSTools2019ice.accdb</t>
  </si>
  <si>
    <t>- Investigated why the DaysSupply textbox in the C1 menu displayed 0 after creating a purchase order.
- Checked all VBA functions and events in the C1 menu to identify where it was populated.
- Conducted further investigation in the C2 menu, examining the VBA functions and events to pinpoint the root cause.
- Created and executed several SQL scripts to check the relevant tables and verify data population.
- Identified the root cause of the issue, populated the "Average Days Supply Table" dropdown, created the PO, and confirmed the fix.</t>
  </si>
  <si>
    <t>- Discussion on how to create a "Negative" and "Regular Purchase Order" from the G6 for liquor only.
- Reviewing the C2 screen to understand the "Undo Posted Purchase Order" process, including the VBA code and affected tables.
- Q&amp;A session in Slack related to filters and date formats.
- Developing a stored procedure that will mimic the "Undo Posted Purchase Order" process - in progress</t>
  </si>
  <si>
    <t>Worked Hours Report</t>
  </si>
  <si>
    <t>Menu</t>
  </si>
  <si>
    <t>C1 - Purchase Order Management &gt; Purchase Orders</t>
  </si>
  <si>
    <t xml:space="preserve">
/***
	Menu	: C1 - Purchase Order Management &gt; Purchase Orders
	Object	: Green Listbox
	Action	: Delete all POs and PO Lines per Vendor
***/
BEGIN TRANSACTION
DECLARE @Vendor INT;
SET @Vendor = 1;
--SELECT * FROM PurchaseOrderLine WHERE VendorID = @Vendor
--SELECT * FROM PurchaseOrder		WHERE VendorID = @Vendor
WITH qryPurchaseOrderLineTotals AS (
	SELECT 
		PurchaseOrderLine.PurchaseOrderID
		,Sum(PurchaseOrderLine.QuantityShipped) AS Quantity
		,Sum([QuantityShipped]*[Price]) AS Dollars 
	FROM PurchaseOrderLine 
	GROUP BY PurchaseOrderLine.PurchaseOrderID
)
SELECT PurchaseOrder.ID
	--,[Vendor].[Name] + ' ' + [EPS] AS Vname
	,[Vendor].[Name] + ' ' + (CASE WHEN [PurchaseOrder].[SetupDate] = '1/1/2018' THEN '(IMPORTED)' ELSE '' END) AS Vname
	,CONVERT(VARCHAR(5), [OrderDate], 101) AS [Date]	--Format([OrderDate],'mm/dd') AS [Date]
	,PurchaseOrder.OrderCount AS InvNumber
	,qryPurchaseOrderLineTotals.Quantity
	,qryPurchaseOrderLineTotals.Dollars
	,Vendor.Name
	,CASE WHEN [PurchaseOrder].[SetupDate] = '1/1/2018' THEN '(IMPORTED)' ELSE '' END AS EPS 
FROM (PurchaseOrder
INNER JOIN Vendor ON PurchaseOrder.VendorID = Vendor.ID)
INNER JOIN qryPurchaseOrderLineTotals ON PurchaseOrder.ID = qryPurchaseOrderLineTotals.PurchaseOrderID 
WHERE Vendor.ID = @Vendor
ORDER BY qryPurchaseOrderLineTotals.PurchaseOrderID, Vendor.Name;
-- Child
DELETE 
FROM PurchaseOrderLine
WHERE VendorID = @Vendor
-- Parent
DELETE 
FROM PurchaseOrder
WHERE VendorID = @Vendor
--SELECT * FROM PurchaseOrderLine WHERE VendorID = @Vendor
--SELECT * FROM PurchaseOrder		WHERE VendorID = @Vendor
WITH qryPurchaseOrderLineTotals AS (
	SELECT 
		PurchaseOrderLine.PurchaseOrderID
		,Sum(PurchaseOrderLine.QuantityShipped) AS Quantity
		,Sum([QuantityShipped]*[Price]) AS Dollars 
	FROM PurchaseOrderLine 
	GROUP BY PurchaseOrderLine.PurchaseOrderID
)
SELECT PurchaseOrder.ID
	--,[Vendor].[Name] + ' ' + [EPS] AS Vname
	,[Vendor].[Name] + ' ' + (CASE WHEN [PurchaseOrder].[SetupDate] = '1/1/2018' THEN '(IMPORTED)' ELSE '' END) AS Vname
	,CONVERT(VARCHAR(5), [OrderDate], 101) AS [Date]	--Format([OrderDate],'mm/dd') AS [Date]
	,PurchaseOrder.OrderCount AS InvNumber
	,qryPurchaseOrderLineTotals.Quantity
	,qryPurchaseOrderLineTotals.Dollars
	,Vendor.Name
	,CASE WHEN [PurchaseOrder].[SetupDate] = '1/1/2018' THEN '(IMPORTED)' ELSE '' END AS EPS 
FROM (PurchaseOrder
INNER JOIN Vendor ON PurchaseOrder.VendorID = Vendor.ID)
INNER JOIN qryPurchaseOrderLineTotals ON PurchaseOrder.ID = qryPurchaseOrderLineTotals.PurchaseOrderID 
WHERE Vendor.ID = @Vendor
ORDER BY qryPurchaseOrderLineTotals.PurchaseOrderID, Vendor.Name;
ROLLBACK
--COMMIT</t>
  </si>
  <si>
    <t>If yes, which PO should I append the audit records to?</t>
  </si>
  <si>
    <t>Are you ready?</t>
  </si>
  <si>
    <t>Yes</t>
  </si>
  <si>
    <t>Ok, lets call the settings on the form as our data set, to the right is the output.</t>
  </si>
  <si>
    <t>I am going to show you the two unfinshed POs that I need from this data.</t>
  </si>
  <si>
    <t>See how the first line, and second line is the same in the report as far as bottle count?</t>
  </si>
  <si>
    <t>? yea</t>
  </si>
  <si>
    <t>Yes.</t>
  </si>
  <si>
    <t xml:space="preserve">Ok this PO is what I have been calling the "positive", its simply a copy.  What does it copy?  If I did what I </t>
  </si>
  <si>
    <t>did for eac bottle in the list it would DOUBLE the changes that this audit caused.  Instead of -3 bottles first line,</t>
  </si>
  <si>
    <t>it would be -6 and so on, understood?</t>
  </si>
  <si>
    <t xml:space="preserve">Can you go back to the PO screen? </t>
  </si>
  <si>
    <t xml:space="preserve">So when you Undo the POs, it creates 2 records. No, you would have to take everyline in the report from G6 that was created </t>
  </si>
  <si>
    <t>from the output parameters and enter it line by line in the PO.</t>
  </si>
  <si>
    <t>Example, to reverse the output here, I could build a PO by hand where each bottle is in the PO, but the count is the exact</t>
  </si>
  <si>
    <t xml:space="preserve">opposite. Can you show it to me please?  See how in the report the first bottle is -3 and he second is 1, to reverse the </t>
  </si>
  <si>
    <t>first is 3 and the second -1 minus one and so on.</t>
  </si>
  <si>
    <t>lets add some bottles to that PO.</t>
  </si>
  <si>
    <t>I woud do that until ALL of the bottles listed on the report are on the negative PO, then I would POST IT to INVENTORY, that</t>
  </si>
  <si>
    <t>would CHANGE THE INVENTORY AND NEGATE THE AUDIT CHANGES.  See?</t>
  </si>
  <si>
    <t xml:space="preserve">I saw 2 records in the PO screen which one did you select?  The other one, this one is just a copycat, see the bottles </t>
  </si>
  <si>
    <t>are the same count as the original....report that is.</t>
  </si>
  <si>
    <t>so one PO, you keep the bottle count the same.  The other PO you flip it neg is pos, pos is neg</t>
  </si>
  <si>
    <t>Ok, so what would the report look like after the chagnes?</t>
  </si>
  <si>
    <t>There is no report.  There are two POs</t>
  </si>
  <si>
    <t>I mean, does the audit report chagnes?</t>
  </si>
  <si>
    <t>Well, that is another story for another day.  No, the report will not change, but if you post our PO the inventory would</t>
  </si>
  <si>
    <t>change by the Opposite amount of the report or Positive amount, depending on which one you posted.  Do you understand or</t>
  </si>
  <si>
    <t>do you want me show you "posted" and "inventory" levels changing?</t>
  </si>
  <si>
    <t>Not yet, question.. I saw you only changed the Qty, we do need to change the other numbers, correct? What other numbers? Price?</t>
  </si>
  <si>
    <t>Oh, no, no. Here we are only concerned with bottle counts.  We be bean counters here.</t>
  </si>
  <si>
    <t>Ok, let me check something..</t>
  </si>
  <si>
    <t>Question: So, Do I need to create POs (negative and positive) if there is none? Not sure I understand the question.</t>
  </si>
  <si>
    <t>ne 2 records for the same PO in this screen..  But some of the records in the audit report belong to different POs.</t>
  </si>
  <si>
    <t xml:space="preserve">Don't worry about any of that.  Your job is to take the ouput from the parameters the user selects and make two POs.  </t>
  </si>
  <si>
    <t>Nothing else matters to you.</t>
  </si>
  <si>
    <t>Ok. Let me step back. Let's say you've reverted this report.. then tomorrow you will do it again.. Will you create another POs?</t>
  </si>
  <si>
    <t>Maybe if I am not smart or have Biden diseeases, but you don't need to worry about that.  I like the thought process as your</t>
  </si>
  <si>
    <t>trying to "idiot" proof it, but this is a case we let idiots do what they want.</t>
  </si>
  <si>
    <t>Understood..</t>
  </si>
  <si>
    <t>I'm thinking...</t>
  </si>
  <si>
    <t>So there will be another button in G6 that will process the "reverse". I remove the other one or replace it.</t>
  </si>
  <si>
    <t>Now, I can see 2 OLCC in the PO screen. I will take the positive one, and append the records from the audit report (count flipped).</t>
  </si>
  <si>
    <t>Yes that sounds correct now.  As long as I hit one button and have two POs when it is done as outlined....</t>
  </si>
  <si>
    <t>Let me show you another situation.. Is it possible that we have 4 OLCC records? If yes, which PO should I append the audit records to?</t>
  </si>
  <si>
    <t>I have agents with 100s of POs in the green list box, no worries.  They all have different invoice numbers</t>
  </si>
  <si>
    <t>I understand, but I need to know which PO to pick.</t>
  </si>
  <si>
    <t>Ah, you are not picking anything, you create from scratch, I made those to show you how I would do it manually so you</t>
  </si>
  <si>
    <t>understood what code to write</t>
  </si>
  <si>
    <t>OK. Let me clear the green list and start from scratch.</t>
  </si>
  <si>
    <t>Ok, can you start from step 1 please? Not sure what you are asking me, Ah, wait, you want me to show you hwo to make a PO</t>
  </si>
  <si>
    <t>from scratch manually?</t>
  </si>
  <si>
    <t>Sort of.. So, you pulled the audit report and want to reverse the amount.. what would you do first?</t>
  </si>
  <si>
    <t>Oh, Ok, I think, all the way back.</t>
  </si>
  <si>
    <t>Go to G6.. Ok, let's say I've pulled the report already..</t>
  </si>
  <si>
    <t>use the same dates please.. OK.. then?</t>
  </si>
  <si>
    <t>This is what I want to see from the user side:</t>
  </si>
  <si>
    <t>1. User goes to G6 and enters the paramaters, checks it with a visual</t>
  </si>
  <si>
    <t>2. If user likes the output parameters, user presses button to create the POs</t>
  </si>
  <si>
    <t>3. Two POs are created in the C1 screen, you can if it is not hard, append "NEG" ond "POS" to the end --&gt;&gt; this is where my confusion is, so, can you show me how you do it manually?  yes</t>
  </si>
  <si>
    <t>=========Manual PO==========</t>
  </si>
  <si>
    <t>Go to C1</t>
  </si>
  <si>
    <t xml:space="preserve">In the Yellow Field find "OLCC WAREHOUSE"  </t>
  </si>
  <si>
    <t>Select Blank Purchase Order from the toggles below</t>
  </si>
  <si>
    <t>Press "Create Purchase Order"</t>
  </si>
  <si>
    <t>For Negative, reverse the count for each bottle in the list.</t>
  </si>
  <si>
    <t>For Positive bottle count is the same</t>
  </si>
  <si>
    <t>and so on and so on until you reach the end of the list created by the G6 output....</t>
  </si>
  <si>
    <t>&gt;&gt; OK, I understand the process until here</t>
  </si>
  <si>
    <t>Ok, let me check something.. Only 1 record was created?</t>
  </si>
  <si>
    <t>Well ya, you have to create both the positive and negative</t>
  </si>
  <si>
    <t>I started the negative</t>
  </si>
  <si>
    <t>However, do note that the code found in C2 does take a list and creates two POs, similar to this, not identical perhaps</t>
  </si>
  <si>
    <t>&gt;&gt; how would you create the negative manually?  that was what I started, the negative is just swapping pos to neg and the other way, so the first bottle is -3, right?  So in the neg it is positive 3. The second item is 1, so in neg it is -1.</t>
  </si>
  <si>
    <t>sorry, and I know the code in C2 does take a positive lisst and creates a negative, lets see.. See negative 95k and a pos..</t>
  </si>
  <si>
    <t>Now I dont know what that code does if you give it a list with half pos and half neg or whatever, you will need to investigate that</t>
  </si>
  <si>
    <t>ok, all ready now?</t>
  </si>
  <si>
    <t>Ok, let me clarify.. the code in C2 creates apositive and negative PO based on the existing PO, the one you select from the table..</t>
  </si>
  <si>
    <t>Now, when you did create the negative manually, you went to .. here.. then create a BLANK po -- negative..</t>
  </si>
  <si>
    <t>So, negative is done...</t>
  </si>
  <si>
    <t>To create the positive, I will do the same, create a blnak PO and input the numbers from the audit report in reverse order. Correct?</t>
  </si>
  <si>
    <t>I think that would work, not reverse order, I am searching for the exact words, but if a bottle count is positive make it negative.  If it is negative, make it positive.  Let me do the first 5 on the report....in reverse</t>
  </si>
  <si>
    <t>yuup, reverse or neg, I prefer neg but reverse maybe the correct word actually, reverse polarity</t>
  </si>
  <si>
    <t>I think I understand now.. but let me confirm one more time..</t>
  </si>
  <si>
    <t>So, you create a new PO (let's say PO #1), then input the numbers from the audit report</t>
  </si>
  <si>
    <t>Then, you will create another PO (let's say PO #2), then input the numbers from the audit report (no reverse)</t>
  </si>
  <si>
    <t>Correct?</t>
  </si>
  <si>
    <t>yes, one you don't need to do anything with the count, just copy, the other you reverse</t>
  </si>
  <si>
    <t>Got it. I completely undertand now..</t>
  </si>
  <si>
    <t>sweet have fun.  I need a nap or im falling over</t>
  </si>
  <si>
    <t>Oh no.. I will take notes and the nok lol</t>
  </si>
  <si>
    <t>Ok. I need to leave as well. I'm taking down notes and will review locally..</t>
  </si>
  <si>
    <t>4. That is it, your work is done</t>
  </si>
  <si>
    <t>- Added a button in G6 screen to undo a posted purchase order (LIQUOR only) and the needed functions and events
- Created the stored procedure "dbo.- uspUndoPostedPurchaseOrder" to execute the "Undo" process
- Created a SQL script to delete all POs and PO Lines per Vendor to easily undo the changes while testing
- Q&amp;A and disucssion on how to manually create new POs, how to manually append the records from the Audit report to the new POs, and reversing the quantity (positive to negative and vice-versa)</t>
  </si>
  <si>
    <t>- Reviewed the code for the [Create Purchase Order] button in the C1 menu to understand how to create a blank PO.
- Examined the record source of the Audit report to understand the table joins and conditions.
- Created the [Create "Negative" and "Positive" records for LIQUOR] button in the G6 menu along with the corresponding VBA codes.
- Developed the "dbo.uspCreateNegativePositiveRecordsForLiquor" stored procedure to handle data processes and validations.
- Tested and shared the new version with Eric for further testing.</t>
  </si>
  <si>
    <t>- Removed the stored procedure "uspCreateNegativePositiveRecordsForLiquor" from SQl and the Access events that's calling it.
- qryItemOnhandChangesCreateNegPosLIQUOR - created this Access query to generate the Audit data based on the filters and several conditions.
- Button in G6 screen to fire the "Negative" and "Positive" events and its VBA codes.
- Initial testing, Q&amp;A with Eric, final testing. Saved a copy to "...Version Testing\20250120" folder for Eric's testing.</t>
  </si>
  <si>
    <t>qryItemOnhandChangesCreateNegPosLIQUOR</t>
  </si>
  <si>
    <t xml:space="preserve">SELECT   
    InvoLine.InvoHeadID,
    InvoLine.ID AS InvoLine_ID,
    Format(InvoLine.SetupDate,"mm/dd/yyyy") AS InvoLine_SetupDate, 
    SalesDepartment.SalesGroupID, 
    SalesDepartment.ID AS SalesDepartment_ID, 
    SalesDepartment.Description AS SalesDepartment_Description, 
    Item.ID AS Item_ID, 
    Item.Description AS Item_Description, 
    InvoLine.Quantity, 
    IIf(InvoLine.Quantity = 0, 0, InvoLine.Price/[Quantity]) AS UPrice, 
    IIf(InvoLine.Quantity = 0, 0, InvoLine.Cost/[Quantity]) AS UCost, 
    InvoLine.Price AS InvoLine_Price, 
    InvoLine.Cost AS InvoLine_Cost, 
    Cashier.ID AS Cashier_ID, 
    Cashier.Name, 
    InvoLine.SetupDate, 
    InvoLine.TransType, 
    InvoLine.InputCode, 
    InvoLine.SalesGroup AS NewOnShelf
FROM (((InvoLine 
INNER JOIN Cashier ON InvoLine.CashierID = Cashier.ID)
INNER JOIN Item ON InvoLine.Code = Item.ID)
INNER JOIN SalesDepartment ON Item.SalesDepartmentID = SalesDepartment.ID)
WHERE SalesDepartment.ID = 1
    AND (Cashier.ID Between TempVars!iCashiersIDBegin And TempVars!iCashiersIDEnd) 
    AND (InvoLine.SetupDate Between TempVars!dDateBegin And TempVars!dDateEnd) 
    AND (InvoLine.TransType = "A" Or InvoLine.TransType = "R")
ORDER BY Item.ID;
-- Checker
SELECT *
FROM qryItemOnhandChangesCreateNegPosLIQUOR
WHERE Cashier_ID Between TempVars!iCashiersIDBegin And TempVars!iCashiersIDEnd
	AND SetupDate Between TempVars!dDateBegin And TempVars!dDateEnd
INSERT INTO PurchaseOrderLine ( PurchaseOrderID, VendorID, LineID, ItemID, QuantityOrdered, QuantityShipped, Price )
SELECT 
	@NewPOId,	 
	@VendorID,	
	LineNumber, 
	[Item.ID], 
	0-[Quantity], 
	0-[Quantity],  
	UPrice
FROM qryItemOnhandChangesCreateNegPosLIQUOR; </t>
  </si>
  <si>
    <t>Columbia is missing in the list</t>
  </si>
  <si>
    <t>- Removed the 'Business Ledger with Initial Inventory' report in Access and the 'usprptBusinesLedgerInitialInventory' stored procedure, as confirmed by Eric.
- Investigating why a vendor is not appearing in the 'F6 &gt; Finish the audit - pink listbox' but is visible in the 'C1 &gt; Create Purchase Order - yellow listbox'.
- In SSMS, examining all tables associated with the Vendor table linked by the ID column using the database diagram and other system objects. Tracing these tables and reviewing the codebase in Access to identify any additional tables associated with the Vendor table. (in progress)</t>
  </si>
  <si>
    <t xml:space="preserve">- Meeting with Eric to discuss the new requests: </t>
  </si>
  <si>
    <t>Paid On</t>
  </si>
  <si>
    <t>Php/$</t>
  </si>
  <si>
    <t>Php</t>
  </si>
  <si>
    <t>From:</t>
  </si>
  <si>
    <t>To:</t>
  </si>
  <si>
    <t>BDO</t>
  </si>
  <si>
    <t>WISE - Eric Fitzsimmons (Five Oceans Holding Corp)</t>
  </si>
  <si>
    <t>Splashtop:</t>
  </si>
  <si>
    <t>URL:</t>
  </si>
  <si>
    <t>https://my.splashtop.com/login</t>
  </si>
  <si>
    <t>Username:</t>
  </si>
  <si>
    <t>Password:</t>
  </si>
  <si>
    <t>cmbensig@gmail.com</t>
  </si>
  <si>
    <t>Slack:</t>
  </si>
  <si>
    <t>my Gmail password</t>
  </si>
  <si>
    <t>https://app.slack.com/client/T0GFBDZD3/C0GFCLNF5</t>
  </si>
  <si>
    <t>Session ID:</t>
  </si>
  <si>
    <t>- Creating a SQL script with error catching feature that will update the Vendor table, and other related tables to fix vendor 'COLUMBIA DISTRIBUTING' not appearing in the 'F6 &gt; Finish the audit - pink listbox' but is visible in the 'C1 &gt; Create Purchase Order - yellow listbox'.
- Executing it, testing, data validation in Access side.
- Sharing the file and instructions with Eric.</t>
  </si>
  <si>
    <t>12/29/2024 ~ 1/26/2025</t>
  </si>
  <si>
    <t>Worked hours 12/29/2024 ~ 1/26/2025</t>
  </si>
  <si>
    <t>qry79ItemRestockListByCategory</t>
  </si>
  <si>
    <t>SELECT 
	v.SalesDptDescr, 
	v.CategoryDescr AS Category, 
	i.ID, 
	v.Description AS [Description], 
	s.Description AS [Size], 
	i.RestockAmount, 
	[RestockAmount] * v.[Price] AS Dollars, 
	v.OnShelf, i.Location,
	UPPER(d.[Description]) AS SalesDepartment
FROM vwItemsWithCurrentPricing v
INNER JOIN Item i ON v.ID = i.ID
INNER JOIN [Size] s ON i.SizeID = s.ID
INNER JOIN SalesDepartment d ON v.SalesDepartmentID = d.ID
WHERE i.ID Is Not Null 
	AND i.RestockAmount &lt;&gt; 0
ORDER BY v.CategoryDescr, s.Description, i.ID;</t>
  </si>
  <si>
    <t>Access Query</t>
  </si>
  <si>
    <t>SQL Script</t>
  </si>
  <si>
    <t>SELECT 
    v.SalesDptDescr, 
    v.CategoryDescr AS Category, 
    i.ID, 
    v.Description AS [Description], 
    s.Description AS [Size], 
    i.RestockAmount, 
    [RestockAmount] * v.[Price] AS Dollars, 
    v.OnShelf, i.Location,
    UCASE(d.[Description]) AS SalesDepartment
FROM ((vwItemsWithCurrentPricing v
INNER JOIN Item i ON v.ID = i.ID)
INNER JOIN [Size] s ON i.SizeID = s.ID)
INNER JOIN SalesDepartment d ON v.SalesDepartmentID = d.ID
WHERE i.ID Is Not Null 
    AND i.RestockAmount &lt;&gt; 0
ORDER BY v.CategoryDescr, s.Description, i.ID;</t>
  </si>
  <si>
    <r>
      <t>As raised by Eric, I'm investigating the "</t>
    </r>
    <r>
      <rPr>
        <i/>
        <sz val="11"/>
        <color theme="1"/>
        <rFont val="Calibri"/>
        <family val="2"/>
      </rPr>
      <t>If you run the report and close it, say yes to reset, all good. If you say no, kmds dies.</t>
    </r>
    <r>
      <rPr>
        <sz val="11"/>
        <color theme="1"/>
        <rFont val="Calibri"/>
        <family val="2"/>
      </rPr>
      <t>" issue.
I performed DCCR (Decompile-Compile-Compact-Repair), populated the restock amount, and tested successfully. I saved the updated file in the version testing folder and notified Eric for testing.</t>
    </r>
  </si>
  <si>
    <t>Liquour Only -- Sales Dept 1</t>
  </si>
  <si>
    <t>D1</t>
  </si>
  <si>
    <t>export to Excel &gt; ID and Onhand only</t>
  </si>
  <si>
    <t>sort by ID ASC</t>
  </si>
  <si>
    <t>compare the 2 DBs</t>
  </si>
  <si>
    <t>extract the report into Excel and compare</t>
  </si>
  <si>
    <t>Include these 2 columns</t>
  </si>
  <si>
    <t>D3</t>
  </si>
  <si>
    <t>E1 &gt; Preview</t>
  </si>
  <si>
    <t>Create an interface that will simulate the work of a cashier… to identify if there will be issues when inputting the data.. Very helpful when creating a new store..</t>
  </si>
  <si>
    <t>Once the cashier puch the data, it will go to the .mdb file below</t>
  </si>
  <si>
    <t>sample errors to trap:</t>
  </si>
  <si>
    <t>Description is too long, it could mess up the cash register.. Or NULL..</t>
  </si>
  <si>
    <t>2/9/2025 - Export and compare d3 report (Item ID, Onhand, Price, Cost) between 2 backup DBs</t>
  </si>
  <si>
    <t>2/9/2025 - Simulate the cash register for all sales department to trap errors (ex. long desciptions, null) and create the error log</t>
  </si>
  <si>
    <t>Meeting with Eric to discuss the new tasks: 
    1. Export and compare D3 report (Item ID, Onhand, Price, Cost) between 2 backup DBs.
    2. Simulate the cash register for all sales department to trap errors (ex. long desciptions, null) and create the error log.
In progres - Export and compare D3 report (Item ID, Onhand, Price, Cost) between 2 backup DBs:
    - qryInventoryValueByCodeXLSExport - Created this Access query that will serve as the recordsource of the Excel export.
    - Created the cmdXLSExport_Click button in Form_PrintInventoryReport and the necessary VBA codes to open the export form and clear the temporary table.</t>
  </si>
  <si>
    <t>SELECT 
    ItemID, 
    Onhand_A_T AS Onhand_A, 
    Price_A_T AS Price_A, 
    Cost_A_T AS Cost_A, 
    Onhand_B_T AS Onhand_B, 
    Price_B_T AS Price_B, 
    Cost_B_T AS Cost_B, 
    Onhand_Diff_T AS Onhand_Diff, 
    Price_Diff_T AS Price_Diff, 
    Cost_Diff_T AS Cost_Diff
FROM (
    SELECT 
        ItemID, 
        SUM(Onhand_A) AS Onhand_A_T, 
        SUM(Price_A) AS Price_A_T, 
        SUM(Cost_A) AS Cost_A_T, 
        SUM(Onhand_B) AS Onhand_B_T, 
        SUM(Price_B) AS Price_B_T, 
        SUM(Cost_B) AS Cost_B_T,
        NZ(SUM(Onhand_A),0) - NZ(SUM(Onhand_B),0) AS Onhand_Diff_T,
        NZ(SUM(Price_A),0) - NZ(SUM(Price_B),0) AS Price_Diff_T,
        NZ(SUM(Cost_A),0) - NZ(SUM(Cost_B),0) AS Cost_Diff_T
    FROM tblInventoryValuedByCodeXLSCompare
    GROUP BY ItemID
    ORDER BY ItemID
) x</t>
  </si>
  <si>
    <t>qryInventoryValuedByCodeXLSCompare</t>
  </si>
  <si>
    <t>SQL / Access Query</t>
  </si>
  <si>
    <t xml:space="preserve"> -- qryInventoryValuedByCodeXLSCompare
SELECT 
    ItemID, 
    Onhand_A_T AS Onhand_A, 
    Price_A_T AS Price_A, 
    Cost_A_T AS Cost_A, 
    Onhand_B_T AS Onhand_B, 
    Price_B_T AS Price_B, 
    Cost_B_T AS Cost_B, 
    Onhand_Diff_T AS Onhand_Diff, 
    Price_Diff_T AS Price_Diff, 
    Cost_Diff_T AS Cost_Diff
FROM (
    SELECT 
        ItemID, 
        SUM(Onhand_A) AS Onhand_A_T, 
        SUM(Price_A) AS Price_A_T, 
        SUM(Cost_A) AS Cost_A_T, 
        SUM(Onhand_B) AS Onhand_B_T, 
        SUM(Price_B) AS Price_B_T, 
        SUM(Cost_B) AS Cost_B_T,
        NZ(SUM(Onhand_A),0) - NZ(SUM(Onhand_B),0) AS Onhand_Diff_T,
        NZ(SUM(Price_A),0) - NZ(SUM(Price_B),0) AS Price_Diff_T,
        NZ(SUM(Cost_A),0) - NZ(SUM(Cost_B),0) AS Cost_Diff_T
    FROM tblInventoryValuedByCodeXLSCompare
    GROUP BY ItemID
    ORDER BY ItemID
) x</t>
  </si>
  <si>
    <t>Total PHP</t>
  </si>
  <si>
    <t>Inventory Valued By Code XLS Compare (D3):
- PromptFilePicker - created this function to prompt the user to select the Excel file. Testing.
- frmInventoryValuedByCodeXLSCompare and sfrmInventoryValuedByCodeXLSCompare - created this form and subform to show the data of the 2 Excel files and the comparison.
- frmInventoryValuedByCodeXLSCompare events - added the neeced VBA code to handle the Excel compare process and validation.</t>
  </si>
  <si>
    <t>Inventory Valued By Code XLS Compare (D3) continuation:
- tblInventoryValuedByCodeXLSCompare - created this temporary table to dump the data of the 2 Excel files before comparing them.
- qryInventoryValuedByCodeXLSCompare - created this Access query to generate the comparison of the 2 Excel files.
- frmInventoryValuedByCodeXLSCompare - created the button and function to export the result of the compared Excel files.
- Testing. Updated the version to 31546. Saved the file for testing to "...\Version Testing\20250213 - 31546" and notified Eric.</t>
  </si>
  <si>
    <t>Cash Register (A1):
I am reviewing the functionality of A1 and determining which files it will open. I am checking the "cr3.exe" file and its relationship with the "cr*.mdb" file, including how it updates it. I attempted to decrypt the "cr3.exe" file to trace its origin but was unsuccessful. I asked Eric for assistance.</t>
  </si>
  <si>
    <t>Version Tracker:</t>
  </si>
  <si>
    <t>79 Item Restock List By Category report and resetting the Restock Amount to 0 (D3):
- Imported the "qryEOD130RItemRestockListbYCategory" report and renamed it "79 Item Restock List By Category". Added the report to "Report Config" list in G6 screen.
- Checking the source data of the report and identify the affected tables. Q&amp;A with Eric to clarify the requirements.
- Created the query "qry79ItemRestockListByCategory" that will be the new recordsource of the report.</t>
  </si>
  <si>
    <t>79 Item Restock List By Category report and resetting the Restock Amount to 0 (D3) continuation:
- qry79ItemRestockListBy Category - Created this query that will serve as the recordsource of the "79 Item Restock List By Category" report.
- "79 Item Restock List By Category" report updates: added the Sales Department header, updated the grouping, arranged the columns.
- Added the Report_Close event to ask the user to reset the Restock Amount when closing the report, and trigger the qryItemsSetRestockAmountToZero update query.
- Testing. Incremented the version number to 31545. Saved a copy for Eric's testing.</t>
  </si>
  <si>
    <t xml:space="preserve">: D1 - Item File Maintenance &gt; Inventory Items </t>
  </si>
  <si>
    <t>Issue</t>
  </si>
  <si>
    <t>: Items were assigned to the wrong vendor, ex. liquor item is under Not Assigned vendor</t>
  </si>
  <si>
    <t>Action</t>
  </si>
  <si>
    <t>/***
	Menu	: D1 - Item File Maintenance &gt; Inventory Items 
	Issue	: Items were assigned to the wrong vendor, ex. liquor item is under Not Assigned vendor
	Action	: Moved the items to the correct vendor, check for duplicates before moving
***/ 
DECLARE @VendorNameFrom VARCHAR(100),
		@VendorNameTo VARCHAR(100);		
SET @VendorNameFrom = 'Not Assigned';
SET @VendorNameTo = 'OLCC WAREHOUSE';
DECLARE @VendorIDFrom INT,
		@VendorIDTo INT;
SET @VendorIDFrom = (SELECT [ID] FROM dbo.Vendor WHERE [Name] = @VendorNameFrom);
SET @VendorIDTo = (SELECT [ID] FROM dbo.Vendor WHERE [Name] = @VendorNameTo);
-- Items from the source Vendor.ID
IF OBJECT_ID('tempdb..#ItemFrom', 'U') IS NOT NULL DROP TABLE #ItemFrom; 
SELECT *
INTO #ItemFrom
FROM dbo.Item
WHERE VendorID = @VendorIDFrom
	AND [ID] LIKE '999%'
	AND LEN([ID]) = 11;
-- Items from the destination Vendor.ID
IF OBJECT_ID('tempdb..#ItemTo', 'U') IS NOT NULL DROP TABLE #ItemTo; 
SELECT *
INTO #ItemTo
FROM dbo.Item
WHERE VendorID = @VendorIDTo
	AND [ID] LIKE '999%'
	AND LEN([ID]) = 11;
-- Checker: Identify if items from the source are present in the destination
DECLARE @DuplicateCount INT;
SET @DuplicateCount = (SELECT COUNT(*) 
					   FROM #ItemFrom a
					   INNER JOIN #ItemTo b ON a.[ID] = b.[ID]);
IF @DuplicateCount = 0
BEGIN
	BEGIN TRANSACTION
	-- Update Item.VendorID 
	UPDATE a
	SET a.VendorID = @VendorIDTo
	FROM dbo.Item a
	INNER JOIN #ItemFrom b ON a.[ID] = b.[ID]
	WHERE a.VendorID = @VendorIDFrom; 
	-- Update PurchaseOrder.VendorID 
	UPDATE a
	SET a.VendorID = @VendorIDTo
	FROM dbo.PurchaseOrder a
	INNER JOIN #ItemFrom b ON a.[ID] = b.[ID]
	WHERE a.VendorID = @VendorIDFrom;
	-- Update PurchaseOrderLine.VendorID 
	UPDATE a
	SET a.VendorID = @VendorIDTo
	FROM dbo.PurchaseOrderLine a
	INNER JOIN #ItemFrom b ON a.[ID] = b.[ID]
	WHERE a.VendorID = @VendorIDFrom; 
	-- Update InvoLine.SalesGroup 
	UPDATE a
	SET a.SalesGroup = @VendorIDTo
	FROM dbo.InvoLine a
	INNER JOIN #ItemFrom b ON a.Code = b.[ID]
	WHERE a.SalesGroup = @VendorIDFrom;  
	ROLLBACK
	--COMMIT
END;
ELSE
BEGIN
	PRINT 'ERROR. Some items from the source Vendor are found in the destination Vendor.'
	SELECT 'ERROR. Some items from the source Vendor are found in the destination Vendor.' AS STATUS
	SELECT *
	FROM #ItemFrom a
	INNER JOIN #ItemTo b ON a.[ID] = b.[ID]
	ORDER BY a.[ID];
END; 
-- REVERT ------------------------------------------------------
/***
	BEGIN TRANSACTION
	-- Update Item.VendorID 
	UPDATE a
	SET a.VendorID = 0
	FROM dbo.Item a
	INNER JOIN #ItemFrom b ON a.[ID] = b.[ID]
	-- Update PurchaseOrder.VendorID 
	UPDATE a
	SET a.VendorID = 0
	FROM dbo.PurchaseOrder a
	INNER JOIN #ItemFrom b ON a.[ID] = b.[ID]
	-- Update PurchaseOrderLine.VendorID 
	UPDATE a
	SET a.VendorID = 0
	FROM dbo.PurchaseOrderLine a
	INNER JOIN #ItemFrom b ON a.[ID] = b.[ID]
	-- Update InvoLine.SalesGroup 
	UPDATE a
	SET a.SalesGroup = 0
	FROM dbo.InvoLine a
	INNER JOIN #ItemFrom b ON a.Code = b.[ID]
	ROLLBACK
	--COMMIT
***/</t>
  </si>
  <si>
    <t>2/19/2025 - Move the 2 buttons for "Inventory Valued By Code XLS Compare" from D3 to G5&gt;Setup/Repair</t>
  </si>
  <si>
    <t>: C1 - Purchase Order Management &gt; Purchase Orders</t>
  </si>
  <si>
    <t>: Green Listbox</t>
  </si>
  <si>
    <t>2/18/2025 - Delete all POs and PO Lines for OLCC Warehouse</t>
  </si>
  <si>
    <t>: Delete all POs and PO Lines for OLCC Warehouse</t>
  </si>
  <si>
    <t>/***
	Menu	: C1 - Purchase Order Management &gt; Purchase Orders
	Object	: Green Listbox
	Action	: Delete all POs and PO Lines per Vendor
***/
BEGIN TRANSACTION
DECLARE @Vendor INT;
SET @Vendor = 1;
--SELECT * FROM PurchaseOrderLine WHERE VendorID = @Vendor
--SELECT * FROM PurchaseOrder		WHERE VendorID = @Vendor
-- Checker: BEFORE
WITH qryPurchaseOrderLineTotals AS (
	SELECT 
		PurchaseOrderLine.PurchaseOrderID
		,Sum(PurchaseOrderLine.QuantityShipped) AS Quantity
		,Sum([QuantityShipped]*[Price]) AS Dollars 
	FROM PurchaseOrderLine 
	GROUP BY PurchaseOrderLine.PurchaseOrderID
)
SELECT 
	PurchaseOrder.ID
	--,[Vendor].[Name] + ' ' + [EPS] AS Vname
	,[Vendor].[Name] + ' ' + (CASE WHEN [PurchaseOrder].[SetupDate] = '1/1/2018' THEN '(IMPORTED)' ELSE '' END) AS Vname
	,CONVERT(VARCHAR(5), [OrderDate], 101) AS [Date]	--Format([OrderDate],'mm/dd') AS [Date]
	,PurchaseOrder.OrderCount AS InvNumber
	,qryPurchaseOrderLineTotals.Quantity
	,qryPurchaseOrderLineTotals.Dollars
	,Vendor.Name
	,CASE WHEN [PurchaseOrder].[SetupDate] = '1/1/2018' THEN '(IMPORTED)' ELSE '' END AS EPS 
FROM (PurchaseOrder
INNER JOIN Vendor ON PurchaseOrder.VendorID = Vendor.ID)
INNER JOIN qryPurchaseOrderLineTotals ON PurchaseOrder.ID = qryPurchaseOrderLineTotals.PurchaseOrderID 
WHERE Vendor.ID = @Vendor
ORDER BY qryPurchaseOrderLineTotals.PurchaseOrderID, Vendor.Name;
-- Child
DELETE 
FROM PurchaseOrderLine
WHERE VendorID = @Vendor
-- Parent
DELETE 
FROM PurchaseOrder
WHERE VendorID = @Vendor
-- Checker: AFTER 
WITH qryPurchaseOrderLineTotals AS (
	SELECT 
		PurchaseOrderLine.PurchaseOrderID
		,Sum(PurchaseOrderLine.QuantityShipped) AS Quantity
		,Sum([QuantityShipped]*[Price]) AS Dollars 
	FROM PurchaseOrderLine 
	GROUP BY PurchaseOrderLine.PurchaseOrderID
)
SELECT
	PurchaseOrder.ID
	--,[Vendor].[Name] + ' ' + [EPS] AS Vname
	,[Vendor].[Name] + ' ' + (CASE WHEN [PurchaseOrder].[SetupDate] = '1/1/2018' THEN '(IMPORTED)' ELSE '' END) AS Vname
	,CONVERT(VARCHAR(5), [OrderDate], 101) AS [Date]	--Format([OrderDate],'mm/dd') AS [Date]
	,PurchaseOrder.OrderCount AS InvNumber
	,qryPurchaseOrderLineTotals.Quantity
	,qryPurchaseOrderLineTotals.Dollars
	,Vendor.Name
	,CASE WHEN [PurchaseOrder].[SetupDate] = '1/1/2018' THEN '(IMPORTED)' ELSE '' END AS EPS 
FROM (PurchaseOrder
INNER JOIN Vendor ON PurchaseOrder.VendorID = Vendor.ID)
INNER JOIN qryPurchaseOrderLineTotals ON PurchaseOrder.ID = qryPurchaseOrderLineTotals.PurchaseOrderID 
WHERE Vendor.ID = @Vendor
ORDER BY qryPurchaseOrderLineTotals.PurchaseOrderID, Vendor.Name;
ROLLBACK
--COMMIT</t>
  </si>
  <si>
    <t>2/18/2025 - Move all liquor items from 'Not Assigned' to 'OLCC Warehouse' vendor</t>
  </si>
  <si>
    <t>: Created a SQL script to move all liquor items from 'Not Assigned' to 'OLCC Warehouse' vendor</t>
  </si>
  <si>
    <t>- Slack huddle with Eric to discuss the new tasks and each task backgound.
- Task 1: Investigation. I created a SQL script that will delete all POs and PO Lines for OLCC Warehouse. Executed.
- Task 2: Investigation. I created a SQL script to move all liquor items from 'Not Assigned' to 'OLCC Warehouse' vendor. Testing. Shared the SQL script to Eric.</t>
  </si>
  <si>
    <t>Cash Register (A1) continuation:
- Slack discussion with Eric about the cr3.exe files and other MDBs related to the cash register. Searching the directories to find any related files that could help me traceback its source file. I opened the "cr3.exe" file in notepad and reviewed its contents. Mostly are special characters but I can see directories and files.
- I copied those files that I discovered by checking the converted "cr.exe" and investigated. Unfortunately I can't find any helpful information. I also found that it was somehow created using VB6 but I can't locate the source files. I shared the file that we are looking for to Eric.</t>
  </si>
  <si>
    <t>: from D3 to G5&gt;Setup/Repair</t>
  </si>
  <si>
    <t>Move the 2 buttons for "Inventory Valued By Code XLS Compare" from D3 to G5&gt;Setup/Repair:
- Form_Sysfile (cmdXLSExport_Click, cmdXLSCompare_Click) - transferred these buttons to G5 and their VBA codes.
- qryInventoryValueByCodeXLSExport - Created this Access query that will serve as the recordsource of the Excel export based on the new buttons.
- Testing. Updated the version to 31546. Saved the file for testing to "...\Version Testing\20250219 - 31546" and notified Eric.</t>
  </si>
  <si>
    <t>Version Tracker - I created a version tracker in Excel and documented all the changes that I've implemented since day one. This file will be used to track all the changes in Access and SQL. I shared the file's location with Eric.</t>
  </si>
  <si>
    <t>2/4/2025 ~ 2/19/2025</t>
  </si>
  <si>
    <t>Invoice Date</t>
  </si>
  <si>
    <t>: Client is unable to receive the EOD email</t>
  </si>
  <si>
    <t>EOD Menu</t>
  </si>
  <si>
    <t>: A2 - Cash Register Functions &gt; End of Day</t>
  </si>
  <si>
    <t>VBA</t>
  </si>
  <si>
    <t>Cause</t>
  </si>
  <si>
    <t>: Query definition</t>
  </si>
  <si>
    <t>SELECT ...
FROM qryEOSalesByDepartmentNoOS, Agents 
INNER JOIN Sysfile ON Agents.AgentNumber = Sysfile.AgentNumber</t>
  </si>
  <si>
    <t>Solution</t>
  </si>
  <si>
    <r>
      <t xml:space="preserve">: The recordset returns a NULL email -- </t>
    </r>
    <r>
      <rPr>
        <sz val="10"/>
        <color rgb="FFC00000"/>
        <rFont val="Consolas"/>
        <family val="3"/>
      </rPr>
      <t>qryEOSalesForEMail</t>
    </r>
  </si>
  <si>
    <r>
      <t xml:space="preserve">: </t>
    </r>
    <r>
      <rPr>
        <sz val="10"/>
        <color rgb="FF0000CC"/>
        <rFont val="Consolas"/>
        <family val="3"/>
      </rPr>
      <t xml:space="preserve">modEOD.EndOFDayStream </t>
    </r>
    <r>
      <rPr>
        <sz val="10"/>
        <rFont val="Calibri"/>
        <family val="2"/>
        <scheme val="minor"/>
      </rPr>
      <t>&gt;</t>
    </r>
    <r>
      <rPr>
        <sz val="10"/>
        <color rgb="FF0000CC"/>
        <rFont val="Consolas"/>
        <family val="3"/>
      </rPr>
      <t xml:space="preserve"> modEMail.EODTextMessage</t>
    </r>
  </si>
  <si>
    <t>Sample email:</t>
  </si>
  <si>
    <t>Log error:</t>
  </si>
  <si>
    <t>Findings</t>
  </si>
  <si>
    <t>PART 1</t>
  </si>
  <si>
    <t>PART 2</t>
  </si>
  <si>
    <t>EFITZKMDS@gmail.com</t>
  </si>
  <si>
    <t>: The emails in the EOD process in A2 has 2 parts</t>
  </si>
  <si>
    <t>: Email that will contain the total EOD sales by department</t>
  </si>
  <si>
    <r>
      <t xml:space="preserve">: </t>
    </r>
    <r>
      <rPr>
        <sz val="10"/>
        <color rgb="FF0000CC"/>
        <rFont val="Consolas"/>
        <family val="3"/>
      </rPr>
      <t xml:space="preserve">modEOD.EndOFDayStream </t>
    </r>
    <r>
      <rPr>
        <sz val="10"/>
        <rFont val="Calibri"/>
        <family val="2"/>
        <scheme val="minor"/>
      </rPr>
      <t>&gt; after</t>
    </r>
    <r>
      <rPr>
        <sz val="10"/>
        <color rgb="FF0000CC"/>
        <rFont val="Consolas"/>
        <family val="3"/>
      </rPr>
      <t xml:space="preserve"> EOLog "EODeMailReports"</t>
    </r>
    <r>
      <rPr>
        <sz val="10"/>
        <color theme="1"/>
        <rFont val="Calibri"/>
        <family val="2"/>
        <scheme val="minor"/>
      </rPr>
      <t xml:space="preserve"> line</t>
    </r>
  </si>
  <si>
    <r>
      <t xml:space="preserve">: 1. Email address is missing in </t>
    </r>
    <r>
      <rPr>
        <b/>
        <sz val="10"/>
        <color theme="1"/>
        <rFont val="Calibri"/>
        <family val="2"/>
      </rPr>
      <t>G5</t>
    </r>
    <r>
      <rPr>
        <sz val="10"/>
        <color theme="1"/>
        <rFont val="Calibri"/>
        <family val="2"/>
      </rPr>
      <t xml:space="preserve"> &gt; EOD Reports tab</t>
    </r>
  </si>
  <si>
    <r>
      <t xml:space="preserve">: 1. Provide the email in </t>
    </r>
    <r>
      <rPr>
        <b/>
        <sz val="10"/>
        <color theme="1"/>
        <rFont val="Calibri"/>
        <family val="2"/>
      </rPr>
      <t>G5</t>
    </r>
    <r>
      <rPr>
        <sz val="10"/>
        <color theme="1"/>
        <rFont val="Calibri"/>
        <family val="2"/>
      </rPr>
      <t xml:space="preserve"> &gt; EOD Reports tab and click the "Save e-Mail" button</t>
    </r>
  </si>
  <si>
    <t xml:space="preserve">  2. The "C:\kmds\EOD File Transmit List.txt" file is missing</t>
  </si>
  <si>
    <t xml:space="preserve">  2. Execute the End of Day (A2) to generate the "C:\kmds\EOD File Transmit List.txt" file</t>
  </si>
  <si>
    <t>: Email that will attach all EOD reports defined in G5 (EOD Reports tab) where the eMail field is checked</t>
  </si>
  <si>
    <t>Resending EOD Emails</t>
  </si>
  <si>
    <t>Form</t>
  </si>
  <si>
    <t>: Form_Sysfile</t>
  </si>
  <si>
    <t>Button</t>
  </si>
  <si>
    <t>: cmdSendEODEmails, cmdSendEODEmails_Click</t>
  </si>
  <si>
    <t>: G5 - Owner &gt; System Profile &gt; EOD Reports tab</t>
  </si>
  <si>
    <r>
      <t xml:space="preserve">: Provide the email address in </t>
    </r>
    <r>
      <rPr>
        <b/>
        <sz val="10"/>
        <color rgb="FFC00000"/>
        <rFont val="Consolas"/>
        <family val="3"/>
      </rPr>
      <t>Agents.Email</t>
    </r>
    <r>
      <rPr>
        <sz val="10"/>
        <color theme="1"/>
        <rFont val="Calibri"/>
        <family val="2"/>
      </rPr>
      <t xml:space="preserve"> field… or update in </t>
    </r>
    <r>
      <rPr>
        <b/>
        <sz val="10"/>
        <color rgb="FFC00000"/>
        <rFont val="Consolas"/>
        <family val="3"/>
      </rPr>
      <t>E6</t>
    </r>
    <r>
      <rPr>
        <sz val="10"/>
        <color theme="1"/>
        <rFont val="Calibri"/>
        <family val="2"/>
      </rPr>
      <t xml:space="preserve"> - Lookup Files &gt; Agents &gt; Profile tab &gt; E-Mail Address textbox</t>
    </r>
  </si>
  <si>
    <t>3/9/2025 - Email documentation/understanding how it works / resender -- End Of Day process</t>
  </si>
  <si>
    <t>3/10/2025 - UPC Check for liquor (WHERE UPC 1 or less list)</t>
  </si>
  <si>
    <t>: D1</t>
  </si>
  <si>
    <t>Task</t>
  </si>
  <si>
    <t>: Create a SQL script that will pull all the liquor items that have only 1 UPC and export it to Excel</t>
  </si>
  <si>
    <t xml:space="preserve">  Restore the below database backup and use it</t>
  </si>
  <si>
    <t xml:space="preserve">- Restored the DUNNCHECKKMDSSQL backup database.
- Created a SQL script to identify all the liquor items with only one UPC.
- Exported the result into Excel and shared the file with Eric. </t>
  </si>
  <si>
    <t>3/13/2025 - create a simulation that will sell alll the liquors via Cash Register to identify potential data issues</t>
  </si>
  <si>
    <t>- Slack huddle with Eric to discuss the Cash Register tasks
- Checking the developer's source code folder of CR3 and confirmed that it was created using VB5
- Searching the internet to find a safe to download VB5/6 IDE
- Opening some ".frm" files to identify the main CR3 form and reviewing the VB codes to identify how it works</t>
  </si>
  <si>
    <t>- Slack huddle with Eric to discuss the new tasks.
- Email documentation/understanding how it works:
      - Gained an understanding of the End of Day (A2) process, focusing on the email section.
      - Reviewed the code line-by-line to pinpoint where and when emails are triggered.
      - Tested the section of A2 that sends an email containing the total EOD sales by department.
      - Tested the section of A2 that attaches all EOD reports defined in G5 (EOD Reports tab) where the email field is checked.
      - Troubleshot the issue where the email was not sent, identified possible causes and solutions, and shared my findings with Eric.</t>
  </si>
  <si>
    <t>EOD Emails Resender:
      - Added a new button in the [G5 &gt; EOD Reports tab] to trigger the "Resend EOD Emails" event.
      - Imported and modified the [modEOD.EndOFDayStream &gt; modEMail.EODTextMessage] and [modEOD.EndOFDayStream &gt; after EOLog "EODeMailReports" line], then linked them to this button.
      - Testing the new feature in different situations (ex. missing agent's email address, missing "C:\kmds\EOD File Transmit List.txt" file).
      - Updated the Access version to 31547 and shared the revised file with Eric for testing.</t>
  </si>
  <si>
    <t>: A1</t>
  </si>
  <si>
    <t>: Form_CashRegister.Form_Open</t>
  </si>
  <si>
    <r>
      <t xml:space="preserve">  At the end of routine, it will open </t>
    </r>
    <r>
      <rPr>
        <sz val="10"/>
        <color rgb="FFC00000"/>
        <rFont val="Consolas"/>
        <family val="3"/>
      </rPr>
      <t>c:\kmds\cr3.exe</t>
    </r>
  </si>
  <si>
    <t>VB Source Files</t>
  </si>
  <si>
    <t>: C:\KMDSDeveloper\CR3</t>
  </si>
  <si>
    <t xml:space="preserve">  I created a copy to C:\Users\Owner\Documents\CBensig Development\Cash Register VB</t>
  </si>
  <si>
    <t xml:space="preserve">  This was created using Visual Basic 5 or VB5</t>
  </si>
  <si>
    <t>- Eric set up a Windows 7 computer. I copied the installer to that computer, tried to install it but it required a disc burner.
- I'm unpacking the CD image on my home computer, copied all the files and components to the Win 7 computer, and installed it.
- All the files were converted to ".VB" and I later found that the express version will do that. I can still open the forms in design view though.
- I notified Eric about the issue and discussed the workaround and the need to have the native VB5 IDE.
- I'm continuing to review the main CR3 form (in progress).</t>
  </si>
  <si>
    <t>- Continue the discussion with Eric on Slack about the VB5/6 IDE. I keep on searching which windows version, bitness and IDE version can open a VB5/6 files without issues but can't find a documentation from Microsoft. I found one from other source and says that we need windows 7 in 32 bit and VB IDE version 6 or VB6.
- I continued on checking the forms and modules to identify which is the startup form, the pre-requisites, other references needed, and the local and SQL server databases needed at startup.
- I identified the main form and module (frmCR.frm and modCR.bas), and started to review them. (in progress).</t>
  </si>
  <si>
    <t xml:space="preserve">- Slack communication with Eric about my findings that CR3 wad created using VB5/6 and the tools needed to open the source files which is a VB5/6 IDE
- I'm reviewing my Visual Studio subscription if I can find an older VB IDE. I found a CD image "visual_basic_2005_express.iso" and downloaded it (446 mb).
- Checking Microsoft Documentation about the support of legacy VB applications to find if it's still supported, environment needed, bitness and OS needed to successfully open the source codes/files without issues.
- Installed the "visual_basic_2005_express.iso" on my home computer and other references, it took some time to load, and then failed due to compatibility issue.
- Eric set up a 2018 Windows 10 computer. I copied the installer to that computer and installed it.
- I loaded the source files but it forcely converted to VB.NET and couldn't compile it.
- It loaded the forms and I can see the controls (ex. buttons, textboxes) and briefly loaded all the forms to see them in design view and reviewing the codes at a high level.
</t>
  </si>
  <si>
    <r>
      <t xml:space="preserve">Removed the </t>
    </r>
    <r>
      <rPr>
        <sz val="10"/>
        <color rgb="FFC00000"/>
        <rFont val="Consolas"/>
        <family val="3"/>
      </rPr>
      <t>Retained=0</t>
    </r>
    <r>
      <rPr>
        <sz val="10"/>
        <color theme="1"/>
        <rFont val="Calibri"/>
        <family val="2"/>
      </rPr>
      <t xml:space="preserve"> line in </t>
    </r>
    <r>
      <rPr>
        <sz val="10"/>
        <color rgb="FFC00000"/>
        <rFont val="Consolas"/>
        <family val="3"/>
      </rPr>
      <t>CR3.vbp</t>
    </r>
    <r>
      <rPr>
        <sz val="10"/>
        <color theme="1"/>
        <rFont val="Calibri"/>
        <family val="2"/>
      </rPr>
      <t xml:space="preserve"> file because this is a VB6 property.</t>
    </r>
  </si>
  <si>
    <t>main dev computer</t>
  </si>
  <si>
    <t>C:\Windows\SysWOW64\regsvr32.exe "D:\Documents\Work\Eric Fitzsimmons\Cash Register VB\VB5PRO Installer\OS\SYSTEM\MSFLXGRD.OCX"</t>
  </si>
  <si>
    <t>Solution: Re-register the OCX libraries. Open CMD in Admin &gt; execute the line below</t>
  </si>
  <si>
    <t>C:\Windows\SysWOW64\regsvr32.exe "D:\Documents\Work\Eric Fitzsimmons\Cash Register VB\OCX\grid32.ocx"</t>
  </si>
  <si>
    <t>C:\Windows\SysWOW64\regsvr32.exe "D:\Documents\Work\Eric Fitzsimmons\Cash Register VB\OCX\MSDATGRD.OCX"</t>
  </si>
  <si>
    <t>regsvr32.exe "D:\Documents\Work\Eric Fitzsimmons\Cash Register VB\Installs\CR3\Support\MSADODC.OCX"</t>
  </si>
  <si>
    <t>regsvr32.exe "D:\Documents\Work\Eric Fitzsimmons\Cash Register VB\Installs\CR3\Support\MSCOMCTL.OCX"</t>
  </si>
  <si>
    <t>regsvr32.exe "D:\Documents\Work\Eric Fitzsimmons\Cash Register VB\Installs\CR3\Support\MSCOMM32.OCX"</t>
  </si>
  <si>
    <t>regsvr32.exe "D:\Documents\Work\Eric Fitzsimmons\Cash Register VB\Installs\CR3\Support\MSDATGRD.OCX"</t>
  </si>
  <si>
    <t>regsvr32.exe "D:\Documents\Work\Eric Fitzsimmons\Cash Register VB\Installs\CR3\Support\MSFLXGRD.OCX"</t>
  </si>
  <si>
    <t>regsvr32.exe "D:\Documents\Work\Eric Fitzsimmons\Cash Register VB\Installs\CR3\Support\MSWINSCK.OCX"</t>
  </si>
  <si>
    <t>regsvr32.exe "D:\Documents\Work\Eric Fitzsimmons\Cash Register VB\Installs\CR3\Support\RICHTX32.OCX"</t>
  </si>
  <si>
    <t xml:space="preserve"> -- not sure if needed, not found in the Installs folder</t>
  </si>
  <si>
    <t>regsvr32.exe "D:\Documents\Work\Eric Fitzsimmons\Cash Register VB\Installs\CR3\Support\MSSTDFMT.DLL"</t>
  </si>
  <si>
    <t>regsvr32.exe "D:\Documents\Work\Eric Fitzsimmons\Cash Register VB\Installs\CR3\Support\MSBIND.DLL"</t>
  </si>
  <si>
    <t>- Slack huddle with Eric to discuss the DAO issue, reverting 31543 and implementing 31545 to 31542 (original) version.
- Using the original copy 31542, I imported the "79 Item Restock List By Category report and resetting the Restock Amount to 0" from 31545, and released it as 31543.
- Testing. Converted to ACCDE and ACCDE, and shared the file with Eric for testing.</t>
  </si>
  <si>
    <t>Project Name</t>
  </si>
  <si>
    <t>CR3</t>
  </si>
  <si>
    <t>Project Type</t>
  </si>
  <si>
    <t>Standard EXE</t>
  </si>
  <si>
    <t>Startup Object</t>
  </si>
  <si>
    <t>Language</t>
  </si>
  <si>
    <t>VB 5 / VB 6</t>
  </si>
  <si>
    <t>EXE Name</t>
  </si>
  <si>
    <t>CR3.EXE</t>
  </si>
  <si>
    <t>modCR.Main</t>
  </si>
  <si>
    <t>C:\KMDS\Archive\</t>
  </si>
  <si>
    <t>C:\KMDS\Journal\</t>
  </si>
  <si>
    <t>C:\KMDS\Mail\</t>
  </si>
  <si>
    <t>C:\KMDS\Reports\</t>
  </si>
  <si>
    <t>C:\KMDS\Mail\IN\</t>
  </si>
  <si>
    <t>C:\KMDS\Mail\IN\Archive</t>
  </si>
  <si>
    <t>C:\KMDS\Mail\OUT\</t>
  </si>
  <si>
    <t>C:\KMDS\Mail\Archive</t>
  </si>
  <si>
    <t>VerifyDirectoryStructure</t>
  </si>
  <si>
    <t>OpenDataFiles</t>
  </si>
  <si>
    <t>gstrLocalDatabase = C:\KMDS\KMDSLocal.mdb</t>
  </si>
  <si>
    <t>rsBuyDown = BuyDown</t>
  </si>
  <si>
    <t>rsBuyDownItem = BuyDownItem</t>
  </si>
  <si>
    <t>rsItem = Item</t>
  </si>
  <si>
    <t>rsCashier = Cashier</t>
  </si>
  <si>
    <t>rsCashsys = Select * from CashSys Where ComputerName = '" &amp; gstrMyComputerName &amp; "'"</t>
  </si>
  <si>
    <t>rsItemSalePrice = ItemSalePrice</t>
  </si>
  <si>
    <t>rsSalesDepartment = SalesDepartment</t>
  </si>
  <si>
    <t>rsSysfile = Sysfile</t>
  </si>
  <si>
    <t>rsTenderCode = Tender</t>
  </si>
  <si>
    <t>rsUPCItem = UPCItem</t>
  </si>
  <si>
    <t>rsKit = Kit</t>
  </si>
  <si>
    <t>rsSalesPictures = SalesPictures</t>
  </si>
  <si>
    <t>rsSalesLeadsSpecificItemOnly = SalesLeads</t>
  </si>
  <si>
    <t>rsSalesLeads = Select * from SalesLeads where SpecificItemOnly =0</t>
  </si>
  <si>
    <t>rsSettings = select * from Settings Where Keyname = 'StockNumberOnReceipt'</t>
  </si>
  <si>
    <t>rsSettings = select * from Settings Where Keyname = 'UseOLCCScanItemsForLookup'</t>
  </si>
  <si>
    <t xml:space="preserve"> -- used to identify gbStockNumberOnReceipt (True/False)</t>
  </si>
  <si>
    <t xml:space="preserve"> -- used to identify gbUseOLCCScanItemsForLookup (True/False)</t>
  </si>
  <si>
    <t>rsSettings = select * from Settings Where Keyname = 'Fintech.Active'</t>
  </si>
  <si>
    <t xml:space="preserve"> -- used to identify gbFintechActive (True/False)</t>
  </si>
  <si>
    <t xml:space="preserve"> -- if database is corrupted, it will FileCopy "K:\KMDS\NEWDB.MDB", "C:\KMDS\KMDSLocal.mdb"</t>
  </si>
  <si>
    <t>OpenLocalDatabase</t>
  </si>
  <si>
    <t>gstrJournal = "C:\KMDS\Journal\CR" &amp; rsCashsys!ID &amp; "-" &amp; glngSaveShiftCounter</t>
  </si>
  <si>
    <t>strTemplate = "C:\KMDS\CashRegisterDetailTemplate.mdb"</t>
  </si>
  <si>
    <t>adoCnCRDetail = C:\KMDS\" &amp; gstrLocalDetail</t>
  </si>
  <si>
    <t>gstrLocalDetail = "CR" &amp; rsCashsys!ID &amp; "-" &amp; glngSaveShiftCounter &amp; ".mdb"</t>
  </si>
  <si>
    <t xml:space="preserve"> -- assign variable = CR3.mdb</t>
  </si>
  <si>
    <t xml:space="preserve"> -- assign variable = CashRegisterDetailTemplate.mdb</t>
  </si>
  <si>
    <t>- Created the SQL script that will simulate the creation of the POs based on sales history with parameters for date range, vendor, and sales department.
- Executed the script and did a comparison between the result and C1's result to ensure that it's working as expected.
- As requested by Eric, I'm creating a stand alone Access file that has one function only: Create POs Based on Sales History (in progress)</t>
  </si>
  <si>
    <t>- Continue on creating the stand alone Access file.
- Created the queries/codes that will create the PO items based on sales history. 
- Re-programmed the login process so that it will open C1 screen after a successful login.
- Testing and data verification.
- I created the accde and accdr versions, shared them with Eric, and asked him to test.</t>
  </si>
  <si>
    <t>- Installation of Visual Basic Version 5 and setting up its configuration.
- Loaded the Cash Registers files (e.g. .vbp, .vbw, .frm, .bas,) and investigation as there are objects that won’t load.
- Updated the compatibility setting of the VB5 application to and run it in compatibility mode.</t>
  </si>
  <si>
    <t>- Loaded the CR3.vbp file and verified that all the reference were loaded.
- There are missing OCX references and licenses. Discussion with Eric and checking on where to find them
- Eric shared the location of the references, I loaded them into the project and ensure that there's no error.
- Compiling the code and debugging - not successful, needs further investigation as some forms did not load correctly.</t>
  </si>
  <si>
    <t>- I continue the troubleshooting for those forms that were not loaded.
- Slack huddle with Eric to discuss new issues.
- Started to review the VBA codes, starting at the main form which is the frmCR.frm file.</t>
  </si>
  <si>
    <t>CesardoCesardo  07:42</t>
  </si>
  <si>
    <t>I have two questions as I can't find them in the code, or maybe I need to check deeper.</t>
  </si>
  <si>
    <t>1. Which button should you press on the cash register to complete the current customer's transaction and begin the next one?</t>
  </si>
  <si>
    <t>2. Which button should you press on the cash register to indicate that your shift is over, and you're done for the day?</t>
  </si>
  <si>
    <t>EricEric  15:56</t>
  </si>
  <si>
    <t>1.  Tender the sale by pressing the cash, check or CC button</t>
  </si>
  <si>
    <t>Eric</t>
  </si>
  <si>
    <t>2. There is a timecard feature, on register, button is punch...punch in and to leave out</t>
  </si>
  <si>
    <t>- Continue on reviewing the VBA codes of frmCR.frm and asked Eric which button to press to complete the current customer's transaction and begin the next one and to indicate that your shift is over, and you're done for the day.
- Reviewing the start up codes and the sequence of forms.
- Reviewing the databases involved and how they are accessed and updated.</t>
  </si>
  <si>
    <t>- Continue on reviewing the VBA codes of frmCR.frm and the other forms.
- Checking the directories involved and the MS Access databases: KMDSLocal.mdb, CashRegisterDetailTemplate.mdb, CR1-3.mdb
- Reviewing the tables involved in the process and how the application select, insert, update and delete the records.</t>
  </si>
  <si>
    <t>- Reviewing the Main sub-routine in the modCR module which was set as the startup routine when launching CR3.exe.
- Debug and compile - still erroring. The datagrid was not loaded correctly. I'm checking the references of the existing CR3 and tried to load it into the dev file.
- frmLookupCheckCashing.frm is also not loaded correctly. Will investigate further and continue on learning the codes to create the Cash Register simulation.
- Started to create the stand alone Access file that will simulate the Cash Register (in progress).</t>
  </si>
  <si>
    <t>Worked hours 2/4/2025 ~ 2/19/2025  --  with bonus of $67</t>
  </si>
  <si>
    <t>3/1/2025 ~ 3/31/2025</t>
  </si>
  <si>
    <t>Worked hours 3/1/2025 ~ 3/31/2025</t>
  </si>
  <si>
    <t>: C1 &gt; select Vendor Name &gt; select Based on Sales History option &gt; provide the Sales History date range &gt; provide the Sales Department range &gt; click Create Purchase Order button</t>
  </si>
  <si>
    <t>Goal</t>
  </si>
  <si>
    <t>: The total amount should match the Business Ledger report in D3 &gt; 14 Business Ledger --&gt;&gt; recordsource: qryBusinessLedger</t>
  </si>
  <si>
    <t>: Create the switch in G5 &gt; Settings to provide the user's the ability to use the old method to create the POs or the new method.</t>
  </si>
  <si>
    <t>- Slack huddle with Eric to discuss the creation of a switch to use the new method in creating new POs.
- Reviewed and pulled the list of Items from D3 &gt; 14 BusinessLedger report and use the report to identify the items for the new POs.
- Reviewed the qryBusinessLedger Access query and created the ptqCreatePOBasedOnSalesHistory based query from it.
- Added a switch in G5 &gt; Settings called CreatePOBasedOnHistory_NewMethod with a True/False option.
- CreatePurchaseOrderBasedOnHistoryNewMethod - created this function that will handle the population of the new PO items.</t>
  </si>
  <si>
    <t>MS Access:</t>
  </si>
  <si>
    <t>ID:</t>
  </si>
  <si>
    <t>PARAMETERS parBeginDate DateTime, parEndDate DateTime, parVendorID Long, parBeginSalesDepartmentID Long, parEndSalesDepartmentID Long;
SELECT 
    Item.VendorID,
    Item.ID AS ItemID,
    SUM(InvoLine.Quantity) AS QuantityOrdered,
    SUM(InvoLine.Quantity) AS QuantityShipped,
    IIF(SUM(InvoLine.Quantity) &gt; 0, SUM(InvoLine.Price) / SUM(InvoLine.Quantity), 0) AS Price,
    SUM(Item.Cost) AS ItemCost,
    IIf(SUM(InvoLine.Quantity) Mod SUM(Item.UnitsPerCase) &lt;&gt; 0, True, False) AS Repack,
    0 AS LineNumber
INTO PurchaseOrderItemDaysSupply
FROM (InvoLine 
INNER JOIN TranTypes ON InvoLine.TransType = TranTypes.Code)
INNER JOIN Item ON InvoLine.Code = Item.ID
WHERE (InvoLine.TransType = 'S' OR InvoLine.TransType = 'C')
    AND (InvoLine.SetupDate BETWEEN [parBeginDate] And [parEndDate])
    AND (Item.SalesDepartmentID BETWEEN [parBeginSalesDepartmentID] And [parEndSalesDepartmentID])
    AND (Item.VendorID = [parVendorId])
GROUP BY Item.VendorID, Item.ID</t>
  </si>
  <si>
    <r>
      <rPr>
        <b/>
        <sz val="10"/>
        <color theme="1"/>
        <rFont val="Calibri"/>
        <family val="2"/>
      </rPr>
      <t>KMDSLocal.mdb</t>
    </r>
    <r>
      <rPr>
        <sz val="10"/>
        <color theme="1"/>
        <rFont val="Calibri"/>
        <family val="2"/>
      </rPr>
      <t xml:space="preserve"> is opened at this point</t>
    </r>
  </si>
  <si>
    <r>
      <rPr>
        <b/>
        <sz val="10"/>
        <color theme="1"/>
        <rFont val="Calibri"/>
        <family val="2"/>
      </rPr>
      <t>CR3.mdb</t>
    </r>
    <r>
      <rPr>
        <sz val="10"/>
        <color theme="1"/>
        <rFont val="Calibri"/>
        <family val="2"/>
      </rPr>
      <t xml:space="preserve"> is opened at this point</t>
    </r>
  </si>
  <si>
    <t>SetDefaults</t>
  </si>
  <si>
    <r>
      <t>gstrNetworkCon = "Provider=Microsoft.ACE.OLEDB.12.0;Data Source=</t>
    </r>
    <r>
      <rPr>
        <sz val="10"/>
        <color rgb="FFC00000"/>
        <rFont val="Calibri"/>
        <family val="2"/>
      </rPr>
      <t>C:\KMDS\KMDS2007.accde</t>
    </r>
    <r>
      <rPr>
        <sz val="10"/>
        <color theme="1"/>
        <rFont val="Calibri"/>
        <family val="2"/>
      </rPr>
      <t>;Persist Security Info=True"</t>
    </r>
  </si>
  <si>
    <t>adoCnKMDS.Open</t>
  </si>
  <si>
    <t>4/8/2025 - Create a new method in C1 to create new POs based on Sales History</t>
  </si>
  <si>
    <t>- qryCreatePurchaseOrderBasedOnSalesHistory - Created this query that will serve as the recordsource of the new method. This is based on the Business Ledger report in D3 &gt; 14 Business Ledger.
- PurchaseOrderCreate (cmdCreatePO_Click) - Added a condition in Case 2 to execute the new method if [DLookup("Value", "Settings", "KeyName = 'CreatePOBasedOnHistory_NewMethod'") Like "*True*"].
- Testing by creating purchase orders on different date ranges and compared the result (total amount) with the Business Ledger report to ensure that the amounts are matching.
- Testing by switching the CreatePOBasedOnHistory_NewMethod in Settings to True, False, back-and-forth to identify if there are issues.
- Incremented the version to 31544.
- DCCR. Created the .accde and .accdr, and shared the files with Eric. I've also updated the Vesion Excel tracker.</t>
  </si>
  <si>
    <t>- Slack huddle with Eric to discuss about creating a purchase order from history and to investigate as the PO's not right.
- Investigation how the C1 screen created the new Purchase Orders records based on Sales History.
- Comparing the result to D1 screen and checking if those are really based on sales history.
- Discussion with Eric about D1 screen bottom table and how to identify items with sales.</t>
  </si>
  <si>
    <t>-- Revised 20250421 - qryCreatePurchaseOrderBasedOnSalesHistory
PARAMETERS parBeginDate DateTime, parEndDate DateTime, parVendorID Long, parBeginSalesDepartmentID Long, parEndSalesDepartmentID Long;
SELECT 
    Item.VendorID,
    Item.ID AS ItemID,
    SUM(InvoLine.Quantity) AS QuantityOrdered,
    SUM(InvoLine.Quantity) AS QuantityShipped,
    IIF(SUM(InvoLine.Quantity) &lt;&gt; 0, SUM(InvoLine.Price) / SUM(InvoLine.Quantity), SUM(InvoLine.Price)) AS Price,
    IIF(SUM(InvoLine.Quantity) &lt;&gt; 0, SUM(Item.Cost * InvoLine.Quantity) / SUM(InvoLine.Quantity), SUM(Item.Cost)) AS ItemCost,
    IIf(SUM(InvoLine.Quantity) Mod SUM(Item.UnitsPerCase) &lt;&gt; 0, True, False) AS Repack,
    0 AS LineNumber
INTO PurchaseOrderItemDaysSupply
FROM (((InvoLine 
INNER JOIN TranTypes ON InvoLine.TransType = TranTypes.Code)
INNER JOIN Item ON InvoLine.Code = Item.ID)
INNER JOIN SalesDepartment ON Item.SalesDepartmentID = SalesDepartment.ID)
INNER JOIN SalesGroup ON SalesDepartment.SalesGroupID = SalesGroup.ID
WHERE (InvoLine.TransType = 'S' OR InvoLine.TransType = 'C')
    AND (InvoLine.SetupDate BETWEEN [parBeginDate] And [parEndDate])
    AND (Item.SalesDepartmentID BETWEEN [parBeginSalesDepartmentID] And [parEndSalesDepartmentID])
    AND (SalesGroup.Description = 'Liquor')
GROUP BY Item.VendorID, Item.ID
-- Revised 20250421 - qryCreatePurchaseOrderBasedOnSalesHistory
PARAMETERS parBeginDate DateTime, parEndDate DateTime, parVendorID Long, parBeginSalesDepartmentID Long, parEndSalesDepartmentID Long;
SELECT 
    Item.VendorID,
    Item.ID AS ItemID,
    SUM(InvoLine.Quantity) AS QuantityOrdered,
    SUM(InvoLine.Quantity) AS QuantityShipped,
    IIF(SUM(InvoLine.Quantity) &lt;&gt; 0, SUM(InvoLine.Price) / SUM(InvoLine.Quantity), SUM(InvoLine.Price)) AS Price,
    IIF(SUM(InvoLine.Quantity) &lt;&gt; 0, SUM(Item.Cost * InvoLine.Quantity) / SUM(InvoLine.Quantity), SUM(Item.Cost)) AS ItemCost,
    IIf(SUM(InvoLine.Quantity) Mod SUM(Item.UnitsPerCase) &lt;&gt; 0, True, False) AS Repack,
    0 AS LineNumber
INTO PurchaseOrderItemDaysSupply
FROM (InvoLine 
INNER JOIN TranTypes ON InvoLine.TransType = TranTypes.Code)
INNER JOIN Item ON InvoLine.Code = Item.ID
WHERE (InvoLine.TransType = 'S' OR InvoLine.TransType = 'C')
    AND (InvoLine.SetupDate BETWEEN [parBeginDate] And [parEndDate])
    AND (Item.SalesDepartmentID BETWEEN [parBeginSalesDepartmentID] And [parEndSalesDepartmentID])
    AND (Item.VendorID = [parVendorId])
GROUP BY Item.VendorID, Item.ID
-- Original 20250409 - qryCreatePurchaseOrderBasedOnSalesHistory
PARAMETERS parBeginDate DateTime, parEndDate DateTime, parVendorID Long, parBeginSalesDepartmentID Long, parEndSalesDepartmentID Long;
SELECT 
    Item.VendorID,
    Item.ID AS ItemID,
    SUM(InvoLine.Quantity) AS QuantityOrdered,
    SUM(InvoLine.Quantity) AS QuantityShipped,
    IIF(SUM(InvoLine.Quantity) &gt; 0, SUM(InvoLine.Price) / SUM(InvoLine.Quantity), 0) AS Price,
    SUM(Item.Cost) AS ItemCost,
    IIf(SUM(InvoLine.Quantity) Mod SUM(Item.UnitsPerCase) &lt;&gt; 0, True, False) AS Repack,
    0 AS LineNumber
INTO PurchaseOrderItemDaysSupply
FROM (InvoLine 
INNER JOIN TranTypes ON InvoLine.TransType = TranTypes.Code)
INNER JOIN Item ON InvoLine.Code = Item.ID
WHERE (InvoLine.TransType = 'S' OR InvoLine.TransType = 'C')
    AND (InvoLine.SetupDate BETWEEN [parBeginDate] And [parEndDate])
    AND (Item.SalesDepartmentID BETWEEN [parBeginSalesDepartmentID] And [parEndSalesDepartmentID])
    AND (Item.VendorID = [parVendorId])
GROUP BY Item.VendorID, Item.ID 
--------------------------------
SELECT 
    Item.VendorID,
    Item.ID AS ItemID,
    SUM(InvoLine.Quantity) AS QuantityOrdered,
    SUM(InvoLine.Quantity) AS QuantityShipped,
    SUM(InvoLine.Price) / SUM(InvoLine.Quantity) AS Price,
    SUM(Item.Cost * InvoLine.Quantity) / SUM(InvoLine.Quantity) AS ItemCost
FROM (InvoLine 
INNER JOIN TranTypes ON InvoLine.TransType = TranTypes.Code)
INNER JOIN Item ON InvoLine.Code = Item.ID
WHERE (InvoLine.TransType = 'S' OR InvoLine.TransType = 'C')
    AND (InvoLine.SetupDate BETWEEN '4/14/2025 00:00:00' And '4/14/2025 23:59:59')
    AND (Item.SalesDepartmentID BETWEEN 1 And 99)
    AND (Item.VendorID = 1)
GROUP BY Item.VendorID, Item.ID
SELECT 
    Item.VendorID,
    Item.ID AS ItemID,
    InvoLine.Quantity,
    InvoLine.Price,
    Item.Cost
FROM (InvoLine 
INNER JOIN TranTypes ON InvoLine.TransType = TranTypes.Code)
INNER JOIN Item ON InvoLine.Code = Item.ID
WHERE (InvoLine.TransType = 'S' OR InvoLine.TransType = 'C')
    AND (InvoLine.SetupDate BETWEEN '4/7/2025 00:00:00' And '4/7/2025 23:59:59')
    AND (Item.SalesDepartmentID BETWEEN 1 And 99)
    AND (Item.VendorID = 1)
    AND Item.ID = 99900049317</t>
  </si>
  <si>
    <t>CodeID</t>
  </si>
  <si>
    <t>Location</t>
  </si>
  <si>
    <t>Export SpreadSheet</t>
  </si>
  <si>
    <t>KMDSSQL_Keizer_20250416</t>
  </si>
  <si>
    <t>KMDSSQL_Keizer_20250424</t>
  </si>
  <si>
    <t>Issue: D1 screen &gt; Location is showing numbers instead of the actual location like Aisle 1</t>
  </si>
  <si>
    <t>- Slack huddle with Eric to discuss the discrepancy in the created purchase order items when transfers are involved.
- Investigation, checking the codebase, and the Access query that generates the PO.
- Updated the new method in C1 to create new Purchase Order based on Sales History.
- Updated the qryCreatePurchaseOrderBasedOnSalesHistory query that will serve as the recordsource of the new method. This is based on the Business Ledger report in D3 &gt; 14 Business Ledger.
- Updated the function CreatePurchaseOrderBasedOnHistoryNewMethod to populate the POs and insert into the PurchaseOrderItemDaysSupply table.
- Testing. Released the updated Access file, and notified Eric.</t>
  </si>
  <si>
    <t>- Had a Slack huddle with Eric to discuss a store issue where some item locations were showing numbers instead of the actual locations.
- Created a SQL script to compare the locations between the current database and a backup from a few days ago to identify changes. Exported the results to Excel and shared them with Eric.
- As requested, added a script to update the current item locations based on the backup and re-compare to ensure they match, then notified Eric.
- Developed a comprehensive script with detailed steps and descriptions to guide Eric in executing it at the store.</t>
  </si>
  <si>
    <t>I saved the standalone Access file in :C:\Users\Owner\Documents\CBensig Development\Version Testing and Release\20250426 - KMDSFixer</t>
  </si>
  <si>
    <t>I called it KMDSFixer</t>
  </si>
  <si>
    <t>For now, the main menu has only 1 function, but we can add more in the future.</t>
  </si>
  <si>
    <t>This compare and update function has 2 steps.</t>
  </si>
  <si>
    <t>STEP 1 - you have to perform it at the Dev Computer</t>
  </si>
  <si>
    <t>STEP 2 - you have to perform it at the STORE</t>
  </si>
  <si>
    <t>As requested by Eric, I'm developing a stand alone Access file that will fix the issue where some items from a backup of some days old are not found/removed from the live database. (in progress)</t>
  </si>
  <si>
    <t>- Continued on developing the standalone Access file, I called it KMDSFixes. I created the main menu where you can select the function. We only have 1 for now. It will open a form with 2 tabs, the first tab has to be performed at the Dev computer and the second table has to be performed at the store.
- Testing. Saved the file to "C:\Users\Owner\Documents\CBensig Development\Version Testing and Release\20250426 - KMDSFixer", and shared with Eric.</t>
  </si>
  <si>
    <t>Continued on investigating and learning the VB code of CR3.</t>
  </si>
  <si>
    <t>- Slack huddle with Eric to discuss about comparing two database backups because some items where missing in the recent backup. For example, item 99901117475 cant be found in D1 screen.
- Reviewed the codebase in D1 to identify if there's a function that deletes an item and if it cascades the deletion to other tables. Reviewed the Delete trigger of the Item table and verified that the deletion cascades to other tables.
- Created a SQL script that compares the 2 backup DBs and identify variances. Additionally, I added a script that inserts the missing items into the tables that were deleted from the T_Item_DTrig delete trigger.
- Slack huddle with Eric to check the data after I executed the script to update the tables that were deleted via trigger. Discussion about the EOD markdown reports as it was showing 0. Discussion about the result of the script where the items have 0 on hands.</t>
  </si>
  <si>
    <t>4/1/2025 ~ 4/30/2025</t>
  </si>
  <si>
    <t>Worked hours 4/1/2025 ~ 4/30/2025</t>
  </si>
  <si>
    <t>C:\Users\Owner\Desktop\PODUNNSTART</t>
  </si>
  <si>
    <t>C:\Users\Owner\Desktop\SUNNYSIDEINVENTORY</t>
  </si>
  <si>
    <t>Tools:</t>
  </si>
  <si>
    <t>DB Backup:</t>
  </si>
  <si>
    <t>Excel Template:</t>
  </si>
  <si>
    <t>48HASKMDSSQL.BAK</t>
  </si>
  <si>
    <t>49NOTHAVEBACKOUTKMDSSQL.bak</t>
  </si>
  <si>
    <t>Name: KMDSTools2019ice.accdb</t>
  </si>
  <si>
    <t>Startup form: Form1</t>
  </si>
  <si>
    <t>Button: Load Purchase Order from Excel Spreadsheet</t>
  </si>
  <si>
    <t>STEPS:</t>
  </si>
  <si>
    <t>/***
    Goal: Identify missing items between 2 DBs and create POs in C1 screen of the missing items using the KMDSTools2019ice_20250507.accdb tool.
***/
-- STEP 1. Restore the backup database. In this case, I renamed it to KMDSSQL_48.
-- STEP 2. Identify the missing items and export the result into Excel.
USE KMDSSQL7
GO
IF OBJECT_ID('tempdb..#MissingItem') IS NOT NULL DROP TABLE #MissingItem;
WITH Older AS (
    SELECT 
        ID AS ItemID, Onhand
    FROM KMDSSQL_48.dbo.Item 
    WHERE VendorID = 1
), Newer AS (
    SELECT 
        ID AS ItemID, Onhand
    FROM KMDSSQL7.dbo.Item
    WHERE VendorID = 1
)
SELECT 
--    o.ItemID AS ItemID_Old,
--    o.ItemID AS ItemID_48,
--    n.ItemID AS ItemID_49,
--    o.Onhand AS Onhand_48,
--    n.Onhand AS Onhand_49,
    o.Onhand AS QTY,
    o.ItemID AS CODE
INTO #MissingItem
FROM Older o
LEFT JOIN Newer n ON o.ItemID = n.ItemID
WHERE n.ItemID IS NULL
    --AND o.ItemID = 99901098275;
GO
SELECT * FROM #MissingItem
GO
-- STEP 2. Identify if the missing items are found in OLCCitem table
SELECT *
FROM #MissingItem mi
INNER JOIN OLCCitem oi ON mi.Code = oi.Code;
-- STEP 3. Open the KMDSTools2019ice_20250507.accdb tool. The password is 2018.
-- STEP 4. Click the 'Load Purchase Order from Excel Spreadsheet' button and select the Excel file exported from STEP 1.
-- STEP 5. Click the 'Step 2 - Import from above spreadsheet' button. This process will insert the data into the OLCCEPS local table in 'C:\KMDS\KMDS2007.accdr' Access file.
-- STEP 6. Open KMDS (C:\KMDS\KMDS2007.accdr), go to C1 screen, click 'Import OLAS Packing List' button</t>
  </si>
  <si>
    <t>5/7/2025 - Populate the missing 89 items and export to Excel, and use the KMDSTools2019ice.accdb tool to import the items into C1 screen</t>
  </si>
  <si>
    <t>- Slack huddle with Eric to discuss the Access tool to import the 89 items into the C1 screen.
- Restored the 49NOTHAVEBACKOUTKMDSSQL.bak file into KMDSSQL7.
- Reviewed the KMDSTools2019ice.accdb file specifically the 'Load Purchase Order from Excel Spreadsheet' function.
- Added the file picker and tried to import the data from Excel.
- Performed the steps from start to end and verified that the PO creation in C1 screen was successful.
- I created the detailed documentation of the steps and shared it with Eric together with the updated Access file.</t>
  </si>
  <si>
    <t xml:space="preserve"> &gt; the idea here is you can hit a letter in the Cash Register, or the shortcut key, and it will ask you for a price</t>
  </si>
  <si>
    <t>CatchAll</t>
  </si>
  <si>
    <t>Description Dropdown</t>
  </si>
  <si>
    <t>Input the ID that is not used, you have to guess it</t>
  </si>
  <si>
    <t>Input the description</t>
  </si>
  <si>
    <t>Double click the dropdown box, do not select, just double click and it will auto-select the "CatchAll - ***"</t>
  </si>
  <si>
    <t>Select the group</t>
  </si>
  <si>
    <t>Clicking the Close Form button will upload the changes to the Cash Registry. Just wait to finish.</t>
  </si>
  <si>
    <t>Creating new Sales Groups / Departments or item and updating the sale's price</t>
  </si>
  <si>
    <t>Credit Dpt?</t>
  </si>
  <si>
    <r>
      <rPr>
        <b/>
        <sz val="10"/>
        <color theme="1"/>
        <rFont val="Calibri"/>
        <family val="2"/>
      </rPr>
      <t>STEP 1: E1</t>
    </r>
    <r>
      <rPr>
        <sz val="10"/>
        <color theme="1"/>
        <rFont val="Calibri"/>
        <family val="2"/>
      </rPr>
      <t xml:space="preserve"> - Sales Groups / Departments</t>
    </r>
  </si>
  <si>
    <r>
      <rPr>
        <b/>
        <sz val="10"/>
        <color theme="1"/>
        <rFont val="Calibri"/>
        <family val="2"/>
      </rPr>
      <t>STEP 2: G5</t>
    </r>
    <r>
      <rPr>
        <sz val="10"/>
        <color theme="1"/>
        <rFont val="Calibri"/>
        <family val="2"/>
      </rPr>
      <t xml:space="preserve"> - System Profile &gt; CR Shortcut tab &gt; assign the shortcut key &gt; click Save &gt; click Close Form &gt; this will upload the entries to the Cash Register</t>
    </r>
  </si>
  <si>
    <t>Reason for the CatchAll:</t>
  </si>
  <si>
    <t>The sales history of a deleted item in this department is moved to this number.</t>
  </si>
  <si>
    <t>Tick this checkbox so that the quantity will be a negative value. It's different in Liquor, negative means returning and not selling.</t>
  </si>
  <si>
    <t>&gt; click the green box (with Not Assigned label) to load the data</t>
  </si>
  <si>
    <t>&gt; click Shift &gt; click Cancel to cancel entered data</t>
  </si>
  <si>
    <t>&gt; press the letter or the key to open the price window and input the price</t>
  </si>
  <si>
    <r>
      <rPr>
        <b/>
        <sz val="10"/>
        <color theme="1"/>
        <rFont val="Calibri"/>
        <family val="2"/>
      </rPr>
      <t>STEP 3:</t>
    </r>
    <r>
      <rPr>
        <sz val="10"/>
        <color theme="1"/>
        <rFont val="Calibri"/>
        <family val="2"/>
      </rPr>
      <t xml:space="preserve"> </t>
    </r>
    <r>
      <rPr>
        <b/>
        <sz val="10"/>
        <color theme="1"/>
        <rFont val="Calibri"/>
        <family val="2"/>
      </rPr>
      <t>A1</t>
    </r>
    <r>
      <rPr>
        <sz val="10"/>
        <color theme="1"/>
        <rFont val="Calibri"/>
        <family val="2"/>
      </rPr>
      <t xml:space="preserve"> - Cash Register -- this will close the KMDS accdb and will open CR3.exe or the Cash Register</t>
    </r>
  </si>
  <si>
    <r>
      <t xml:space="preserve">STEP 4: D1 </t>
    </r>
    <r>
      <rPr>
        <sz val="10"/>
        <color theme="1"/>
        <rFont val="Calibri"/>
        <family val="2"/>
      </rPr>
      <t>- Inventory Items</t>
    </r>
  </si>
  <si>
    <t>&gt; the created sales group or department will show here</t>
  </si>
  <si>
    <t>&gt; you can change the price here and it will reflect to the Cash Register</t>
  </si>
  <si>
    <t>- Slack huddle with Eric to discuss how to create the sales group or department in E1 screen, how to create a shortcut key in G5 screen, how to update the price in cash register, and check the price in D1 screen.
- Reviewing the Cash Register VB codebase to learn and identify the functions involved in opening the price input window when you hit the shortcut key or using the UPC code.
- Tracing and understanding the codes in trail: frmCR &gt; Form_KeyDown &gt; Case vbKeyQ &gt; LookupItem(Code) &gt; GetPrice(Code) &gt; "GetPrice = Item.Price" &gt; "IF GetPrice = 0 Then" &gt; Dialog form will open.</t>
  </si>
  <si>
    <t>If the item code &gt; 7 characters, it will update the price</t>
  </si>
  <si>
    <t>Initially, it will get the existing price from the Item table</t>
  </si>
  <si>
    <t>If price = 0, it will open the dialog where you input the price</t>
  </si>
  <si>
    <t>- Reproduced Eric's instructions to verify that the Pilot Rock functions correctly using either the UPC code or the shortcut key, and investigated how it differs from the La Grande setup.
- Compared the Item tables between the two databases, checking each column to identify any variances.
- Investigated the Settings table and G4 screen, noting several differences in their setups. Shared the screenshot with Eric for his input.</t>
  </si>
  <si>
    <t>- Following Eric's advice, I deleted all punch card data from both parent and child tables.
- After deleting the data, I recreated the punch card item by creating the record in the E1 screen, setting up the shortcut key in the G5 screen, and verifying the item's creation in the D1 screen.
- I then refreshed the cash register and experimented with the pricing. Unfortunately, the issue persisted.
- I began reviewing the VB codebase to understand the pricing logic.</t>
  </si>
  <si>
    <t>- I continued on reviewing the VB codebase specifically the frmCR form, modCR module and the Dialog form where you input the price.
- Based on my investigation, I concluded the following logic:
    - Initially, the system retrieves the existing price from the Item table using the ID or UPC code. New records have a price of 0.
    - If the price is 0, a dialog opens for you to input the price.
    - If the item ID or UPC code is more than 7 characters, the entered price is saved, bypassing step 2 when adding subsequent entries.
- Tested various scenarios by varying the number of characters for the Item ID and UPC code to verify my findings. Shared my findings and results with Eric for his input.</t>
  </si>
  <si>
    <t>- Slack huddle with Eric to discuss screen G6 "Create a Negative and Positive records for Liquor" and reference it to create the POs of the 89 items.
- Attempted to create the POs but encountered numerous errors due to missing items in some key tables. Populated the tables and continued.
- Upon checking the PO codebase, found six methods to create PO records and sought Eric's guidance on which to use.
- Completed the SQL script to identify the 89 missing bottles, each with 0 onhand and dollar amount of zero. Executed the script to create the PO records and shared the results with Eric for review.</t>
  </si>
  <si>
    <t>- Slack huddle with Eric to discuss issues related to the number of digits in the item IDs for both Pilot Rock and La Grande. During the conversation, we explored the possibility of modifying the item IDs using the ItemID7.exe tool. However, since it is an .exe file and we cannot decompile the code, this approach is not feasible. We also considered using screen D7 (Re-Assign Item ID) as an alternative method to assign new item IDs, specifically for non-liquor items.
- qryReassignItemID - Created this Access query to pull all non-liquor items with an Item ID &gt;6 digits and inserts the results into the temporary Access table tblReassignItemID.
- sfrmReassignItemID - Designed this subform to display the retrieved data along with the newly generated Item ID based on the most recent existing ID (6 digits).
- frmReassignItemID - The main form that hosts the subform, action button, and supporting code required to manage the reassignment process.</t>
  </si>
  <si>
    <t>Re-assign Item ID for Non-Liquors (same as D7)</t>
  </si>
  <si>
    <t>STEP 1</t>
  </si>
  <si>
    <t>STEP 2</t>
  </si>
  <si>
    <t>STEP 3</t>
  </si>
  <si>
    <t>- Reviewed D7 screen to identify the correct sequence when updating the child tables.
- frmMenu (cmdReassignItemID_Click) - Added this button and the needed VBA codes that handles the generation of items and insertion of records into the tables.
- tblReassignItemID - Created this table to handle the processing.
- tblReassignItemIDLog - Created this table to handle the history logs.
- Final testing with real data and result verification. Shared the file with Eric and some steps/screenshots in Slack.</t>
  </si>
  <si>
    <t>- Completed the base UPDATE statement and the necessary VBA code for tables: Item, InvoLine, UPCItem, ClubOrderGuides, OrderLine, PurchaseOrderLine, BuyDown, BuyDownItem, AgentTransferLines, LotteryScratch, LotteryScratchRecon
- Created a linked table for tables UPCItem, ClubOrderGuides, OrderLine, PurchaseOrderLine, BuyDown, BuyDownItem, AgentTransferLines, LotteryScratch and LotteryScratchRecon in the Access frontend.
- Code testing and debugging of errors.</t>
  </si>
  <si>
    <t>Compare Item Records by Column - compare the Item tables between 2 databases and able to select the columns to compare</t>
  </si>
  <si>
    <t>5/30/2025 - Compare Item Records by Column</t>
  </si>
  <si>
    <t>- Slack huddle with Eric to discuss the requirements of the Compare Item Records by Column functionality and troubleshooting the missing "C:\KMDS\NewDBTemplate.mdb" file when executing A3.
- frmMenu (cmdCompareItemRecordsByColumn, cmdCompareItemRecordsByColumn_Click) - Created this buton to open the Compare Item Records by Column form.
- CompareItemRecordsByColumn_Item_A - Created this table to store the data for file #1 from the Item table from the first database.
- CompareItemRecordsByColumn_Item_B - Created this table to store the data for file #2 from the Item table from the second database.
- frmCompareItemRecordsByColumn - Created this form with the detailed steps to restore the databases and generate the two files based on the Item table. Developing the logic and codes needed for this functionality. (in progress)</t>
  </si>
  <si>
    <t>5/1/2025 ~ 5/31/2025</t>
  </si>
  <si>
    <t>Worked hours 5/1/2025 ~ 5/31/2025</t>
  </si>
  <si>
    <t>D:\Documents\Work\Eric Fitzsimmons\KMDS Version Tracker.xlsx</t>
  </si>
  <si>
    <t>- Slack huddle with Eric to discuss the requirements for a new tool that compares item records between two files, with the ability to select specific columns for comparison.
- Starting development on the Compare Item Records by Column tool:
    - Reviewing the Item table and other related tables.
    - frmMenu (cmdCompareItemRecordsByColumn) - Created this button to open up the Compare Item Records By Column form and execute the initial checking.
    - frmCompareItemRecords - Created this form to display the pages, buttons, summary and tabs.
    - qryCompareItemRecordsItem - Designed this Access query to join Items with other child tables as the base data source.
    - Created the codes to generate the file #1.
    - tblCompareItemRecordsA - Created this table to house the data from file #1.</t>
  </si>
  <si>
    <t>Compare Item Records by Column tool - Export feature:
    - ExportQueryToExcel - Created this function to export the file #1 and file #1 to Excel.
    - qryCompareItemRecordsExportQuery - Generated this query on the fly as the recordsource of the exported file.
    - Form_frmCompareItemRecords (cmdGenerateFileA_Click) - Updated this event and added the export to Excel function.
    - Form_frmCompareItemRecords (cmdGenerateFileA_Click) - Updated this event and added the export to Excel function.
    - Testing. DCCR. Updated the Access file in the test folder and notified Eric.</t>
  </si>
  <si>
    <t>?KMDSDecrypt(dlookup("Password","Cashier","ID=56"))</t>
  </si>
  <si>
    <t>Password Decrypt:</t>
  </si>
  <si>
    <t xml:space="preserve">- Slack huddle with Eric to discuss the task of deleting all vendors except OLCC.
- Investigated the C2 screen and the underlying tables to identify the foreign key (FK) and primary key (PK) relationships. Also checked the Vendor table for any delete triggers that could cascade deletions to other tables. Additionally, reviewed constraints to identify child tables and determine the correct deletion order.
- Created the SQL script for bulk deletion of vendors. Before executing the deletion, handled related tables by reassigning records in the Item and InvoLine tables to the "Not Assigned" ID and deleting related PurchaseOrder records.
- Testing and review. Shared the finalized SQL script with him.
- Conducted another Slack huddle with Eric to walk him through the script and the steps involved, and also discussed another task. </t>
  </si>
  <si>
    <t>Tool addition: Delete Vendor Logic and Codes:
    - frmMenu (frmDeleteRecords) - created this button to open the Delete Records main form.
    - frmDeleteRecords - Designed this form that will serve as the parent form of the delete subforms.
    - Created two pages or tabs, pageDeleteVendor for the Vendor Delete form and pageDeleteSalesDept for the Sales Department Delete form.
    - cmdDeleteVendor - Created this button to open the Vendor Delete form and initialize the loading of the vendor data.
    - cmdDeleteSalesDept - Created this button to open the Sales Department Delete form and initialize the loading of the sales department data.</t>
  </si>
  <si>
    <t xml:space="preserve">Delete Vendor Logic and Codes continuation:
    - pageDeleteVendor - created this page to handle vendor deletion.
    - sfrmDeleteVendor - subform to display vendor details for deletion.
    - tblDeleteVendor - table to store vendor deletion records.
    - cmdSelectAllExceptOLCCAndNotAssigned - this command selects all vendors except those with OLCC and those not assigned.
    - cmdSelectAllExceptNotAssigned - this command selects all vendors except those not assigned. 
    - cmdClear - this command clears the selection of vendors. 
    - UpdateDeleteFlag - this function updates the deletion flag for selected vendors. </t>
  </si>
  <si>
    <t>Testing and finalization of the Delete Vendor feature
    - cmdDeleteVendor_Click - Prepares the vendor deletion screen. Clears the tblDeleteVendor table. Inserts all vendors from the Vendor table into tblDeleteVendor with a DeleteFlag set to FALSE. Refreshes the subform and updates the title label.
    - UpdateDeleteFlag - Updates the DeleteFlag in tblDeleteVendor based on the provided WhereClause. Sets all DeleteFlag values in tblDeleteVendor to FALSE. If a WhereClause is provided, sets DeleteFlag to TRUE for matching records. Refreshes the subform.
    - cmdDelete_Click - Handles the deletion of selected vendors. Validates that "Not Assigned" is not selected for deletion. Performs several checks: Ensures "Not Assigned" vendor (ID=0) exists and is not selected for deletion. Ensures at least one vendor is selected, but not all. Asks for user confirmation. For each table (PurchaseOrder, PurchaseOrderLine, Item, InvoLine), moves records referencing vendors marked for deletion to "Not Assigned" (VendorID = 0). Deletes the vendors from the Vendor table that are marked for deletion. Shows a success message and refreshes the vendor deletion screen.
    - Testing. Compiled and compacted the file. Shared the details with Eric in Slack.</t>
  </si>
  <si>
    <t>Continuing development on the Compare Item Records by Column tool:
    - Created the codes to generate the file #2.
    - tblCompareItemRecordsB - Created this table to house the data from file #2. Created the codes to compare file #1 and file #2.
    - tblCompareItemRecordsColumn - Created this table to store the columns for selection.
    - tblCompareItemRecordsResult - Created this table to store the result of the compare.
    - sfrmCompareItemRecordsColumn - Created this form to display the columns for selection.
    - qryCompareItemRecordsResult - Designed this Access query to display the result of the compare.
    - sfrmCompareItemRecordsResult - Each column is suffixed with either "_1" or "_2" to indicate whether the data originates from file #1 or file #2. Since conditional formatting isn't supported in this version of Access datasheet view, this column serves as a useful visual indicator for identifying mismatches.
    - A Discrepancy column has been added to the result table to highlight any differences between the two files.
    - PromptSaveLocation - Designed this function to allow users to choose a folder for exporting to Excel.
    - Created the function to export the data to Excel.
    - Testing. Saved the Access file to the test folder. Shared the details with Eric for testing.</t>
  </si>
  <si>
    <t>SalesDepartment</t>
  </si>
  <si>
    <t>T_SalesDepartment_ITrig</t>
  </si>
  <si>
    <t xml:space="preserve"> /* * PREVENT INSERTS IF NO MATCHING KEY IN 'SalesGroup' */  </t>
  </si>
  <si>
    <t>T_SalesDepartment_UTrig</t>
  </si>
  <si>
    <t xml:space="preserve"> /* * PREVENT UPDATES IF DEPENDENT RECORDS IN 'Category' */ </t>
  </si>
  <si>
    <t xml:space="preserve"> 'The record can''t be deleted or changed. Since related records exist in table ''Category'', referential integrity rules would be violated.'  </t>
  </si>
  <si>
    <t xml:space="preserve"> IF (SELECT COUNT(*) FROM SalesDepartment, Category WHERE (SalesDepartment.ID = Category.SalesDepartmentID)) &gt; 0  </t>
  </si>
  <si>
    <t xml:space="preserve"> /* * PREVENT UPDATES IF DEPENDENT RECORDS IN 'Item' */  </t>
  </si>
  <si>
    <t xml:space="preserve"> 'The record can''t be deleted or changed. Since related records exist in table ''Item'', referential integrity rules would be violated.'  </t>
  </si>
  <si>
    <t xml:space="preserve"> IF (SELECT COUNT(*) FROM SalesDepartment, Item WHERE (SalesDepartment.ID = Item.SalesDepartmentID)) &gt; 0  </t>
  </si>
  <si>
    <t xml:space="preserve"> /* * PREVENT UPDATES IF NO MATCHING KEY IN 'SalesGroup' */  </t>
  </si>
  <si>
    <t>T_SalesDepartment_DTrig</t>
  </si>
  <si>
    <t xml:space="preserve">/* * PREVENT DELETES IF DEPENDENT RECORDS IN 'Category' */  </t>
  </si>
  <si>
    <t xml:space="preserve">IF (SELECT COUNT(*) FROM deleted, Category WHERE (deleted.ID = Category.SalesDepartmentID)) &gt; 0  </t>
  </si>
  <si>
    <t xml:space="preserve">/* * PREVENT DELETES IF DEPENDENT RECORDS IN 'Item' */  </t>
  </si>
  <si>
    <t xml:space="preserve">IF (SELECT COUNT(*) FROM deleted, Item WHERE (deleted.ID = Item.SalesDepartmentID)) &gt; 0  </t>
  </si>
  <si>
    <t>New sales department for catch all -- PRIORDATA</t>
  </si>
  <si>
    <t>T_Item_ITrig</t>
  </si>
  <si>
    <t xml:space="preserve">/* * PREVENT INSERTS IF NO MATCHING KEY IN 'SalesDepartment' */  </t>
  </si>
  <si>
    <t>SalesDepartment.ID = Item.SalesDepartmentID</t>
  </si>
  <si>
    <t>T_Item_UTrig</t>
  </si>
  <si>
    <t xml:space="preserve">/* * CASCADE UPDATES TO 'ClubOrderGuides' */  </t>
  </si>
  <si>
    <t>WHERE SalesDepartment.ID = Item.SalesDepartmentID</t>
  </si>
  <si>
    <t xml:space="preserve"> WHERE SalesGroup.ID = SalesDepartment.SalesGroupID </t>
  </si>
  <si>
    <t xml:space="preserve"> WHERE SalesGroup.ID = SalesDepartment.SalesGroupID</t>
  </si>
  <si>
    <t xml:space="preserve">/* * CASCADE UPDATES TO 'OrderLine' */  </t>
  </si>
  <si>
    <t xml:space="preserve">/* * CASCADE UPDATES TO 'PurchaseOrderLine' */  </t>
  </si>
  <si>
    <t xml:space="preserve">/* * CASCADE UPDATES TO 'BuydownItem' */  </t>
  </si>
  <si>
    <t xml:space="preserve">/* * CASCADE UPDATES TO 'Buydown */  </t>
  </si>
  <si>
    <t xml:space="preserve">/* * CASCADE UPDATES TO 'AgentTransferLines */  </t>
  </si>
  <si>
    <t xml:space="preserve">/* * CASCADE UPDATES TO 'UPCItem' */  </t>
  </si>
  <si>
    <t xml:space="preserve">/* * CASCADE UPDATES TO 'LotteryScratch' */  </t>
  </si>
  <si>
    <t>SET ClubOrderGuides.ItemID = Item.ID WHERE Item.ID = ClubOrderGuides.ItemID</t>
  </si>
  <si>
    <t>SET OrderLine.ItemID = Item.ID WHERE Item.ID = OrderLine.ItemID</t>
  </si>
  <si>
    <t>SET PurchaseOrderLine.ItemID = Item.ID WHERE Item.ID = PurchaseOrderLine.ItemID</t>
  </si>
  <si>
    <t>SET BuydownItem.ItemsCode = Item.ID WHERE Item.ID = BuydownItem.ItemsCode</t>
  </si>
  <si>
    <t>SET BuyDown.ItemsID = Item.ID WHERE Item.ID = BuyDown.ItemsID</t>
  </si>
  <si>
    <t>SET AgentTransferLines.ItemID = Item.ID WHERE Item.ID = AgentTransferLines.ItemID</t>
  </si>
  <si>
    <t>SET UPCItem.ItemID = Item.ID WHERE Item.ID = UPCItem.ItemID</t>
  </si>
  <si>
    <t>SET LotteryScratch.ItemID = Item.ID WHERE Item.ID = LotteryScratch.ItemID</t>
  </si>
  <si>
    <t xml:space="preserve">/* * CASCADE UPDATES TO 'LotteryScratchRecon' */  </t>
  </si>
  <si>
    <t>SET LotteryScratchRecon.ItemID = Item.ID WHERE Item.ID = LotteryScratchRecon.ItemID</t>
  </si>
  <si>
    <t xml:space="preserve">/* * CASCADE UPDATES TO 'InvoLine' */  </t>
  </si>
  <si>
    <t>SET InvoLine.Code = Item.ID WHERE Item.ID = InvoLine.Code</t>
  </si>
  <si>
    <t xml:space="preserve">/* * PREVENT UPDATES IF NO MATCHING KEY IN 'SalesDepartment' */  </t>
  </si>
  <si>
    <t xml:space="preserve">/* audit field changes! */  </t>
  </si>
  <si>
    <t>IF UPDATE(Price)... INSERT INTO ItemAudit (…) SELECT... FROM Item</t>
  </si>
  <si>
    <t>IF UPDATE(Onhand)...  INSERT INTO ItemAudit (...) SELECT... FROM Item</t>
  </si>
  <si>
    <t>T_Item_DTrig</t>
  </si>
  <si>
    <t xml:space="preserve">/* * CASCADE DELETES TO 'ClubOrderGuides' */  </t>
  </si>
  <si>
    <t xml:space="preserve">DELETE ClubOrderGuides FROM deleted, ClubOrderGuides WHERE deleted.ID = ClubOrderGuides.ItemID  </t>
  </si>
  <si>
    <t xml:space="preserve">/* * CASCADE DELETES TO 'OrderLine' */  </t>
  </si>
  <si>
    <t xml:space="preserve">DELETE OrderLine FROM deleted, OrderLine WHERE deleted.ID = OrderLine.ItemID  </t>
  </si>
  <si>
    <t xml:space="preserve">/* * CASCADE DELETES TO 'PurchaseOrderLine' */  </t>
  </si>
  <si>
    <t xml:space="preserve">DELETE PurchaseOrderLine FROM deleted, PurchaseOrderLine WHERE deleted.ID = PurchaseOrderLine.ItemID  </t>
  </si>
  <si>
    <t xml:space="preserve">/* * CASCADE DELETES TO 'BuyDownItem' */  </t>
  </si>
  <si>
    <t xml:space="preserve">DELETE BuyDownItem FROM deleted, BuyDownItem WHERE deleted.ID = BuyDownItem.ItemsCode  </t>
  </si>
  <si>
    <t xml:space="preserve">/* * CASCADE DELETES TO 'BuyDown' */  </t>
  </si>
  <si>
    <t xml:space="preserve">DELETE BuyDown FROM deleted, BuyDown WHERE deleted.ID = BuyDown.ItemsID  </t>
  </si>
  <si>
    <t xml:space="preserve">/* * CASCADE DELETES TO 'AgentTransferLines' */  </t>
  </si>
  <si>
    <t xml:space="preserve">DELETE AgentTransferLines FROM deleted, AgentTransferLines WHERE deleted.ID = AgentTransferLines.ItemID  </t>
  </si>
  <si>
    <t xml:space="preserve">/* * CASCADE DELETES TO 'LotteryScratch' */  </t>
  </si>
  <si>
    <t xml:space="preserve">DELETE LotteryScratch FROM deleted, LotteryScratch WHERE deleted.ID = LotteryScratch.ItemID  </t>
  </si>
  <si>
    <t xml:space="preserve">/* * CASCADE DELETES TO 'LotteryScratchRecon' */  </t>
  </si>
  <si>
    <t xml:space="preserve">DELETE LotteryScratchRecon FROM deleted, LotteryScratchRecon WHERE deleted.ID = LotteryScratchRecon.ItemID  </t>
  </si>
  <si>
    <t xml:space="preserve">/* * CASCADE DELETES TO 'UPCItem' */  </t>
  </si>
  <si>
    <t xml:space="preserve">DELETE UPCItem FROM deleted, UPCItem WHERE deleted.ID = UPCItem.ItemID  </t>
  </si>
  <si>
    <t>'don't allow delete if there are onhands....</t>
  </si>
  <si>
    <t>'move transactions to a catch all item to preseve sales history totals</t>
  </si>
  <si>
    <t>Form_Item.Form_Delete</t>
  </si>
  <si>
    <t>qrySalesDepartmentCatchAllItemsByID --&gt;&gt; .Parameters("parSalesDepartmentID") = SalesDepartmentID</t>
  </si>
  <si>
    <t>&gt;&gt; not allowed if there's no Catch All item</t>
  </si>
  <si>
    <t>&gt;&gt; not allowed if you are deleting a Catch All item</t>
  </si>
  <si>
    <t>qryInvoLineCountByCode --&gt;&gt; .Parameters("parCode") = ID</t>
  </si>
  <si>
    <t>1. get the catch all item --&gt;&gt; SalesDepartment</t>
  </si>
  <si>
    <t>2. is there any history for this item --&gt;&gt; InvoLine</t>
  </si>
  <si>
    <t>'move the history of this item to the catch all item for this department</t>
  </si>
  <si>
    <t>qryInvoLineSetCodeToCatchAllCode --&gt;&gt; .Parameters("parCodeCatchAll") = nSaveCatchAllItemID</t>
  </si>
  <si>
    <t xml:space="preserve">UPDATE InvoLine </t>
  </si>
  <si>
    <t>SET Code = SalesDepartment.CatchAllItemID</t>
  </si>
  <si>
    <t>WHERE Code = Item.ID</t>
  </si>
  <si>
    <r>
      <t xml:space="preserve">3. Delete trigger </t>
    </r>
    <r>
      <rPr>
        <sz val="10"/>
        <color rgb="FFC00000"/>
        <rFont val="Consolas"/>
        <family val="3"/>
      </rPr>
      <t>T_Item_Dtrig</t>
    </r>
    <r>
      <rPr>
        <sz val="10"/>
        <color theme="1"/>
        <rFont val="Calibri"/>
        <family val="2"/>
      </rPr>
      <t xml:space="preserve"> will happen in SQL server</t>
    </r>
  </si>
  <si>
    <t>T_Category_ITrig</t>
  </si>
  <si>
    <t>WHERE SalesDepartment.ID = Category.SalesDepartmentID</t>
  </si>
  <si>
    <t>T_Category_UTrig</t>
  </si>
  <si>
    <t xml:space="preserve">/* * CASCADE UPDATES TO 'SubCategory' */  </t>
  </si>
  <si>
    <t>SET SubCategory.CategoryID = Category.ID WHERE Category.ID = SubCategory.CategoryID</t>
  </si>
  <si>
    <t>T_Category_DTrig</t>
  </si>
  <si>
    <t xml:space="preserve">/* * PREVENT DELETES IF DEPENDENT RECORDS IN 'SubCategory' */  </t>
  </si>
  <si>
    <t>WHERE Category.ID = SubCategory.CategoryID</t>
  </si>
  <si>
    <t>Delete Sales Department Tool (in progress):
    - Reviewing the code to create the CatchAll sales department.
    - Reviewing the Item table delete events in SQL server and the order of deletion.
    - Reviewing the Sales Department table delete events in SQL server.</t>
  </si>
  <si>
    <t>Delete Sales Department Tool (in progress):
    - I thoroughly reviewed the deletion process, from removing an Item to deleting a Sales Department, not just twice, but three times, due to my hesitation. This is because the process removes the Item from all related tables except the InvoLine table. I'm uncertain how the state generates the sales history totals, but I assume the data is sourced from the InvoLine table, as it appears to serve as the repository for all Catch All items.
    - Finalizing the deletion process and continue on creating the GUI.</t>
  </si>
  <si>
    <t>Delete Sales Department Tool (in progress):
    - Form_frmDeleteRecords.cmdDeleteSalesDept_Click - Created this button to handle the deletion of Sales Department.
    - Linked the SalesDepartment, SalesGroup, InvoLine and Category tables into the frontend.
    - Form_sfrmDeleteSalesDept.cmdDelete_Click - Created this event to handle the deletion of records from the Item table going to the related tables.
    - Form_sfrmDeleteSalesDept.ValidateCatchAllItemID - Created this function to identify if there's an existing catch all item from the Item table and to create one if there's none.
    - Form_sfrmDeleteSalesDept.DeleteItem - Created this item to facilitate the deletion of all records from the Item table based on the SalesDepartmentID.
    - Troubleshooting as for some reason, the automation stops midway when I try to delete the Beer department. It has a large number of records in the InvoLine table, and I suspect that one or more items are linked to related records in other tables I haven't identified yet. This seems to be preventing the deletion and causing the process to halt.</t>
  </si>
  <si>
    <t>Delete Sales Department Tool (completed):
    - Continue on troubleshooting and fixing the "halt" issue when deleting Sales Departments with plenty of InvoLine records.
    - Added the section to identify if a SubCategory is linked and delete it.
    - Added the section to identify if a Category is linked and delete it.
    - tblSalesDepartmentLog - Created this table to log all deleted Sales Department.
    - tblItemLog - Used to log items for deletion and join with InvoLine later on in the process.
    - tblTempItem - Created this table to temporarily store the item IDs.
    - Rounds of testing and verification.
    - Debugged and compiled the Access file. Shared it with Eric together with some instructions.</t>
  </si>
  <si>
    <t>Deleted Sales Department in the "69 Sales By Department By Payment Type" report continuation:
    - CreateCatchAllItem - Created this function to create the CatchAll item for the deleted sales department.
    - Form_sfrmDeleteSalesDept.cmdDelete_Click - Created this event to delete all Item records from the Sales Department except catch all item. Cascading deletes are handled by the Item table Delete trigger.
    - Testing. Variance troubleshooting and fixing.
    - Compiled the Access file and shared it with Eric for testing.</t>
  </si>
  <si>
    <t>- Slack huddle with Eric to discuss the requirements of the new task: Move all deleted Sales Department to the new Sales Department called "Deleted..." and show the deleted Sales Department in the "69 Sales By Department By Payment Type" report.
- Deleted Sales Department in the "69 Sales By Department By Payment Type" report:
    - Reviewed the "69 Sales By Department By Payment Type" report to identify how it's generated.
    - CreateDeletedSalesDepartment - Created this function to handle the creation of the deleted sales department.
    - Reviewed the tables joined in the qryInvoLineByPayment query which is the recordsource of the report and learned the join criteria.</t>
  </si>
  <si>
    <t>Delete Sales Department Tool (in progress):
    - frmMenu - Added the button to open the frmDeleteSalesGroup form.
    - frmDeleteSalesGroup - Created this container and the codes to initialize the loading of data.
    - sfrmDeleteSalesGroup - Created this subform to display the sales group and department.</t>
  </si>
  <si>
    <t>Worked hours 6/1/2025 ~ 6/30/2025</t>
  </si>
  <si>
    <t>6/1/2025 ~ 6/30/2025</t>
  </si>
  <si>
    <t>556541130</t>
  </si>
  <si>
    <t>customer having dao360.dll issue</t>
  </si>
  <si>
    <t>- Slack huddle with Erick to discuss the "Searching for referenced file: Dao360.dll" error when clicking the D menu.
- I reviewed the entire codebase and found no references to DAO 3.6 (Dao360.dll). The application is using DAO 12.0 (ACEDAO.dll), which is the latest version of the DAO library.
     - Checked if there's any module behind the D screen that might use DAO360 (even indirectly).
     - Reviewed for unused variables, even unused ones can trigger a lookup to DAO360.
     - Looked at form properties, like RecordSource, Filter, or embedded macros as these may reference DAO-based queries or functions.
     - Looked for hard-coded library binding
- Created a copy of version 31542 and performed DCCR (Decompile - Compile - Compact - Repair).
- General testing and shared the compiled version with Erick with same version number.</t>
  </si>
  <si>
    <t>other machine</t>
  </si>
  <si>
    <t>738535603</t>
  </si>
  <si>
    <t>- Collaborated with Eric via Slack to troubleshoot a runtime error encountered when opening the KMDSTools2019_20250524.accdb file.
- Remoted into the environment and identified the issue: the full version of Microsoft Access was missing. Resolved it by converting the file to .accdr, compatible with the runtime version of Access.
- At Eric’s request, reviewed the codebase using MZ Tools to identify all instances of ".accd" and ".bat". Shared the findings and exported the list of .bat files in use.
- Continued documenting the End-of-Day (EOD) process.</t>
  </si>
  <si>
    <t>Understanding and documentation of the EOD process. (in progress)
    - Load Config &amp; Create Backup Folder
    - Make SQL Backup
    - Delete Old Files</t>
  </si>
  <si>
    <t>Understanding and documentation of the EOD process. (in progress)
    - Run EOD Queries/Reports (EOProcess) - need to review again via SSMS</t>
  </si>
  <si>
    <t>Understanding and documentation of the EOD process. (in progress)
    - Cleanup &amp; Data Consolidation
    - Move Register Files to Backup</t>
  </si>
  <si>
    <t>Understanding and documentation of the EOD process. (in progress)
    - Create Transmit Files (Fintech/OLCC)
    - Lottery, Reindex, Update Inventory - (need to drill down and understand better)</t>
  </si>
  <si>
    <t>Understanding and documentation of the EOD process. (in progress)
    - Verify Customer &amp; Transmit Files
    - Email Backup, Send Notifications</t>
  </si>
  <si>
    <t>7/1/2025 ~ /31/2025</t>
  </si>
  <si>
    <t>Worked hours 7/1/2025 ~ /31/2025
Note: Minimum is 20 hours</t>
  </si>
  <si>
    <t>Source:</t>
  </si>
  <si>
    <t>Working folder:</t>
  </si>
  <si>
    <t>The tool is pointing to this folder so you have to place the register files here with the proper name.</t>
  </si>
  <si>
    <t>Request:</t>
  </si>
  <si>
    <t xml:space="preserve">    Create a button that will run the queries below. The last query will need changing.</t>
  </si>
  <si>
    <t>Create a new folder called BO and subfolders for year, month and day</t>
  </si>
  <si>
    <t>Checker: D3</t>
  </si>
  <si>
    <t>C:\ProgramData\Microsoft\Windows\Start Menu\Programs\Splashtop Remote\Splashtop Business.lnk</t>
  </si>
  <si>
    <t>Desktop App:</t>
  </si>
  <si>
    <t>8/28/2025 EOD Issue:</t>
  </si>
  <si>
    <t>8/28/2025 - EOD Backout</t>
  </si>
  <si>
    <t>Batman@2025</t>
  </si>
  <si>
    <t>These are the files generated after EOD process.</t>
  </si>
  <si>
    <t>Settings Tab</t>
  </si>
  <si>
    <t>KMDSMail EODeMail --&gt;&gt; change the email address to a test email</t>
  </si>
  <si>
    <t>KMDSMail sendpassword --&gt;&gt; change to a fake password</t>
  </si>
  <si>
    <t>EOD Reports Tab</t>
  </si>
  <si>
    <t>e-Mail address --&gt;&gt; change to a test email</t>
  </si>
  <si>
    <t>OLCC FTP Info Tab</t>
  </si>
  <si>
    <t>OLCC FTP Password --&gt;&gt; change it so it can't login to the server</t>
  </si>
  <si>
    <t>To test the EOD process safely, update some configurations in G5 screen:</t>
  </si>
  <si>
    <t>Check Out Flags</t>
  </si>
  <si>
    <t>Check out the cash register files and click "Look for Detail files" to verify the MDB files</t>
  </si>
  <si>
    <t>EOD won't process of nothing is check out</t>
  </si>
  <si>
    <t>Printer Setting</t>
  </si>
  <si>
    <t>To avoid printing automatically, change the default setting to Print to PDF via Control Panel</t>
  </si>
  <si>
    <t>EOD Backout Process:
    - frmMenu (cmdEODBackout) - Created this button to open the backout form.
    - frmEODBackout (cmdGetPath) - Created this button and the required codes to prompt the user to select a folder and get the path.
    - SelectFolder - Created this function for selecting a folder and get the path.</t>
  </si>
  <si>
    <t>EOD Backout Process Continuation:
    - frmEODBackout (CopyCashRegisterFiles) - Created this event to verify and copy the cash register files from the backup folder to the backout folder.
    - General (CopyFiles) - Created this function to verify if the folder exists and paste the copied files.
    - RelinkLocalTable - Created this function to relink the InvoLine tables to the correct MDB files.</t>
  </si>
  <si>
    <t>- Slack huddle with Erick to discuss how to delete an invoice number from the InvoLine SQL table and from other tables.
- EOD Backout Process Continuation:
    - Pulled all the queries needed from the old Query Runner and put them in strSQL variable for execution.
    - Form_frmEODBackout (cmdRunQuery_Click) - Created this button and event to facilitate the execution of the queries.
    - ErrHandler - Created this error handler to trap the errors and display to the user.
    - EOD backout process testing and fixing bugs.</t>
  </si>
  <si>
    <t>Future Projects</t>
  </si>
  <si>
    <t>Another thing we can look at is force loading and maybe error detection for weborders</t>
  </si>
  <si>
    <t>https://iclanwebsites.slack.com/archives/D086R0PPQH0/p1757196701781429</t>
  </si>
  <si>
    <t>Also put on the list we need to look into two stores that have fs3 and fs5 instead of fs1.  We need to be prepared if we need to replace a computer</t>
  </si>
  <si>
    <t>https://iclanwebsites.slack.com/archives/D086R0PPQH0/p1757116281273129</t>
  </si>
  <si>
    <t>https://liblibs.github.io/kmds/end-of-day.html</t>
  </si>
  <si>
    <t>GitHub EOD Link:</t>
  </si>
  <si>
    <t>Remind me I need a button to resend end of day results</t>
  </si>
  <si>
    <t>https://iclanwebsites.slack.com/archives/D086R0PPQH0/p1757040578533169</t>
  </si>
  <si>
    <t>Can you create a gui where I enter the invoice number and it deletes it from sql</t>
  </si>
  <si>
    <t>https://iclanwebsites.slack.com/archives/D086R0PPQH0/p1757029526482469</t>
  </si>
  <si>
    <t>One is I pick screens like B1, D1, C1 etc and you find and document the table the data resides. Reason is if someone calls and bad data has been inserted in one of these tables, i can learn off of this effort how to querie, delete and edit things that are likely to be corrupted.</t>
  </si>
  <si>
    <t>https://iclanwebsites.slack.com/archives/D086R0PPQH0/p1756947495314719</t>
  </si>
  <si>
    <t>EOD Backout Process Completion:
    - Asked confirmation from Eric on how to configure the Settings in KMDS to safely test the EOD process.
    - Continued testing and fixing bugs. Verifying the results are correct.
    - Shared the updated file (KMDSTools2019_250905.accdb) with Eric and requested him to test.</t>
  </si>
  <si>
    <t xml:space="preserve">9/23/2025 - </t>
  </si>
  <si>
    <t>10 and  12 digits won'd delete right away even after changing the OnHand to 0</t>
  </si>
  <si>
    <t>Crete a GUI that will display the items in D1 and can be sorted.. And deleted..</t>
  </si>
  <si>
    <t>Create a GUI like in B1 screen - Blue listbox so he can select an entry and delete it.</t>
  </si>
  <si>
    <t>Export the file before deleting - call it a Log File and save it in Reports.</t>
  </si>
  <si>
    <t>the Dark Horse podcast with Brett Weinstein and Doctor Malone, and Steve Kirsch</t>
  </si>
  <si>
    <t>788314450</t>
  </si>
  <si>
    <t>- Slack communication with Erick to clarify the tasks.
- Begin working on the B1 screen documentation.</t>
  </si>
  <si>
    <t>B1 screen documentation</t>
  </si>
  <si>
    <t>- Slack huddle with Eric to discuss new requests: GUI to sort by item's created date and delete those items with 10 and 12 digits code.
- B1 screen documentation</t>
  </si>
  <si>
    <t>11:30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</si>
</sst>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quot;$&quot;#,##0.00"/>
    <numFmt numFmtId="165" formatCode="mmm\ dd\,\ yyyy"/>
    <numFmt numFmtId="166" formatCode="&quot;$&quot;0.00&quot; / Hour&quot;"/>
    <numFmt numFmtId="167" formatCode="mm/dd/yyyy"/>
    <numFmt numFmtId="168" formatCode="&quot;Php &quot;#,#00.00"/>
    <numFmt numFmtId="169" formatCode="&quot;$&quot;#,#00.00"/>
  </numFmts>
  <fonts count="19" x14ac:knownFonts="1">
    <font>
      <sz val="10"/>
      <color theme="1"/>
      <name val="Calibri"/>
      <family val="2"/>
    </font>
    <font>
      <sz val="10"/>
      <color theme="1" tint="0.249977111117893"/>
      <name val="Arial"/>
      <family val="2"/>
    </font>
    <font>
      <b/>
      <sz val="10"/>
      <color theme="1"/>
      <name val="Calibri"/>
      <family val="2"/>
    </font>
    <font>
      <sz val="10"/>
      <color rgb="FF0000CC"/>
      <name val="Consolas"/>
      <family val="3"/>
    </font>
    <font>
      <sz val="10"/>
      <color theme="1"/>
      <name val="Calibri"/>
      <family val="2"/>
    </font>
    <font>
      <sz val="10"/>
      <color theme="0"/>
      <name val="Calibri"/>
      <family val="2"/>
    </font>
    <font>
      <sz val="11"/>
      <color theme="1"/>
      <name val="Calibri"/>
      <family val="2"/>
    </font>
    <font>
      <b/>
      <sz val="16"/>
      <color theme="1"/>
      <name val="Calibri"/>
      <family val="2"/>
    </font>
    <font>
      <b/>
      <sz val="11"/>
      <color theme="1"/>
      <name val="Calibri"/>
      <family val="2"/>
    </font>
    <font>
      <sz val="16"/>
      <color theme="1"/>
      <name val="Calibri"/>
      <family val="2"/>
    </font>
    <font>
      <b/>
      <sz val="12"/>
      <color theme="1"/>
      <name val="Calibri"/>
      <family val="2"/>
    </font>
    <font>
      <u/>
      <sz val="10"/>
      <color theme="10"/>
      <name val="Calibri"/>
      <family val="2"/>
    </font>
    <font>
      <i/>
      <sz val="11"/>
      <color theme="1"/>
      <name val="Calibri"/>
      <family val="2"/>
    </font>
    <font>
      <sz val="10"/>
      <color rgb="FF0000CC"/>
      <name val="Candara"/>
      <family val="2"/>
    </font>
    <font>
      <sz val="10"/>
      <color rgb="FFC00000"/>
      <name val="Consolas"/>
      <family val="3"/>
    </font>
    <font>
      <b/>
      <sz val="10"/>
      <color rgb="FFC00000"/>
      <name val="Consolas"/>
      <family val="3"/>
    </font>
    <font>
      <sz val="10"/>
      <name val="Calibri"/>
      <family val="2"/>
      <scheme val="minor"/>
    </font>
    <font>
      <sz val="10"/>
      <color theme="1"/>
      <name val="Calibri"/>
      <family val="2"/>
      <scheme val="minor"/>
    </font>
    <font>
      <sz val="10"/>
      <color rgb="FFC00000"/>
      <name val="Calibri"/>
      <family val="2"/>
    </font>
  </fonts>
  <fills count="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8" tint="0.79998168889431442"/>
        <bgColor indexed="64"/>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4">
    <xf numFmtId="0" fontId="0" fillId="0" borderId="0"/>
    <xf numFmtId="44" fontId="4" fillId="0" borderId="0" applyFont="0" applyFill="0" applyBorder="0" applyAlignment="0" applyProtection="0"/>
    <xf numFmtId="43" fontId="4" fillId="0" borderId="0" applyFont="0" applyFill="0" applyBorder="0" applyAlignment="0" applyProtection="0"/>
    <xf numFmtId="0" fontId="11" fillId="0" borderId="0" applyNumberFormat="0" applyFill="0" applyBorder="0" applyAlignment="0" applyProtection="0"/>
  </cellStyleXfs>
  <cellXfs count="117">
    <xf numFmtId="0" fontId="0" fillId="0" borderId="0" xfId="0"/>
    <xf numFmtId="0" fontId="1" fillId="0" borderId="0" xfId="0" applyFont="1"/>
    <xf numFmtId="20" fontId="0" fillId="0" borderId="0" xfId="0" applyNumberFormat="1"/>
    <xf numFmtId="18" fontId="0" fillId="0" borderId="0" xfId="0" applyNumberFormat="1"/>
    <xf numFmtId="14" fontId="0" fillId="0" borderId="0" xfId="0" applyNumberFormat="1"/>
    <xf numFmtId="22" fontId="0" fillId="0" borderId="0" xfId="0" applyNumberFormat="1"/>
    <xf numFmtId="0" fontId="0" fillId="0" borderId="0" xfId="0" applyAlignment="1">
      <alignment horizontal="left" indent="2"/>
    </xf>
    <xf numFmtId="14" fontId="2" fillId="2" borderId="0" xfId="0" applyNumberFormat="1" applyFont="1" applyFill="1" applyAlignment="1">
      <alignment horizontal="left"/>
    </xf>
    <xf numFmtId="0" fontId="0" fillId="2" borderId="0" xfId="0" applyFill="1"/>
    <xf numFmtId="0" fontId="2" fillId="0" borderId="0" xfId="0" applyFont="1"/>
    <xf numFmtId="14" fontId="2" fillId="0" borderId="0" xfId="0" applyNumberFormat="1" applyFont="1"/>
    <xf numFmtId="20" fontId="0" fillId="2" borderId="0" xfId="0" applyNumberFormat="1" applyFill="1"/>
    <xf numFmtId="49" fontId="0" fillId="0" borderId="0" xfId="0" applyNumberFormat="1"/>
    <xf numFmtId="0" fontId="6"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wrapText="1"/>
    </xf>
    <xf numFmtId="2" fontId="6" fillId="0" borderId="0" xfId="0" applyNumberFormat="1" applyFont="1" applyAlignment="1">
      <alignment horizontal="center" vertical="center"/>
    </xf>
    <xf numFmtId="0" fontId="0" fillId="0" borderId="0" xfId="0" applyAlignment="1">
      <alignment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2" xfId="0" applyFont="1" applyBorder="1" applyAlignment="1">
      <alignment vertical="center" wrapText="1"/>
    </xf>
    <xf numFmtId="2" fontId="6" fillId="0" borderId="2" xfId="0" applyNumberFormat="1" applyFont="1" applyBorder="1" applyAlignment="1">
      <alignment horizontal="center" vertical="center"/>
    </xf>
    <xf numFmtId="0" fontId="8" fillId="0" borderId="0" xfId="0" applyFont="1" applyAlignment="1">
      <alignment horizontal="center" vertical="center"/>
    </xf>
    <xf numFmtId="2" fontId="6" fillId="0" borderId="0" xfId="0" applyNumberFormat="1" applyFont="1" applyAlignment="1">
      <alignment vertical="center"/>
    </xf>
    <xf numFmtId="0" fontId="6" fillId="0" borderId="0" xfId="0" applyFont="1" applyAlignment="1">
      <alignment horizontal="left" vertical="center" wrapText="1"/>
    </xf>
    <xf numFmtId="165" fontId="6" fillId="0" borderId="0" xfId="0" applyNumberFormat="1" applyFont="1" applyAlignment="1">
      <alignment horizontal="left" vertical="center" wrapText="1"/>
    </xf>
    <xf numFmtId="166" fontId="6" fillId="0" borderId="0" xfId="0" applyNumberFormat="1" applyFont="1" applyAlignment="1">
      <alignment horizontal="left" vertical="center" wrapText="1"/>
    </xf>
    <xf numFmtId="164" fontId="6" fillId="0" borderId="0" xfId="0" applyNumberFormat="1" applyFont="1" applyAlignment="1">
      <alignment vertical="center"/>
    </xf>
    <xf numFmtId="0" fontId="6" fillId="0" borderId="4" xfId="0" applyFont="1" applyBorder="1" applyAlignment="1">
      <alignment horizontal="center" vertical="center"/>
    </xf>
    <xf numFmtId="0" fontId="7" fillId="0" borderId="0" xfId="0" applyFont="1" applyAlignment="1">
      <alignment vertical="center"/>
    </xf>
    <xf numFmtId="0" fontId="8" fillId="3" borderId="14" xfId="0" applyFont="1" applyFill="1" applyBorder="1" applyAlignment="1">
      <alignment horizontal="center" vertical="center"/>
    </xf>
    <xf numFmtId="0" fontId="8" fillId="3" borderId="15" xfId="0" applyFont="1" applyFill="1" applyBorder="1" applyAlignment="1">
      <alignment horizontal="center" vertical="center"/>
    </xf>
    <xf numFmtId="0" fontId="8" fillId="3" borderId="16" xfId="0" applyFont="1" applyFill="1" applyBorder="1" applyAlignment="1">
      <alignment horizontal="center" vertical="center" wrapText="1"/>
    </xf>
    <xf numFmtId="2" fontId="8" fillId="3" borderId="17" xfId="0" applyNumberFormat="1" applyFont="1" applyFill="1" applyBorder="1" applyAlignment="1">
      <alignment horizontal="center" vertical="center"/>
    </xf>
    <xf numFmtId="0" fontId="8" fillId="0" borderId="0" xfId="0" applyFont="1" applyAlignment="1">
      <alignment vertical="center"/>
    </xf>
    <xf numFmtId="0" fontId="9" fillId="0" borderId="0" xfId="0" applyFont="1" applyAlignment="1">
      <alignment vertical="center"/>
    </xf>
    <xf numFmtId="167" fontId="6" fillId="0" borderId="13" xfId="0" applyNumberFormat="1" applyFont="1" applyBorder="1" applyAlignment="1">
      <alignment horizontal="center" vertical="center"/>
    </xf>
    <xf numFmtId="49" fontId="6" fillId="0" borderId="13" xfId="0" applyNumberFormat="1" applyFont="1" applyBorder="1" applyAlignment="1">
      <alignment horizontal="left" vertical="center" wrapText="1"/>
    </xf>
    <xf numFmtId="2" fontId="6" fillId="0" borderId="13" xfId="0" applyNumberFormat="1" applyFont="1" applyBorder="1" applyAlignment="1">
      <alignment horizontal="center" vertical="center"/>
    </xf>
    <xf numFmtId="167" fontId="6" fillId="0" borderId="9" xfId="0" applyNumberFormat="1" applyFont="1" applyBorder="1" applyAlignment="1">
      <alignment horizontal="center" vertical="center"/>
    </xf>
    <xf numFmtId="49" fontId="6" fillId="0" borderId="9" xfId="0" applyNumberFormat="1" applyFont="1" applyBorder="1" applyAlignment="1">
      <alignment horizontal="left" vertical="center" wrapText="1"/>
    </xf>
    <xf numFmtId="2" fontId="6" fillId="0" borderId="9" xfId="0" applyNumberFormat="1" applyFont="1" applyBorder="1" applyAlignment="1">
      <alignment horizontal="center" vertical="center"/>
    </xf>
    <xf numFmtId="167" fontId="8" fillId="3" borderId="9" xfId="0" applyNumberFormat="1" applyFont="1" applyFill="1" applyBorder="1" applyAlignment="1">
      <alignment horizontal="center" vertical="center"/>
    </xf>
    <xf numFmtId="2" fontId="8" fillId="3" borderId="9" xfId="0" applyNumberFormat="1" applyFont="1" applyFill="1" applyBorder="1" applyAlignment="1">
      <alignment horizontal="center" vertical="center"/>
    </xf>
    <xf numFmtId="0" fontId="8" fillId="0" borderId="4" xfId="0" applyFont="1" applyBorder="1" applyAlignment="1">
      <alignment vertical="center"/>
    </xf>
    <xf numFmtId="0" fontId="5" fillId="0" borderId="0" xfId="0" applyFont="1" applyAlignment="1">
      <alignment vertical="center"/>
    </xf>
    <xf numFmtId="0" fontId="10" fillId="0" borderId="0" xfId="0" applyFont="1" applyAlignment="1">
      <alignment horizontal="left" vertical="center" wrapText="1"/>
    </xf>
    <xf numFmtId="169" fontId="6" fillId="0" borderId="0" xfId="1" applyNumberFormat="1" applyFont="1" applyAlignment="1">
      <alignment horizontal="center" vertical="center"/>
    </xf>
    <xf numFmtId="169" fontId="6" fillId="0" borderId="3" xfId="1" applyNumberFormat="1" applyFont="1" applyBorder="1" applyAlignment="1">
      <alignment horizontal="center" vertical="center"/>
    </xf>
    <xf numFmtId="169" fontId="6" fillId="0" borderId="5" xfId="1" applyNumberFormat="1" applyFont="1" applyBorder="1" applyAlignment="1">
      <alignment horizontal="center" vertical="center"/>
    </xf>
    <xf numFmtId="169" fontId="8" fillId="3" borderId="15" xfId="1" applyNumberFormat="1" applyFont="1" applyFill="1" applyBorder="1" applyAlignment="1">
      <alignment horizontal="center" vertical="center"/>
    </xf>
    <xf numFmtId="169" fontId="6" fillId="0" borderId="13" xfId="1" applyNumberFormat="1" applyFont="1" applyBorder="1" applyAlignment="1">
      <alignment horizontal="center" vertical="center"/>
    </xf>
    <xf numFmtId="169" fontId="8" fillId="3" borderId="9" xfId="1" applyNumberFormat="1" applyFont="1" applyFill="1" applyBorder="1" applyAlignment="1">
      <alignment horizontal="center" vertical="center"/>
    </xf>
    <xf numFmtId="169" fontId="8" fillId="4" borderId="15" xfId="1" applyNumberFormat="1" applyFont="1" applyFill="1" applyBorder="1" applyAlignment="1">
      <alignment horizontal="center" vertical="center"/>
    </xf>
    <xf numFmtId="4" fontId="6" fillId="0" borderId="0" xfId="0" applyNumberFormat="1" applyFont="1" applyAlignment="1">
      <alignment horizontal="center" vertical="center"/>
    </xf>
    <xf numFmtId="4" fontId="6" fillId="0" borderId="2" xfId="0" applyNumberFormat="1" applyFont="1" applyBorder="1" applyAlignment="1">
      <alignment horizontal="center" vertical="center"/>
    </xf>
    <xf numFmtId="4" fontId="8" fillId="4" borderId="15" xfId="1" applyNumberFormat="1" applyFont="1" applyFill="1" applyBorder="1" applyAlignment="1">
      <alignment horizontal="center" vertical="center"/>
    </xf>
    <xf numFmtId="4" fontId="6" fillId="0" borderId="13" xfId="0" applyNumberFormat="1" applyFont="1" applyBorder="1" applyAlignment="1">
      <alignment horizontal="center" vertical="center"/>
    </xf>
    <xf numFmtId="4" fontId="8" fillId="3" borderId="15" xfId="0" applyNumberFormat="1" applyFont="1" applyFill="1" applyBorder="1" applyAlignment="1">
      <alignment horizontal="center" vertical="center"/>
    </xf>
    <xf numFmtId="169" fontId="8" fillId="3" borderId="13" xfId="1" applyNumberFormat="1" applyFont="1" applyFill="1" applyBorder="1" applyAlignment="1">
      <alignment horizontal="center" vertical="center"/>
    </xf>
    <xf numFmtId="2" fontId="6" fillId="0" borderId="0" xfId="0" applyNumberFormat="1" applyFont="1" applyAlignment="1">
      <alignment horizontal="left" vertical="center"/>
    </xf>
    <xf numFmtId="2" fontId="6" fillId="0" borderId="0" xfId="0" applyNumberFormat="1" applyFont="1" applyAlignment="1">
      <alignment horizontal="left" vertical="center" indent="2"/>
    </xf>
    <xf numFmtId="4" fontId="6" fillId="0" borderId="0" xfId="1" applyNumberFormat="1" applyFont="1" applyAlignment="1">
      <alignment horizontal="center" vertical="center"/>
    </xf>
    <xf numFmtId="4" fontId="6" fillId="0" borderId="3" xfId="1" applyNumberFormat="1" applyFont="1" applyBorder="1" applyAlignment="1">
      <alignment horizontal="center" vertical="center"/>
    </xf>
    <xf numFmtId="4" fontId="6" fillId="0" borderId="5" xfId="1" applyNumberFormat="1" applyFont="1" applyBorder="1" applyAlignment="1">
      <alignment horizontal="center" vertical="center"/>
    </xf>
    <xf numFmtId="4" fontId="6" fillId="0" borderId="13" xfId="1" applyNumberFormat="1" applyFont="1" applyBorder="1" applyAlignment="1">
      <alignment horizontal="center" vertical="center"/>
    </xf>
    <xf numFmtId="167" fontId="8" fillId="4" borderId="9" xfId="0" applyNumberFormat="1" applyFont="1" applyFill="1" applyBorder="1" applyAlignment="1">
      <alignment horizontal="center" vertical="center"/>
    </xf>
    <xf numFmtId="4" fontId="8" fillId="4" borderId="9" xfId="0" applyNumberFormat="1" applyFont="1" applyFill="1" applyBorder="1" applyAlignment="1">
      <alignment horizontal="center" vertical="center"/>
    </xf>
    <xf numFmtId="2" fontId="8" fillId="4" borderId="9" xfId="0" applyNumberFormat="1" applyFont="1" applyFill="1" applyBorder="1" applyAlignment="1">
      <alignment horizontal="center" vertical="center"/>
    </xf>
    <xf numFmtId="0" fontId="0" fillId="0" borderId="7" xfId="0" applyBorder="1"/>
    <xf numFmtId="0" fontId="11" fillId="0" borderId="0" xfId="3"/>
    <xf numFmtId="0" fontId="2" fillId="0" borderId="7" xfId="0" applyFont="1" applyBorder="1"/>
    <xf numFmtId="167" fontId="6" fillId="0" borderId="13" xfId="0" applyNumberFormat="1" applyFont="1" applyBorder="1" applyAlignment="1">
      <alignment horizontal="center" vertical="center" wrapText="1"/>
    </xf>
    <xf numFmtId="0" fontId="10" fillId="0" borderId="0" xfId="0" applyFont="1"/>
    <xf numFmtId="14" fontId="2" fillId="2" borderId="0" xfId="0" applyNumberFormat="1" applyFont="1" applyFill="1"/>
    <xf numFmtId="49" fontId="6" fillId="0" borderId="13" xfId="0" applyNumberFormat="1" applyFont="1" applyBorder="1" applyAlignment="1">
      <alignment horizontal="left" vertical="top"/>
    </xf>
    <xf numFmtId="49" fontId="6" fillId="0" borderId="9" xfId="0" applyNumberFormat="1" applyFont="1" applyBorder="1" applyAlignment="1">
      <alignment horizontal="left" vertical="top"/>
    </xf>
    <xf numFmtId="0" fontId="6" fillId="0" borderId="0" xfId="0" applyFont="1" applyAlignment="1">
      <alignment horizontal="left" vertical="top"/>
    </xf>
    <xf numFmtId="0" fontId="8" fillId="3" borderId="18" xfId="0" applyFont="1" applyFill="1" applyBorder="1" applyAlignment="1">
      <alignment horizontal="left" vertical="top"/>
    </xf>
    <xf numFmtId="168" fontId="8" fillId="2" borderId="19" xfId="2" applyNumberFormat="1" applyFont="1" applyFill="1" applyBorder="1" applyAlignment="1">
      <alignment horizontal="center" vertical="center"/>
    </xf>
    <xf numFmtId="168" fontId="8" fillId="2" borderId="13" xfId="2" applyNumberFormat="1" applyFont="1" applyFill="1" applyBorder="1" applyAlignment="1">
      <alignment horizontal="center" vertical="center"/>
    </xf>
    <xf numFmtId="0" fontId="13" fillId="0" borderId="0" xfId="0" applyFont="1" applyAlignment="1">
      <alignment vertical="top"/>
    </xf>
    <xf numFmtId="0" fontId="2" fillId="3" borderId="0" xfId="0" applyFont="1" applyFill="1"/>
    <xf numFmtId="0" fontId="0" fillId="3" borderId="0" xfId="0" applyFill="1"/>
    <xf numFmtId="49" fontId="6" fillId="0" borderId="9" xfId="0" applyNumberFormat="1" applyFont="1" applyBorder="1" applyAlignment="1">
      <alignment horizontal="left" vertical="top" wrapText="1"/>
    </xf>
    <xf numFmtId="49" fontId="6" fillId="0" borderId="13" xfId="0" applyNumberFormat="1" applyFont="1" applyBorder="1" applyAlignment="1">
      <alignment horizontal="left" vertical="top" wrapText="1"/>
    </xf>
    <xf numFmtId="0" fontId="14" fillId="0" borderId="0" xfId="0" applyFont="1"/>
    <xf numFmtId="0" fontId="0" fillId="0" borderId="0" xfId="0" applyAlignment="1">
      <alignment horizontal="left" indent="4"/>
    </xf>
    <xf numFmtId="169" fontId="6" fillId="0" borderId="9" xfId="1" applyNumberFormat="1" applyFont="1" applyBorder="1" applyAlignment="1">
      <alignment horizontal="center" vertical="center"/>
    </xf>
    <xf numFmtId="2" fontId="6" fillId="0" borderId="3" xfId="0" applyNumberFormat="1" applyFont="1" applyBorder="1" applyAlignment="1">
      <alignment horizontal="center" vertical="center"/>
    </xf>
    <xf numFmtId="2" fontId="6" fillId="0" borderId="5" xfId="0" applyNumberFormat="1" applyFont="1" applyBorder="1" applyAlignment="1">
      <alignment horizontal="center" vertical="center"/>
    </xf>
    <xf numFmtId="169" fontId="8" fillId="3" borderId="17" xfId="1" applyNumberFormat="1" applyFont="1" applyFill="1" applyBorder="1" applyAlignment="1">
      <alignment horizontal="center" vertical="center"/>
    </xf>
    <xf numFmtId="0" fontId="0" fillId="0" borderId="20" xfId="0" applyBorder="1" applyAlignment="1">
      <alignment horizontal="left" indent="2"/>
    </xf>
    <xf numFmtId="0" fontId="0" fillId="0" borderId="21" xfId="0" applyBorder="1"/>
    <xf numFmtId="0" fontId="0" fillId="0" borderId="22" xfId="0" applyBorder="1"/>
    <xf numFmtId="0" fontId="2" fillId="2" borderId="0" xfId="0" applyFont="1" applyFill="1"/>
    <xf numFmtId="0" fontId="0" fillId="0" borderId="20" xfId="0" applyBorder="1" applyAlignment="1">
      <alignment horizontal="left" indent="1"/>
    </xf>
    <xf numFmtId="0" fontId="3" fillId="0" borderId="0" xfId="0" applyFont="1" applyAlignment="1">
      <alignment horizontal="left" indent="4"/>
    </xf>
    <xf numFmtId="49" fontId="0" fillId="2" borderId="0" xfId="0" applyNumberFormat="1" applyFill="1"/>
    <xf numFmtId="0" fontId="7" fillId="3" borderId="10"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2" xfId="0" applyFont="1" applyFill="1" applyBorder="1" applyAlignment="1">
      <alignment horizontal="center" vertical="center"/>
    </xf>
    <xf numFmtId="0" fontId="3" fillId="0" borderId="9" xfId="0" applyFont="1" applyBorder="1" applyAlignment="1">
      <alignment horizontal="left" vertical="top" wrapText="1"/>
    </xf>
    <xf numFmtId="0" fontId="3" fillId="0" borderId="9" xfId="0" applyFont="1" applyBorder="1" applyAlignment="1">
      <alignment horizontal="left" vertical="top"/>
    </xf>
    <xf numFmtId="0" fontId="3" fillId="0" borderId="0" xfId="0" applyFont="1" applyAlignment="1">
      <alignment horizontal="left" vertical="top" wrapText="1"/>
    </xf>
    <xf numFmtId="0" fontId="0" fillId="0" borderId="9" xfId="0" applyBorder="1" applyAlignment="1">
      <alignment horizontal="left" vertical="top" wrapText="1"/>
    </xf>
    <xf numFmtId="0" fontId="0" fillId="0" borderId="9" xfId="0" applyBorder="1" applyAlignment="1">
      <alignment horizontal="left" vertical="top"/>
    </xf>
    <xf numFmtId="0" fontId="10" fillId="2" borderId="0" xfId="0" applyFont="1" applyFill="1" applyAlignment="1">
      <alignment horizontal="center" vertical="center"/>
    </xf>
    <xf numFmtId="0" fontId="3" fillId="0" borderId="1" xfId="0" applyFont="1" applyBorder="1" applyAlignment="1">
      <alignment horizontal="left" vertical="top" wrapText="1"/>
    </xf>
    <xf numFmtId="0" fontId="3" fillId="0" borderId="2" xfId="0" applyFont="1" applyBorder="1" applyAlignment="1">
      <alignment horizontal="left" vertical="top"/>
    </xf>
    <xf numFmtId="0" fontId="3" fillId="0" borderId="3"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xf>
    <xf numFmtId="0" fontId="3" fillId="0" borderId="7" xfId="0" applyFont="1" applyBorder="1" applyAlignment="1">
      <alignment horizontal="left" vertical="top"/>
    </xf>
    <xf numFmtId="0" fontId="3" fillId="0" borderId="8" xfId="0" applyFont="1" applyBorder="1" applyAlignment="1">
      <alignment horizontal="left" vertical="top"/>
    </xf>
  </cellXfs>
  <cellStyles count="4">
    <cellStyle name="Comma" xfId="2" builtinId="3"/>
    <cellStyle name="Currency" xfId="1" builtinId="4"/>
    <cellStyle name="Hyperlink" xfId="3" builtinId="8"/>
    <cellStyle name="Normal" xfId="0" builtinId="0"/>
  </cellStyles>
  <dxfs count="38">
    <dxf>
      <font>
        <b val="0"/>
        <i val="0"/>
        <strike val="0"/>
        <condense val="0"/>
        <extend val="0"/>
        <outline val="0"/>
        <shadow val="0"/>
        <u val="none"/>
        <vertAlign val="baseline"/>
        <sz val="11"/>
        <color theme="1"/>
        <name val="Calibri"/>
        <family val="2"/>
        <scheme val="none"/>
      </font>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4" formatCode="#,##0.00"/>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67" formatCode="mm/d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67" formatCode="mm/d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69" formatCode="&quot;$&quot;#,#00.00"/>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Calibri"/>
        <family val="2"/>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30" formatCode="@"/>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7" formatCode="mm/d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7" formatCode="mm/d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bottom style="medium">
          <color rgb="FF000000"/>
        </bottom>
      </border>
    </dxf>
    <dxf>
      <font>
        <b/>
        <i val="0"/>
        <strike val="0"/>
        <condense val="0"/>
        <extend val="0"/>
        <outline val="0"/>
        <shadow val="0"/>
        <u val="none"/>
        <vertAlign val="baseline"/>
        <sz val="11"/>
        <color theme="1"/>
        <name val="Calibri"/>
        <family val="2"/>
        <scheme val="none"/>
      </font>
      <fill>
        <patternFill patternType="solid">
          <fgColor indexed="64"/>
          <bgColor theme="7" tint="0.79998168889431442"/>
        </patternFill>
      </fill>
      <alignment horizontal="center" vertical="center" textRotation="0" wrapText="1" indent="0" justifyLastLine="0" shrinkToFit="0" readingOrder="0"/>
    </dxf>
    <dxf>
      <font>
        <color rgb="FFC00000"/>
      </font>
      <fill>
        <patternFill>
          <bgColor theme="7" tint="0.39994506668294322"/>
        </patternFill>
      </fill>
    </dxf>
    <dxf>
      <font>
        <color rgb="FFC00000"/>
      </font>
      <fill>
        <patternFill>
          <bgColor theme="7" tint="0.39994506668294322"/>
        </patternFill>
      </fill>
    </dxf>
    <dxf>
      <font>
        <b val="0"/>
        <i val="0"/>
        <strike val="0"/>
        <condense val="0"/>
        <extend val="0"/>
        <outline val="0"/>
        <shadow val="0"/>
        <u val="none"/>
        <vertAlign val="baseline"/>
        <sz val="11"/>
        <color theme="1"/>
        <name val="Calibri"/>
        <family val="2"/>
        <scheme val="none"/>
      </font>
      <numFmt numFmtId="169" formatCode="&quot;$&quot;#,#00.00"/>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Calibr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0" formatCode="@"/>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7" formatCode="mm/d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7" formatCode="mm/d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bottom style="medium">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7" tint="0.79998168889431442"/>
        </patternFill>
      </fill>
      <alignment horizontal="center" vertical="center" textRotation="0" wrapText="1" indent="0" justifyLastLine="0" shrinkToFit="0" readingOrder="0"/>
    </dxf>
    <dxf>
      <font>
        <color rgb="FFC00000"/>
      </font>
      <fill>
        <patternFill>
          <bgColor theme="7" tint="0.39994506668294322"/>
        </patternFill>
      </fill>
    </dxf>
    <dxf>
      <font>
        <color rgb="FFC00000"/>
      </font>
      <fill>
        <patternFill>
          <bgColor theme="7" tint="0.39994506668294322"/>
        </patternFill>
      </fill>
    </dxf>
    <dxf>
      <font>
        <color rgb="FFC00000"/>
      </font>
      <fill>
        <patternFill>
          <bgColor theme="7" tint="0.39994506668294322"/>
        </patternFill>
      </fill>
    </dxf>
    <dxf>
      <font>
        <b val="0"/>
        <i val="0"/>
        <strike val="0"/>
        <condense val="0"/>
        <extend val="0"/>
        <outline val="0"/>
        <shadow val="0"/>
        <u val="none"/>
        <vertAlign val="baseline"/>
        <sz val="11"/>
        <color theme="1"/>
        <name val="Calibri"/>
        <family val="2"/>
        <scheme val="none"/>
      </font>
      <numFmt numFmtId="169" formatCode="&quot;$&quot;#,#0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30" formatCode="@"/>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7" formatCode="mm/d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7" formatCode="mm/d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alignment vertical="center" textRotation="0" indent="0" justifyLastLine="0" shrinkToFit="0" readingOrder="0"/>
    </dxf>
    <dxf>
      <border>
        <bottom style="medium">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7" tint="0.79998168889431442"/>
        </patternFill>
      </fill>
      <alignment horizontal="center" vertical="center" textRotation="0" wrapText="1" indent="0" justifyLastLine="0" shrinkToFit="0" readingOrder="0"/>
    </dxf>
    <dxf>
      <font>
        <color rgb="FFC00000"/>
      </font>
      <fill>
        <patternFill>
          <bgColor theme="7" tint="0.39994506668294322"/>
        </patternFill>
      </fill>
    </dxf>
    <dxf>
      <font>
        <color rgb="FFC00000"/>
      </font>
      <fill>
        <patternFill>
          <bgColor theme="7" tint="0.39994506668294322"/>
        </patternFill>
      </fill>
    </dxf>
  </dxfs>
  <tableStyles count="0" defaultTableStyle="TableStyleMedium2" defaultPivotStyle="PivotStyleLight16"/>
  <colors>
    <mruColors>
      <color rgb="FFFF0020"/>
      <color rgb="FF240F09"/>
      <color rgb="FFA20000"/>
      <color rgb="FF87A4D9"/>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4" Type="http://schemas.openxmlformats.org/officeDocument/2006/relationships/image" Target="../media/image15.png"/></Relationships>
</file>

<file path=xl/drawings/_rels/drawing5.xml.rels><?xml version="1.0" encoding="UTF-8" standalone="yes"?>
<Relationships xmlns="http://schemas.openxmlformats.org/package/2006/relationships"><Relationship Id="rId8" Type="http://schemas.openxmlformats.org/officeDocument/2006/relationships/image" Target="../media/image23.tmp"/><Relationship Id="rId13" Type="http://schemas.openxmlformats.org/officeDocument/2006/relationships/image" Target="../media/image28.tmp"/><Relationship Id="rId18" Type="http://schemas.openxmlformats.org/officeDocument/2006/relationships/image" Target="../media/image33.tmp"/><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png"/><Relationship Id="rId17" Type="http://schemas.openxmlformats.org/officeDocument/2006/relationships/image" Target="../media/image32.png"/><Relationship Id="rId2" Type="http://schemas.openxmlformats.org/officeDocument/2006/relationships/image" Target="../media/image17.png"/><Relationship Id="rId16" Type="http://schemas.openxmlformats.org/officeDocument/2006/relationships/image" Target="../media/image31.tmp"/><Relationship Id="rId20" Type="http://schemas.openxmlformats.org/officeDocument/2006/relationships/image" Target="../media/image35.tmp"/><Relationship Id="rId1" Type="http://schemas.openxmlformats.org/officeDocument/2006/relationships/image" Target="../media/image16.tmp"/><Relationship Id="rId6" Type="http://schemas.openxmlformats.org/officeDocument/2006/relationships/image" Target="../media/image21.tmp"/><Relationship Id="rId11" Type="http://schemas.openxmlformats.org/officeDocument/2006/relationships/image" Target="../media/image26.tmp"/><Relationship Id="rId5" Type="http://schemas.openxmlformats.org/officeDocument/2006/relationships/image" Target="../media/image20.tmp"/><Relationship Id="rId15" Type="http://schemas.openxmlformats.org/officeDocument/2006/relationships/image" Target="../media/image30.png"/><Relationship Id="rId10" Type="http://schemas.openxmlformats.org/officeDocument/2006/relationships/image" Target="../media/image25.png"/><Relationship Id="rId19" Type="http://schemas.openxmlformats.org/officeDocument/2006/relationships/image" Target="../media/image34.png"/><Relationship Id="rId4" Type="http://schemas.openxmlformats.org/officeDocument/2006/relationships/image" Target="../media/image19.tmp"/><Relationship Id="rId9" Type="http://schemas.openxmlformats.org/officeDocument/2006/relationships/image" Target="../media/image24.png"/><Relationship Id="rId14" Type="http://schemas.openxmlformats.org/officeDocument/2006/relationships/image" Target="../media/image29.tmp"/></Relationships>
</file>

<file path=xl/drawings/_rels/drawing6.xml.rels><?xml version="1.0" encoding="UTF-8" standalone="yes"?>
<Relationships xmlns="http://schemas.openxmlformats.org/package/2006/relationships"><Relationship Id="rId8" Type="http://schemas.openxmlformats.org/officeDocument/2006/relationships/image" Target="../media/image43.tmp"/><Relationship Id="rId3" Type="http://schemas.openxmlformats.org/officeDocument/2006/relationships/image" Target="../media/image38.tmp"/><Relationship Id="rId7" Type="http://schemas.openxmlformats.org/officeDocument/2006/relationships/image" Target="../media/image42.png"/><Relationship Id="rId2" Type="http://schemas.openxmlformats.org/officeDocument/2006/relationships/image" Target="../media/image37.png"/><Relationship Id="rId1" Type="http://schemas.openxmlformats.org/officeDocument/2006/relationships/image" Target="../media/image36.tmp"/><Relationship Id="rId6" Type="http://schemas.openxmlformats.org/officeDocument/2006/relationships/image" Target="../media/image41.tmp"/><Relationship Id="rId5" Type="http://schemas.openxmlformats.org/officeDocument/2006/relationships/image" Target="../media/image40.tmp"/><Relationship Id="rId10" Type="http://schemas.openxmlformats.org/officeDocument/2006/relationships/image" Target="../media/image45.tmp"/><Relationship Id="rId4" Type="http://schemas.openxmlformats.org/officeDocument/2006/relationships/image" Target="../media/image39.tmp"/><Relationship Id="rId9" Type="http://schemas.openxmlformats.org/officeDocument/2006/relationships/image" Target="../media/image44.tmp"/></Relationships>
</file>

<file path=xl/drawings/_rels/drawing7.xml.rels><?xml version="1.0" encoding="UTF-8" standalone="yes"?>
<Relationships xmlns="http://schemas.openxmlformats.org/package/2006/relationships"><Relationship Id="rId8" Type="http://schemas.openxmlformats.org/officeDocument/2006/relationships/image" Target="../media/image53.tmp"/><Relationship Id="rId13" Type="http://schemas.openxmlformats.org/officeDocument/2006/relationships/image" Target="../media/image58.png"/><Relationship Id="rId3" Type="http://schemas.openxmlformats.org/officeDocument/2006/relationships/image" Target="../media/image48.tmp"/><Relationship Id="rId7" Type="http://schemas.openxmlformats.org/officeDocument/2006/relationships/image" Target="../media/image52.png"/><Relationship Id="rId12" Type="http://schemas.openxmlformats.org/officeDocument/2006/relationships/image" Target="../media/image57.png"/><Relationship Id="rId2" Type="http://schemas.openxmlformats.org/officeDocument/2006/relationships/image" Target="../media/image47.tmp"/><Relationship Id="rId1" Type="http://schemas.openxmlformats.org/officeDocument/2006/relationships/image" Target="../media/image46.tmp"/><Relationship Id="rId6" Type="http://schemas.openxmlformats.org/officeDocument/2006/relationships/image" Target="../media/image51.png"/><Relationship Id="rId11" Type="http://schemas.openxmlformats.org/officeDocument/2006/relationships/image" Target="../media/image56.tmp"/><Relationship Id="rId5" Type="http://schemas.openxmlformats.org/officeDocument/2006/relationships/image" Target="../media/image50.png"/><Relationship Id="rId15" Type="http://schemas.openxmlformats.org/officeDocument/2006/relationships/image" Target="../media/image60.png"/><Relationship Id="rId10" Type="http://schemas.openxmlformats.org/officeDocument/2006/relationships/image" Target="../media/image55.png"/><Relationship Id="rId4" Type="http://schemas.openxmlformats.org/officeDocument/2006/relationships/image" Target="../media/image49.tmp"/><Relationship Id="rId9" Type="http://schemas.openxmlformats.org/officeDocument/2006/relationships/image" Target="../media/image54.png"/><Relationship Id="rId14" Type="http://schemas.openxmlformats.org/officeDocument/2006/relationships/image" Target="../media/image59.png"/></Relationships>
</file>

<file path=xl/drawings/_rels/drawing8.xml.rels><?xml version="1.0" encoding="UTF-8" standalone="yes"?>
<Relationships xmlns="http://schemas.openxmlformats.org/package/2006/relationships"><Relationship Id="rId1" Type="http://schemas.openxmlformats.org/officeDocument/2006/relationships/image" Target="../media/image61.png"/></Relationships>
</file>

<file path=xl/drawings/_rels/drawing9.xml.rels><?xml version="1.0" encoding="UTF-8" standalone="yes"?>
<Relationships xmlns="http://schemas.openxmlformats.org/package/2006/relationships"><Relationship Id="rId8" Type="http://schemas.openxmlformats.org/officeDocument/2006/relationships/image" Target="../media/image69.tmp"/><Relationship Id="rId3" Type="http://schemas.openxmlformats.org/officeDocument/2006/relationships/image" Target="../media/image64.png"/><Relationship Id="rId7" Type="http://schemas.openxmlformats.org/officeDocument/2006/relationships/image" Target="../media/image68.tmp"/><Relationship Id="rId2" Type="http://schemas.openxmlformats.org/officeDocument/2006/relationships/image" Target="../media/image63.png"/><Relationship Id="rId1" Type="http://schemas.openxmlformats.org/officeDocument/2006/relationships/image" Target="../media/image62.png"/><Relationship Id="rId6" Type="http://schemas.openxmlformats.org/officeDocument/2006/relationships/image" Target="../media/image67.tmp"/><Relationship Id="rId5" Type="http://schemas.openxmlformats.org/officeDocument/2006/relationships/image" Target="../media/image66.png"/><Relationship Id="rId4" Type="http://schemas.openxmlformats.org/officeDocument/2006/relationships/image" Target="../media/image65.png"/><Relationship Id="rId9" Type="http://schemas.openxmlformats.org/officeDocument/2006/relationships/image" Target="../media/image70.tmp"/></Relationships>
</file>

<file path=xl/drawings/_rels/drawing10.xml.rels><?xml version="1.0" encoding="UTF-8" standalone="yes"?>
<Relationships xmlns="http://schemas.openxmlformats.org/package/2006/relationships"><Relationship Id="rId3" Type="http://schemas.openxmlformats.org/officeDocument/2006/relationships/image" Target="../media/image73.tmp"/><Relationship Id="rId2" Type="http://schemas.openxmlformats.org/officeDocument/2006/relationships/image" Target="../media/image72.png"/><Relationship Id="rId1" Type="http://schemas.openxmlformats.org/officeDocument/2006/relationships/image" Target="../media/image7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73.tmp"/><Relationship Id="rId2" Type="http://schemas.openxmlformats.org/officeDocument/2006/relationships/image" Target="../media/image72.png"/><Relationship Id="rId1" Type="http://schemas.openxmlformats.org/officeDocument/2006/relationships/image" Target="../media/image7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75.tmp"/><Relationship Id="rId1" Type="http://schemas.openxmlformats.org/officeDocument/2006/relationships/image" Target="../media/image7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77.png"/><Relationship Id="rId1" Type="http://schemas.openxmlformats.org/officeDocument/2006/relationships/image" Target="../media/image7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80.png"/><Relationship Id="rId2" Type="http://schemas.openxmlformats.org/officeDocument/2006/relationships/image" Target="../media/image79.tmp"/><Relationship Id="rId1" Type="http://schemas.openxmlformats.org/officeDocument/2006/relationships/image" Target="../media/image7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81.png"/></Relationships>
</file>

<file path=xl/drawings/drawing1.xml><?xml version="1.0" encoding="utf-8"?>
<xdr:wsDr xmlns:xdr="http://schemas.openxmlformats.org/drawingml/2006/spreadsheetDrawing" xmlns:a="http://schemas.openxmlformats.org/drawingml/2006/main">
  <xdr:twoCellAnchor editAs="oneCell">
    <xdr:from>
      <xdr:col>12</xdr:col>
      <xdr:colOff>228600</xdr:colOff>
      <xdr:row>14</xdr:row>
      <xdr:rowOff>99060</xdr:rowOff>
    </xdr:from>
    <xdr:to>
      <xdr:col>21</xdr:col>
      <xdr:colOff>190972</xdr:colOff>
      <xdr:row>20</xdr:row>
      <xdr:rowOff>137254</xdr:rowOff>
    </xdr:to>
    <xdr:pic>
      <xdr:nvPicPr>
        <xdr:cNvPr id="3" name="Picture 2">
          <a:extLst>
            <a:ext uri="{FF2B5EF4-FFF2-40B4-BE49-F238E27FC236}">
              <a16:creationId xmlns:a16="http://schemas.microsoft.com/office/drawing/2014/main" id="{732F232C-0230-47F7-9A5B-E9F23B7FC7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15200" y="2377440"/>
          <a:ext cx="5448772" cy="1089754"/>
        </a:xfrm>
        <a:prstGeom prst="rect">
          <a:avLst/>
        </a:prstGeom>
      </xdr:spPr>
    </xdr:pic>
    <xdr:clientData/>
  </xdr:twoCellAnchor>
  <xdr:twoCellAnchor editAs="oneCell">
    <xdr:from>
      <xdr:col>1</xdr:col>
      <xdr:colOff>68580</xdr:colOff>
      <xdr:row>24</xdr:row>
      <xdr:rowOff>45720</xdr:rowOff>
    </xdr:from>
    <xdr:to>
      <xdr:col>8</xdr:col>
      <xdr:colOff>288308</xdr:colOff>
      <xdr:row>35</xdr:row>
      <xdr:rowOff>166021</xdr:rowOff>
    </xdr:to>
    <xdr:pic>
      <xdr:nvPicPr>
        <xdr:cNvPr id="8" name="Picture 7">
          <a:extLst>
            <a:ext uri="{FF2B5EF4-FFF2-40B4-BE49-F238E27FC236}">
              <a16:creationId xmlns:a16="http://schemas.microsoft.com/office/drawing/2014/main" id="{7350F876-191E-4755-842A-290479A934BD}"/>
            </a:ext>
          </a:extLst>
        </xdr:cNvPr>
        <xdr:cNvPicPr>
          <a:picLocks noChangeAspect="1"/>
        </xdr:cNvPicPr>
      </xdr:nvPicPr>
      <xdr:blipFill>
        <a:blip xmlns:r="http://schemas.openxmlformats.org/officeDocument/2006/relationships" r:embed="rId2"/>
        <a:stretch>
          <a:fillRect/>
        </a:stretch>
      </xdr:blipFill>
      <xdr:spPr>
        <a:xfrm>
          <a:off x="129540" y="4251960"/>
          <a:ext cx="4677428" cy="20481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8</xdr:row>
      <xdr:rowOff>53340</xdr:rowOff>
    </xdr:from>
    <xdr:to>
      <xdr:col>11</xdr:col>
      <xdr:colOff>320598</xdr:colOff>
      <xdr:row>29</xdr:row>
      <xdr:rowOff>53340</xdr:rowOff>
    </xdr:to>
    <xdr:pic>
      <xdr:nvPicPr>
        <xdr:cNvPr id="5" name="Picture 4">
          <a:extLst>
            <a:ext uri="{FF2B5EF4-FFF2-40B4-BE49-F238E27FC236}">
              <a16:creationId xmlns:a16="http://schemas.microsoft.com/office/drawing/2014/main" id="{199E8108-61E4-4387-A9E1-18267A789EA4}"/>
            </a:ext>
          </a:extLst>
        </xdr:cNvPr>
        <xdr:cNvPicPr>
          <a:picLocks noChangeAspect="1"/>
        </xdr:cNvPicPr>
      </xdr:nvPicPr>
      <xdr:blipFill>
        <a:blip xmlns:r="http://schemas.openxmlformats.org/officeDocument/2006/relationships" r:embed="rId1"/>
        <a:stretch>
          <a:fillRect/>
        </a:stretch>
      </xdr:blipFill>
      <xdr:spPr>
        <a:xfrm>
          <a:off x="670560" y="1104900"/>
          <a:ext cx="5795568" cy="3672840"/>
        </a:xfrm>
        <a:prstGeom prst="rect">
          <a:avLst/>
        </a:prstGeom>
      </xdr:spPr>
    </xdr:pic>
    <xdr:clientData/>
  </xdr:twoCellAnchor>
  <xdr:twoCellAnchor editAs="oneCell">
    <xdr:from>
      <xdr:col>12</xdr:col>
      <xdr:colOff>30480</xdr:colOff>
      <xdr:row>10</xdr:row>
      <xdr:rowOff>30481</xdr:rowOff>
    </xdr:from>
    <xdr:to>
      <xdr:col>18</xdr:col>
      <xdr:colOff>130759</xdr:colOff>
      <xdr:row>20</xdr:row>
      <xdr:rowOff>2931</xdr:rowOff>
    </xdr:to>
    <xdr:pic>
      <xdr:nvPicPr>
        <xdr:cNvPr id="6" name="Picture 5">
          <a:extLst>
            <a:ext uri="{FF2B5EF4-FFF2-40B4-BE49-F238E27FC236}">
              <a16:creationId xmlns:a16="http://schemas.microsoft.com/office/drawing/2014/main" id="{7D32DB29-17AD-4082-8BDD-74D6EF9B2BFE}"/>
            </a:ext>
          </a:extLst>
        </xdr:cNvPr>
        <xdr:cNvPicPr>
          <a:picLocks noChangeAspect="1"/>
        </xdr:cNvPicPr>
      </xdr:nvPicPr>
      <xdr:blipFill>
        <a:blip xmlns:r="http://schemas.openxmlformats.org/officeDocument/2006/relationships" r:embed="rId2"/>
        <a:stretch>
          <a:fillRect/>
        </a:stretch>
      </xdr:blipFill>
      <xdr:spPr>
        <a:xfrm>
          <a:off x="6797040" y="1432561"/>
          <a:ext cx="3750259" cy="1706880"/>
        </a:xfrm>
        <a:prstGeom prst="rect">
          <a:avLst/>
        </a:prstGeom>
      </xdr:spPr>
    </xdr:pic>
    <xdr:clientData/>
  </xdr:twoCellAnchor>
  <xdr:twoCellAnchor editAs="oneCell">
    <xdr:from>
      <xdr:col>2</xdr:col>
      <xdr:colOff>0</xdr:colOff>
      <xdr:row>76</xdr:row>
      <xdr:rowOff>0</xdr:rowOff>
    </xdr:from>
    <xdr:to>
      <xdr:col>11</xdr:col>
      <xdr:colOff>228600</xdr:colOff>
      <xdr:row>97</xdr:row>
      <xdr:rowOff>112682</xdr:rowOff>
    </xdr:to>
    <xdr:pic>
      <xdr:nvPicPr>
        <xdr:cNvPr id="11" name="Picture 10">
          <a:extLst>
            <a:ext uri="{FF2B5EF4-FFF2-40B4-BE49-F238E27FC236}">
              <a16:creationId xmlns:a16="http://schemas.microsoft.com/office/drawing/2014/main" id="{DBFE4930-B0B2-4730-8023-C5A515175643}"/>
            </a:ext>
          </a:extLst>
        </xdr:cNvPr>
        <xdr:cNvPicPr>
          <a:picLocks noChangeAspect="1"/>
        </xdr:cNvPicPr>
      </xdr:nvPicPr>
      <xdr:blipFill>
        <a:blip xmlns:r="http://schemas.openxmlformats.org/officeDocument/2006/relationships" r:embed="rId3"/>
        <a:stretch>
          <a:fillRect/>
        </a:stretch>
      </xdr:blipFill>
      <xdr:spPr>
        <a:xfrm>
          <a:off x="320040" y="10866120"/>
          <a:ext cx="5715000" cy="3793142"/>
        </a:xfrm>
        <a:prstGeom prst="rect">
          <a:avLst/>
        </a:prstGeom>
      </xdr:spPr>
    </xdr:pic>
    <xdr:clientData/>
  </xdr:twoCellAnchor>
  <xdr:twoCellAnchor editAs="oneCell">
    <xdr:from>
      <xdr:col>11</xdr:col>
      <xdr:colOff>396240</xdr:colOff>
      <xdr:row>79</xdr:row>
      <xdr:rowOff>22860</xdr:rowOff>
    </xdr:from>
    <xdr:to>
      <xdr:col>16</xdr:col>
      <xdr:colOff>131687</xdr:colOff>
      <xdr:row>85</xdr:row>
      <xdr:rowOff>19140</xdr:rowOff>
    </xdr:to>
    <xdr:pic>
      <xdr:nvPicPr>
        <xdr:cNvPr id="12" name="Picture 11">
          <a:extLst>
            <a:ext uri="{FF2B5EF4-FFF2-40B4-BE49-F238E27FC236}">
              <a16:creationId xmlns:a16="http://schemas.microsoft.com/office/drawing/2014/main" id="{463959E3-9570-462E-91E2-6B023F84B139}"/>
            </a:ext>
          </a:extLst>
        </xdr:cNvPr>
        <xdr:cNvPicPr>
          <a:picLocks noChangeAspect="1"/>
        </xdr:cNvPicPr>
      </xdr:nvPicPr>
      <xdr:blipFill>
        <a:blip xmlns:r="http://schemas.openxmlformats.org/officeDocument/2006/relationships" r:embed="rId4"/>
        <a:stretch>
          <a:fillRect/>
        </a:stretch>
      </xdr:blipFill>
      <xdr:spPr>
        <a:xfrm>
          <a:off x="6202680" y="16146780"/>
          <a:ext cx="2796782" cy="1044030"/>
        </a:xfrm>
        <a:prstGeom prst="rect">
          <a:avLst/>
        </a:prstGeom>
      </xdr:spPr>
    </xdr:pic>
    <xdr:clientData/>
  </xdr:twoCellAnchor>
  <xdr:twoCellAnchor editAs="oneCell">
    <xdr:from>
      <xdr:col>11</xdr:col>
      <xdr:colOff>396240</xdr:colOff>
      <xdr:row>85</xdr:row>
      <xdr:rowOff>152400</xdr:rowOff>
    </xdr:from>
    <xdr:to>
      <xdr:col>17</xdr:col>
      <xdr:colOff>323850</xdr:colOff>
      <xdr:row>95</xdr:row>
      <xdr:rowOff>15937</xdr:rowOff>
    </xdr:to>
    <xdr:pic>
      <xdr:nvPicPr>
        <xdr:cNvPr id="13" name="Picture 12">
          <a:extLst>
            <a:ext uri="{FF2B5EF4-FFF2-40B4-BE49-F238E27FC236}">
              <a16:creationId xmlns:a16="http://schemas.microsoft.com/office/drawing/2014/main" id="{44FF4427-A1BD-4B77-985D-F3039128B53C}"/>
            </a:ext>
          </a:extLst>
        </xdr:cNvPr>
        <xdr:cNvPicPr>
          <a:picLocks noChangeAspect="1"/>
        </xdr:cNvPicPr>
      </xdr:nvPicPr>
      <xdr:blipFill>
        <a:blip xmlns:r="http://schemas.openxmlformats.org/officeDocument/2006/relationships" r:embed="rId5"/>
        <a:stretch>
          <a:fillRect/>
        </a:stretch>
      </xdr:blipFill>
      <xdr:spPr>
        <a:xfrm>
          <a:off x="6202680" y="17327880"/>
          <a:ext cx="3589020" cy="1619947"/>
        </a:xfrm>
        <a:prstGeom prst="rect">
          <a:avLst/>
        </a:prstGeom>
      </xdr:spPr>
    </xdr:pic>
    <xdr:clientData/>
  </xdr:twoCellAnchor>
  <xdr:twoCellAnchor editAs="oneCell">
    <xdr:from>
      <xdr:col>2</xdr:col>
      <xdr:colOff>0</xdr:colOff>
      <xdr:row>50</xdr:row>
      <xdr:rowOff>0</xdr:rowOff>
    </xdr:from>
    <xdr:to>
      <xdr:col>11</xdr:col>
      <xdr:colOff>168338</xdr:colOff>
      <xdr:row>74</xdr:row>
      <xdr:rowOff>53340</xdr:rowOff>
    </xdr:to>
    <xdr:pic>
      <xdr:nvPicPr>
        <xdr:cNvPr id="16" name="Picture 15">
          <a:extLst>
            <a:ext uri="{FF2B5EF4-FFF2-40B4-BE49-F238E27FC236}">
              <a16:creationId xmlns:a16="http://schemas.microsoft.com/office/drawing/2014/main" id="{DAD3CF37-E6A1-430A-B186-E39DFE9B930E}"/>
            </a:ext>
          </a:extLst>
        </xdr:cNvPr>
        <xdr:cNvPicPr>
          <a:picLocks noChangeAspect="1"/>
        </xdr:cNvPicPr>
      </xdr:nvPicPr>
      <xdr:blipFill>
        <a:blip xmlns:r="http://schemas.openxmlformats.org/officeDocument/2006/relationships" r:embed="rId6"/>
        <a:stretch>
          <a:fillRect/>
        </a:stretch>
      </xdr:blipFill>
      <xdr:spPr>
        <a:xfrm>
          <a:off x="320040" y="8938260"/>
          <a:ext cx="5643308" cy="4251960"/>
        </a:xfrm>
        <a:prstGeom prst="rect">
          <a:avLst/>
        </a:prstGeom>
      </xdr:spPr>
    </xdr:pic>
    <xdr:clientData/>
  </xdr:twoCellAnchor>
  <xdr:twoCellAnchor editAs="oneCell">
    <xdr:from>
      <xdr:col>2</xdr:col>
      <xdr:colOff>0</xdr:colOff>
      <xdr:row>31</xdr:row>
      <xdr:rowOff>0</xdr:rowOff>
    </xdr:from>
    <xdr:to>
      <xdr:col>11</xdr:col>
      <xdr:colOff>170973</xdr:colOff>
      <xdr:row>48</xdr:row>
      <xdr:rowOff>15240</xdr:rowOff>
    </xdr:to>
    <xdr:pic>
      <xdr:nvPicPr>
        <xdr:cNvPr id="17" name="Picture 16">
          <a:extLst>
            <a:ext uri="{FF2B5EF4-FFF2-40B4-BE49-F238E27FC236}">
              <a16:creationId xmlns:a16="http://schemas.microsoft.com/office/drawing/2014/main" id="{50873F15-A9B0-48BF-874B-127BE3D99437}"/>
            </a:ext>
          </a:extLst>
        </xdr:cNvPr>
        <xdr:cNvPicPr>
          <a:picLocks noChangeAspect="1"/>
        </xdr:cNvPicPr>
      </xdr:nvPicPr>
      <xdr:blipFill>
        <a:blip xmlns:r="http://schemas.openxmlformats.org/officeDocument/2006/relationships" r:embed="rId7"/>
        <a:stretch>
          <a:fillRect/>
        </a:stretch>
      </xdr:blipFill>
      <xdr:spPr>
        <a:xfrm>
          <a:off x="320040" y="5433060"/>
          <a:ext cx="5670708" cy="2987040"/>
        </a:xfrm>
        <a:prstGeom prst="rect">
          <a:avLst/>
        </a:prstGeom>
      </xdr:spPr>
    </xdr:pic>
    <xdr:clientData/>
  </xdr:twoCellAnchor>
  <xdr:twoCellAnchor editAs="oneCell">
    <xdr:from>
      <xdr:col>22</xdr:col>
      <xdr:colOff>0</xdr:colOff>
      <xdr:row>3</xdr:row>
      <xdr:rowOff>0</xdr:rowOff>
    </xdr:from>
    <xdr:to>
      <xdr:col>33</xdr:col>
      <xdr:colOff>95839</xdr:colOff>
      <xdr:row>37</xdr:row>
      <xdr:rowOff>53860</xdr:rowOff>
    </xdr:to>
    <xdr:pic>
      <xdr:nvPicPr>
        <xdr:cNvPr id="2" name="Picture 1">
          <a:extLst>
            <a:ext uri="{FF2B5EF4-FFF2-40B4-BE49-F238E27FC236}">
              <a16:creationId xmlns:a16="http://schemas.microsoft.com/office/drawing/2014/main" id="{1F749EB1-404E-4BC4-BA76-C2477540666B}"/>
            </a:ext>
          </a:extLst>
        </xdr:cNvPr>
        <xdr:cNvPicPr>
          <a:picLocks noChangeAspect="1"/>
        </xdr:cNvPicPr>
      </xdr:nvPicPr>
      <xdr:blipFill>
        <a:blip xmlns:r="http://schemas.openxmlformats.org/officeDocument/2006/relationships" r:embed="rId8"/>
        <a:stretch>
          <a:fillRect/>
        </a:stretch>
      </xdr:blipFill>
      <xdr:spPr>
        <a:xfrm>
          <a:off x="12512040" y="525780"/>
          <a:ext cx="6797629" cy="6005080"/>
        </a:xfrm>
        <a:prstGeom prst="rect">
          <a:avLst/>
        </a:prstGeom>
      </xdr:spPr>
    </xdr:pic>
    <xdr:clientData/>
  </xdr:twoCellAnchor>
  <xdr:oneCellAnchor>
    <xdr:from>
      <xdr:col>27</xdr:col>
      <xdr:colOff>227135</xdr:colOff>
      <xdr:row>4</xdr:row>
      <xdr:rowOff>97740</xdr:rowOff>
    </xdr:from>
    <xdr:ext cx="3394840" cy="421141"/>
    <xdr:sp macro="" textlink="">
      <xdr:nvSpPr>
        <xdr:cNvPr id="3" name="TextBox 2">
          <a:extLst>
            <a:ext uri="{FF2B5EF4-FFF2-40B4-BE49-F238E27FC236}">
              <a16:creationId xmlns:a16="http://schemas.microsoft.com/office/drawing/2014/main" id="{A79B657E-743F-4613-A88B-14AC9D15A975}"/>
            </a:ext>
          </a:extLst>
        </xdr:cNvPr>
        <xdr:cNvSpPr txBox="1"/>
      </xdr:nvSpPr>
      <xdr:spPr>
        <a:xfrm>
          <a:off x="15745558" y="771817"/>
          <a:ext cx="3394840" cy="421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050">
              <a:solidFill>
                <a:srgbClr val="FFFF00"/>
              </a:solidFill>
            </a:rPr>
            <a:t>1. Initially, it will get the existing price from the Item table </a:t>
          </a:r>
        </a:p>
        <a:p>
          <a:r>
            <a:rPr lang="en-PH" sz="1050">
              <a:solidFill>
                <a:srgbClr val="FFFF00"/>
              </a:solidFill>
            </a:rPr>
            <a:t>    using the ID or UPC code. New</a:t>
          </a:r>
          <a:r>
            <a:rPr lang="en-PH" sz="1050" baseline="0">
              <a:solidFill>
                <a:srgbClr val="FFFF00"/>
              </a:solidFill>
            </a:rPr>
            <a:t> record has price = 0.</a:t>
          </a:r>
          <a:endParaRPr lang="en-PH" sz="1050">
            <a:solidFill>
              <a:srgbClr val="FFFF00"/>
            </a:solidFill>
          </a:endParaRPr>
        </a:p>
      </xdr:txBody>
    </xdr:sp>
    <xdr:clientData/>
  </xdr:oneCellAnchor>
  <xdr:oneCellAnchor>
    <xdr:from>
      <xdr:col>28</xdr:col>
      <xdr:colOff>97448</xdr:colOff>
      <xdr:row>21</xdr:row>
      <xdr:rowOff>46160</xdr:rowOff>
    </xdr:from>
    <xdr:ext cx="2514343" cy="421141"/>
    <xdr:sp macro="" textlink="">
      <xdr:nvSpPr>
        <xdr:cNvPr id="15" name="TextBox 14">
          <a:extLst>
            <a:ext uri="{FF2B5EF4-FFF2-40B4-BE49-F238E27FC236}">
              <a16:creationId xmlns:a16="http://schemas.microsoft.com/office/drawing/2014/main" id="{3B6030B5-930D-4FFE-9A98-355DFE9FD9CF}"/>
            </a:ext>
          </a:extLst>
        </xdr:cNvPr>
        <xdr:cNvSpPr txBox="1"/>
      </xdr:nvSpPr>
      <xdr:spPr>
        <a:xfrm>
          <a:off x="16224006" y="3585064"/>
          <a:ext cx="2514343" cy="421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050">
              <a:solidFill>
                <a:srgbClr val="FFFF00"/>
              </a:solidFill>
            </a:rPr>
            <a:t>2. If price = 0, it will open the dialog where</a:t>
          </a:r>
        </a:p>
        <a:p>
          <a:r>
            <a:rPr lang="en-PH" sz="1050" baseline="0">
              <a:solidFill>
                <a:srgbClr val="FFFF00"/>
              </a:solidFill>
            </a:rPr>
            <a:t>    </a:t>
          </a:r>
          <a:r>
            <a:rPr lang="en-PH" sz="1050">
              <a:solidFill>
                <a:srgbClr val="FFFF00"/>
              </a:solidFill>
            </a:rPr>
            <a:t>you input the price.</a:t>
          </a:r>
        </a:p>
      </xdr:txBody>
    </xdr:sp>
    <xdr:clientData/>
  </xdr:oneCellAnchor>
  <xdr:oneCellAnchor>
    <xdr:from>
      <xdr:col>27</xdr:col>
      <xdr:colOff>394625</xdr:colOff>
      <xdr:row>33</xdr:row>
      <xdr:rowOff>113714</xdr:rowOff>
    </xdr:from>
    <xdr:ext cx="3430939" cy="585545"/>
    <xdr:sp macro="" textlink="">
      <xdr:nvSpPr>
        <xdr:cNvPr id="19" name="TextBox 18">
          <a:extLst>
            <a:ext uri="{FF2B5EF4-FFF2-40B4-BE49-F238E27FC236}">
              <a16:creationId xmlns:a16="http://schemas.microsoft.com/office/drawing/2014/main" id="{86EF0C15-A9A4-41BC-848B-7A927D48E3F4}"/>
            </a:ext>
          </a:extLst>
        </xdr:cNvPr>
        <xdr:cNvSpPr txBox="1"/>
      </xdr:nvSpPr>
      <xdr:spPr>
        <a:xfrm>
          <a:off x="15913048" y="5674849"/>
          <a:ext cx="3430939" cy="5855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050">
              <a:solidFill>
                <a:srgbClr val="FFFF00"/>
              </a:solidFill>
            </a:rPr>
            <a:t>3. If the item</a:t>
          </a:r>
          <a:r>
            <a:rPr lang="en-PH" sz="1050" baseline="0">
              <a:solidFill>
                <a:srgbClr val="FFFF00"/>
              </a:solidFill>
            </a:rPr>
            <a:t> ID or UPC code is &gt; 7 characters,</a:t>
          </a:r>
        </a:p>
        <a:p>
          <a:r>
            <a:rPr lang="en-PH" sz="1050" baseline="0">
              <a:solidFill>
                <a:srgbClr val="FFFF00"/>
              </a:solidFill>
            </a:rPr>
            <a:t>    it will save the entered price.</a:t>
          </a:r>
        </a:p>
        <a:p>
          <a:r>
            <a:rPr lang="en-PH" sz="1050" baseline="0">
              <a:solidFill>
                <a:srgbClr val="FFFF00"/>
              </a:solidFill>
            </a:rPr>
            <a:t>    This will bypass step 2 when you add subsequent entries.</a:t>
          </a:r>
          <a:endParaRPr lang="en-PH" sz="1050">
            <a:solidFill>
              <a:srgbClr val="FFFF00"/>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99060</xdr:colOff>
      <xdr:row>2</xdr:row>
      <xdr:rowOff>45720</xdr:rowOff>
    </xdr:from>
    <xdr:to>
      <xdr:col>10</xdr:col>
      <xdr:colOff>109352</xdr:colOff>
      <xdr:row>36</xdr:row>
      <xdr:rowOff>69415</xdr:rowOff>
    </xdr:to>
    <xdr:pic>
      <xdr:nvPicPr>
        <xdr:cNvPr id="2" name="Picture 1">
          <a:extLst>
            <a:ext uri="{FF2B5EF4-FFF2-40B4-BE49-F238E27FC236}">
              <a16:creationId xmlns:a16="http://schemas.microsoft.com/office/drawing/2014/main" id="{53E4C18E-9E4A-4350-8907-9BF42A3B1677}"/>
            </a:ext>
          </a:extLst>
        </xdr:cNvPr>
        <xdr:cNvPicPr>
          <a:picLocks noChangeAspect="1"/>
        </xdr:cNvPicPr>
      </xdr:nvPicPr>
      <xdr:blipFill>
        <a:blip xmlns:r="http://schemas.openxmlformats.org/officeDocument/2006/relationships" r:embed="rId1"/>
        <a:stretch>
          <a:fillRect/>
        </a:stretch>
      </xdr:blipFill>
      <xdr:spPr>
        <a:xfrm>
          <a:off x="160020" y="396240"/>
          <a:ext cx="5496692" cy="598253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3</xdr:row>
      <xdr:rowOff>1</xdr:rowOff>
    </xdr:from>
    <xdr:to>
      <xdr:col>6</xdr:col>
      <xdr:colOff>117669</xdr:colOff>
      <xdr:row>25</xdr:row>
      <xdr:rowOff>76201</xdr:rowOff>
    </xdr:to>
    <xdr:pic>
      <xdr:nvPicPr>
        <xdr:cNvPr id="2" name="Picture 1">
          <a:extLst>
            <a:ext uri="{FF2B5EF4-FFF2-40B4-BE49-F238E27FC236}">
              <a16:creationId xmlns:a16="http://schemas.microsoft.com/office/drawing/2014/main" id="{96EA4A5F-8E38-41D9-B989-047BBB775F07}"/>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57151" y="514351"/>
          <a:ext cx="3165668" cy="3848100"/>
        </a:xfrm>
        <a:prstGeom prst="rect">
          <a:avLst/>
        </a:prstGeom>
      </xdr:spPr>
    </xdr:pic>
    <xdr:clientData/>
  </xdr:twoCellAnchor>
  <xdr:twoCellAnchor editAs="oneCell">
    <xdr:from>
      <xdr:col>7</xdr:col>
      <xdr:colOff>0</xdr:colOff>
      <xdr:row>3</xdr:row>
      <xdr:rowOff>0</xdr:rowOff>
    </xdr:from>
    <xdr:to>
      <xdr:col>17</xdr:col>
      <xdr:colOff>53877</xdr:colOff>
      <xdr:row>25</xdr:row>
      <xdr:rowOff>93990</xdr:rowOff>
    </xdr:to>
    <xdr:pic>
      <xdr:nvPicPr>
        <xdr:cNvPr id="4" name="Picture 3">
          <a:extLst>
            <a:ext uri="{FF2B5EF4-FFF2-40B4-BE49-F238E27FC236}">
              <a16:creationId xmlns:a16="http://schemas.microsoft.com/office/drawing/2014/main" id="{B51E762D-4E29-4762-9893-FACE3200D1F6}"/>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6153150" y="514350"/>
          <a:ext cx="6146067" cy="3875415"/>
        </a:xfrm>
        <a:prstGeom prst="rect">
          <a:avLst/>
        </a:prstGeom>
      </xdr:spPr>
    </xdr:pic>
    <xdr:clientData/>
  </xdr:twoCellAnchor>
  <xdr:twoCellAnchor editAs="oneCell">
    <xdr:from>
      <xdr:col>18</xdr:col>
      <xdr:colOff>1</xdr:colOff>
      <xdr:row>3</xdr:row>
      <xdr:rowOff>0</xdr:rowOff>
    </xdr:from>
    <xdr:to>
      <xdr:col>29</xdr:col>
      <xdr:colOff>20005</xdr:colOff>
      <xdr:row>15</xdr:row>
      <xdr:rowOff>1697</xdr:rowOff>
    </xdr:to>
    <xdr:pic>
      <xdr:nvPicPr>
        <xdr:cNvPr id="5" name="Picture 4">
          <a:extLst>
            <a:ext uri="{FF2B5EF4-FFF2-40B4-BE49-F238E27FC236}">
              <a16:creationId xmlns:a16="http://schemas.microsoft.com/office/drawing/2014/main" id="{FF635157-8001-4B97-9BCD-DCC57E48D5B4}"/>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7735551" y="514350"/>
          <a:ext cx="6729414" cy="2051477"/>
        </a:xfrm>
        <a:prstGeom prst="rect">
          <a:avLst/>
        </a:prstGeom>
      </xdr:spPr>
    </xdr:pic>
    <xdr:clientData/>
  </xdr:twoCellAnchor>
  <xdr:twoCellAnchor editAs="oneCell">
    <xdr:from>
      <xdr:col>30</xdr:col>
      <xdr:colOff>1</xdr:colOff>
      <xdr:row>3</xdr:row>
      <xdr:rowOff>0</xdr:rowOff>
    </xdr:from>
    <xdr:to>
      <xdr:col>42</xdr:col>
      <xdr:colOff>498513</xdr:colOff>
      <xdr:row>18</xdr:row>
      <xdr:rowOff>155683</xdr:rowOff>
    </xdr:to>
    <xdr:pic>
      <xdr:nvPicPr>
        <xdr:cNvPr id="6" name="Picture 5">
          <a:extLst>
            <a:ext uri="{FF2B5EF4-FFF2-40B4-BE49-F238E27FC236}">
              <a16:creationId xmlns:a16="http://schemas.microsoft.com/office/drawing/2014/main" id="{9B14AF83-A11B-4A86-820B-938E29B222E4}"/>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29927551" y="514350"/>
          <a:ext cx="7813712" cy="27274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129</xdr:row>
      <xdr:rowOff>0</xdr:rowOff>
    </xdr:from>
    <xdr:to>
      <xdr:col>12</xdr:col>
      <xdr:colOff>63422</xdr:colOff>
      <xdr:row>153</xdr:row>
      <xdr:rowOff>19424</xdr:rowOff>
    </xdr:to>
    <xdr:pic>
      <xdr:nvPicPr>
        <xdr:cNvPr id="2" name="Picture 1">
          <a:extLst>
            <a:ext uri="{FF2B5EF4-FFF2-40B4-BE49-F238E27FC236}">
              <a16:creationId xmlns:a16="http://schemas.microsoft.com/office/drawing/2014/main" id="{DA56E372-D7E3-4805-9A41-1DD403C29E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685800"/>
          <a:ext cx="6420407" cy="4229474"/>
        </a:xfrm>
        <a:prstGeom prst="rect">
          <a:avLst/>
        </a:prstGeom>
      </xdr:spPr>
    </xdr:pic>
    <xdr:clientData/>
  </xdr:twoCellAnchor>
  <xdr:twoCellAnchor editAs="oneCell">
    <xdr:from>
      <xdr:col>2</xdr:col>
      <xdr:colOff>0</xdr:colOff>
      <xdr:row>154</xdr:row>
      <xdr:rowOff>0</xdr:rowOff>
    </xdr:from>
    <xdr:to>
      <xdr:col>10</xdr:col>
      <xdr:colOff>467210</xdr:colOff>
      <xdr:row>181</xdr:row>
      <xdr:rowOff>418</xdr:rowOff>
    </xdr:to>
    <xdr:pic>
      <xdr:nvPicPr>
        <xdr:cNvPr id="3" name="Picture 2">
          <a:extLst>
            <a:ext uri="{FF2B5EF4-FFF2-40B4-BE49-F238E27FC236}">
              <a16:creationId xmlns:a16="http://schemas.microsoft.com/office/drawing/2014/main" id="{D51D355E-7881-4CBB-B426-DC6BB341C2F8}"/>
            </a:ext>
          </a:extLst>
        </xdr:cNvPr>
        <xdr:cNvPicPr>
          <a:picLocks noChangeAspect="1"/>
        </xdr:cNvPicPr>
      </xdr:nvPicPr>
      <xdr:blipFill>
        <a:blip xmlns:r="http://schemas.openxmlformats.org/officeDocument/2006/relationships" r:embed="rId2"/>
        <a:stretch>
          <a:fillRect/>
        </a:stretch>
      </xdr:blipFill>
      <xdr:spPr>
        <a:xfrm>
          <a:off x="57150" y="4972050"/>
          <a:ext cx="5601185" cy="4724818"/>
        </a:xfrm>
        <a:prstGeom prst="rect">
          <a:avLst/>
        </a:prstGeom>
      </xdr:spPr>
    </xdr:pic>
    <xdr:clientData/>
  </xdr:twoCellAnchor>
  <xdr:twoCellAnchor editAs="oneCell">
    <xdr:from>
      <xdr:col>12</xdr:col>
      <xdr:colOff>0</xdr:colOff>
      <xdr:row>158</xdr:row>
      <xdr:rowOff>0</xdr:rowOff>
    </xdr:from>
    <xdr:to>
      <xdr:col>19</xdr:col>
      <xdr:colOff>15611</xdr:colOff>
      <xdr:row>163</xdr:row>
      <xdr:rowOff>114388</xdr:rowOff>
    </xdr:to>
    <xdr:pic>
      <xdr:nvPicPr>
        <xdr:cNvPr id="4" name="Picture 3">
          <a:extLst>
            <a:ext uri="{FF2B5EF4-FFF2-40B4-BE49-F238E27FC236}">
              <a16:creationId xmlns:a16="http://schemas.microsoft.com/office/drawing/2014/main" id="{F77BD1E0-F111-4A4C-AB5F-D59E6B121AC5}"/>
            </a:ext>
          </a:extLst>
        </xdr:cNvPr>
        <xdr:cNvPicPr>
          <a:picLocks noChangeAspect="1"/>
        </xdr:cNvPicPr>
      </xdr:nvPicPr>
      <xdr:blipFill>
        <a:blip xmlns:r="http://schemas.openxmlformats.org/officeDocument/2006/relationships" r:embed="rId3"/>
        <a:stretch>
          <a:fillRect/>
        </a:stretch>
      </xdr:blipFill>
      <xdr:spPr>
        <a:xfrm>
          <a:off x="6153150" y="5657850"/>
          <a:ext cx="4286621" cy="990688"/>
        </a:xfrm>
        <a:prstGeom prst="rect">
          <a:avLst/>
        </a:prstGeom>
      </xdr:spPr>
    </xdr:pic>
    <xdr:clientData/>
  </xdr:twoCellAnchor>
  <xdr:twoCellAnchor editAs="oneCell">
    <xdr:from>
      <xdr:col>19</xdr:col>
      <xdr:colOff>320040</xdr:colOff>
      <xdr:row>158</xdr:row>
      <xdr:rowOff>129540</xdr:rowOff>
    </xdr:from>
    <xdr:to>
      <xdr:col>21</xdr:col>
      <xdr:colOff>503042</xdr:colOff>
      <xdr:row>161</xdr:row>
      <xdr:rowOff>17182</xdr:rowOff>
    </xdr:to>
    <xdr:pic>
      <xdr:nvPicPr>
        <xdr:cNvPr id="5" name="Picture 4">
          <a:extLst>
            <a:ext uri="{FF2B5EF4-FFF2-40B4-BE49-F238E27FC236}">
              <a16:creationId xmlns:a16="http://schemas.microsoft.com/office/drawing/2014/main" id="{25349B46-E876-490C-B25B-54384B0DF2A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744200" y="5791200"/>
          <a:ext cx="1400297" cy="409612"/>
        </a:xfrm>
        <a:prstGeom prst="rect">
          <a:avLst/>
        </a:prstGeom>
      </xdr:spPr>
    </xdr:pic>
    <xdr:clientData/>
  </xdr:twoCellAnchor>
  <xdr:twoCellAnchor editAs="oneCell">
    <xdr:from>
      <xdr:col>12</xdr:col>
      <xdr:colOff>0</xdr:colOff>
      <xdr:row>168</xdr:row>
      <xdr:rowOff>0</xdr:rowOff>
    </xdr:from>
    <xdr:to>
      <xdr:col>14</xdr:col>
      <xdr:colOff>163950</xdr:colOff>
      <xdr:row>170</xdr:row>
      <xdr:rowOff>169591</xdr:rowOff>
    </xdr:to>
    <xdr:pic>
      <xdr:nvPicPr>
        <xdr:cNvPr id="6" name="Picture 5">
          <a:extLst>
            <a:ext uri="{FF2B5EF4-FFF2-40B4-BE49-F238E27FC236}">
              <a16:creationId xmlns:a16="http://schemas.microsoft.com/office/drawing/2014/main" id="{B15D6B16-18B3-4A33-BBD8-5513D6FA644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153150" y="7372350"/>
          <a:ext cx="1381245" cy="523921"/>
        </a:xfrm>
        <a:prstGeom prst="rect">
          <a:avLst/>
        </a:prstGeom>
      </xdr:spPr>
    </xdr:pic>
    <xdr:clientData/>
  </xdr:twoCellAnchor>
  <xdr:twoCellAnchor editAs="oneCell">
    <xdr:from>
      <xdr:col>2</xdr:col>
      <xdr:colOff>0</xdr:colOff>
      <xdr:row>184</xdr:row>
      <xdr:rowOff>0</xdr:rowOff>
    </xdr:from>
    <xdr:to>
      <xdr:col>14</xdr:col>
      <xdr:colOff>362638</xdr:colOff>
      <xdr:row>220</xdr:row>
      <xdr:rowOff>92007</xdr:rowOff>
    </xdr:to>
    <xdr:pic>
      <xdr:nvPicPr>
        <xdr:cNvPr id="7" name="Picture 6">
          <a:extLst>
            <a:ext uri="{FF2B5EF4-FFF2-40B4-BE49-F238E27FC236}">
              <a16:creationId xmlns:a16="http://schemas.microsoft.com/office/drawing/2014/main" id="{3BF7DC2B-14BC-46AA-B668-A11274D6E81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7150" y="514350"/>
          <a:ext cx="7940728" cy="6397557"/>
        </a:xfrm>
        <a:prstGeom prst="rect">
          <a:avLst/>
        </a:prstGeom>
      </xdr:spPr>
    </xdr:pic>
    <xdr:clientData/>
  </xdr:twoCellAnchor>
  <xdr:twoCellAnchor editAs="oneCell">
    <xdr:from>
      <xdr:col>2</xdr:col>
      <xdr:colOff>0</xdr:colOff>
      <xdr:row>253</xdr:row>
      <xdr:rowOff>0</xdr:rowOff>
    </xdr:from>
    <xdr:to>
      <xdr:col>10</xdr:col>
      <xdr:colOff>553244</xdr:colOff>
      <xdr:row>274</xdr:row>
      <xdr:rowOff>151041</xdr:rowOff>
    </xdr:to>
    <xdr:pic>
      <xdr:nvPicPr>
        <xdr:cNvPr id="8" name="Picture 7">
          <a:extLst>
            <a:ext uri="{FF2B5EF4-FFF2-40B4-BE49-F238E27FC236}">
              <a16:creationId xmlns:a16="http://schemas.microsoft.com/office/drawing/2014/main" id="{F9A6A6D7-4A84-403A-91E6-58A87A05125F}"/>
            </a:ext>
          </a:extLst>
        </xdr:cNvPr>
        <xdr:cNvPicPr>
          <a:picLocks noChangeAspect="1"/>
        </xdr:cNvPicPr>
      </xdr:nvPicPr>
      <xdr:blipFill>
        <a:blip xmlns:r="http://schemas.openxmlformats.org/officeDocument/2006/relationships" r:embed="rId7"/>
        <a:stretch>
          <a:fillRect/>
        </a:stretch>
      </xdr:blipFill>
      <xdr:spPr>
        <a:xfrm>
          <a:off x="57150" y="12344400"/>
          <a:ext cx="5692934" cy="3831501"/>
        </a:xfrm>
        <a:prstGeom prst="rect">
          <a:avLst/>
        </a:prstGeom>
      </xdr:spPr>
    </xdr:pic>
    <xdr:clientData/>
  </xdr:twoCellAnchor>
  <xdr:twoCellAnchor editAs="oneCell">
    <xdr:from>
      <xdr:col>2</xdr:col>
      <xdr:colOff>0</xdr:colOff>
      <xdr:row>223</xdr:row>
      <xdr:rowOff>0</xdr:rowOff>
    </xdr:from>
    <xdr:to>
      <xdr:col>13</xdr:col>
      <xdr:colOff>511188</xdr:colOff>
      <xdr:row>250</xdr:row>
      <xdr:rowOff>124255</xdr:rowOff>
    </xdr:to>
    <xdr:pic>
      <xdr:nvPicPr>
        <xdr:cNvPr id="9" name="Picture 8">
          <a:extLst>
            <a:ext uri="{FF2B5EF4-FFF2-40B4-BE49-F238E27FC236}">
              <a16:creationId xmlns:a16="http://schemas.microsoft.com/office/drawing/2014/main" id="{EDD5F132-116C-4B8E-AE62-95E9C9FFDBE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7150" y="7200900"/>
          <a:ext cx="7479678" cy="4854370"/>
        </a:xfrm>
        <a:prstGeom prst="rect">
          <a:avLst/>
        </a:prstGeom>
      </xdr:spPr>
    </xdr:pic>
    <xdr:clientData/>
  </xdr:twoCellAnchor>
  <xdr:twoCellAnchor editAs="oneCell">
    <xdr:from>
      <xdr:col>13</xdr:col>
      <xdr:colOff>0</xdr:colOff>
      <xdr:row>255</xdr:row>
      <xdr:rowOff>0</xdr:rowOff>
    </xdr:from>
    <xdr:to>
      <xdr:col>24</xdr:col>
      <xdr:colOff>172046</xdr:colOff>
      <xdr:row>280</xdr:row>
      <xdr:rowOff>139466</xdr:rowOff>
    </xdr:to>
    <xdr:pic>
      <xdr:nvPicPr>
        <xdr:cNvPr id="10" name="Picture 9">
          <a:extLst>
            <a:ext uri="{FF2B5EF4-FFF2-40B4-BE49-F238E27FC236}">
              <a16:creationId xmlns:a16="http://schemas.microsoft.com/office/drawing/2014/main" id="{FF15859C-DE09-43FE-B012-AF9F2205D13B}"/>
            </a:ext>
          </a:extLst>
        </xdr:cNvPr>
        <xdr:cNvPicPr>
          <a:picLocks noChangeAspect="1"/>
        </xdr:cNvPicPr>
      </xdr:nvPicPr>
      <xdr:blipFill>
        <a:blip xmlns:r="http://schemas.openxmlformats.org/officeDocument/2006/relationships" r:embed="rId9"/>
        <a:stretch>
          <a:fillRect/>
        </a:stretch>
      </xdr:blipFill>
      <xdr:spPr>
        <a:xfrm>
          <a:off x="6762750" y="12687300"/>
          <a:ext cx="6873836" cy="4522871"/>
        </a:xfrm>
        <a:prstGeom prst="rect">
          <a:avLst/>
        </a:prstGeom>
      </xdr:spPr>
    </xdr:pic>
    <xdr:clientData/>
  </xdr:twoCellAnchor>
  <xdr:twoCellAnchor editAs="oneCell">
    <xdr:from>
      <xdr:col>17</xdr:col>
      <xdr:colOff>297181</xdr:colOff>
      <xdr:row>88</xdr:row>
      <xdr:rowOff>30480</xdr:rowOff>
    </xdr:from>
    <xdr:to>
      <xdr:col>22</xdr:col>
      <xdr:colOff>590551</xdr:colOff>
      <xdr:row>94</xdr:row>
      <xdr:rowOff>144909</xdr:rowOff>
    </xdr:to>
    <xdr:pic>
      <xdr:nvPicPr>
        <xdr:cNvPr id="11" name="Picture 10">
          <a:extLst>
            <a:ext uri="{FF2B5EF4-FFF2-40B4-BE49-F238E27FC236}">
              <a16:creationId xmlns:a16="http://schemas.microsoft.com/office/drawing/2014/main" id="{9A06746E-A94F-4B40-BA4C-146B86CF5137}"/>
            </a:ext>
          </a:extLst>
        </xdr:cNvPr>
        <xdr:cNvPicPr>
          <a:picLocks noChangeAspect="1"/>
        </xdr:cNvPicPr>
      </xdr:nvPicPr>
      <xdr:blipFill>
        <a:blip xmlns:r="http://schemas.openxmlformats.org/officeDocument/2006/relationships" r:embed="rId10"/>
        <a:stretch>
          <a:fillRect/>
        </a:stretch>
      </xdr:blipFill>
      <xdr:spPr>
        <a:xfrm>
          <a:off x="9677401" y="906780"/>
          <a:ext cx="3337560" cy="1167894"/>
        </a:xfrm>
        <a:prstGeom prst="rect">
          <a:avLst/>
        </a:prstGeom>
        <a:ln>
          <a:solidFill>
            <a:schemeClr val="accent1"/>
          </a:solidFill>
        </a:ln>
      </xdr:spPr>
    </xdr:pic>
    <xdr:clientData/>
  </xdr:twoCellAnchor>
  <xdr:twoCellAnchor editAs="oneCell">
    <xdr:from>
      <xdr:col>11</xdr:col>
      <xdr:colOff>15240</xdr:colOff>
      <xdr:row>88</xdr:row>
      <xdr:rowOff>45720</xdr:rowOff>
    </xdr:from>
    <xdr:to>
      <xdr:col>15</xdr:col>
      <xdr:colOff>200252</xdr:colOff>
      <xdr:row>91</xdr:row>
      <xdr:rowOff>152455</xdr:rowOff>
    </xdr:to>
    <xdr:pic>
      <xdr:nvPicPr>
        <xdr:cNvPr id="15" name="Picture 14">
          <a:extLst>
            <a:ext uri="{FF2B5EF4-FFF2-40B4-BE49-F238E27FC236}">
              <a16:creationId xmlns:a16="http://schemas.microsoft.com/office/drawing/2014/main" id="{FA8BF0DA-FA6D-468E-8E8E-493FCE2A7BC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737860" y="922020"/>
          <a:ext cx="2621507" cy="632515"/>
        </a:xfrm>
        <a:prstGeom prst="rect">
          <a:avLst/>
        </a:prstGeom>
        <a:ln>
          <a:solidFill>
            <a:schemeClr val="accent1"/>
          </a:solidFill>
        </a:ln>
      </xdr:spPr>
    </xdr:pic>
    <xdr:clientData/>
  </xdr:twoCellAnchor>
  <xdr:twoCellAnchor editAs="oneCell">
    <xdr:from>
      <xdr:col>7</xdr:col>
      <xdr:colOff>373380</xdr:colOff>
      <xdr:row>103</xdr:row>
      <xdr:rowOff>91440</xdr:rowOff>
    </xdr:from>
    <xdr:to>
      <xdr:col>10</xdr:col>
      <xdr:colOff>590550</xdr:colOff>
      <xdr:row>108</xdr:row>
      <xdr:rowOff>22811</xdr:rowOff>
    </xdr:to>
    <xdr:pic>
      <xdr:nvPicPr>
        <xdr:cNvPr id="16" name="Picture 15">
          <a:extLst>
            <a:ext uri="{FF2B5EF4-FFF2-40B4-BE49-F238E27FC236}">
              <a16:creationId xmlns:a16="http://schemas.microsoft.com/office/drawing/2014/main" id="{FFB10D0D-CB0C-47EC-8F05-CA2D23D5C9A6}"/>
            </a:ext>
          </a:extLst>
        </xdr:cNvPr>
        <xdr:cNvPicPr>
          <a:picLocks noChangeAspect="1"/>
        </xdr:cNvPicPr>
      </xdr:nvPicPr>
      <xdr:blipFill>
        <a:blip xmlns:r="http://schemas.openxmlformats.org/officeDocument/2006/relationships" r:embed="rId12"/>
        <a:stretch>
          <a:fillRect/>
        </a:stretch>
      </xdr:blipFill>
      <xdr:spPr>
        <a:xfrm>
          <a:off x="3657600" y="3771900"/>
          <a:ext cx="2049780" cy="811481"/>
        </a:xfrm>
        <a:prstGeom prst="rect">
          <a:avLst/>
        </a:prstGeom>
        <a:ln>
          <a:solidFill>
            <a:schemeClr val="accent1"/>
          </a:solidFill>
        </a:ln>
      </xdr:spPr>
    </xdr:pic>
    <xdr:clientData/>
  </xdr:twoCellAnchor>
  <xdr:twoCellAnchor editAs="oneCell">
    <xdr:from>
      <xdr:col>3</xdr:col>
      <xdr:colOff>0</xdr:colOff>
      <xdr:row>77</xdr:row>
      <xdr:rowOff>0</xdr:rowOff>
    </xdr:from>
    <xdr:to>
      <xdr:col>4</xdr:col>
      <xdr:colOff>161992</xdr:colOff>
      <xdr:row>81</xdr:row>
      <xdr:rowOff>133423</xdr:rowOff>
    </xdr:to>
    <xdr:pic>
      <xdr:nvPicPr>
        <xdr:cNvPr id="13" name="Picture 12">
          <a:extLst>
            <a:ext uri="{FF2B5EF4-FFF2-40B4-BE49-F238E27FC236}">
              <a16:creationId xmlns:a16="http://schemas.microsoft.com/office/drawing/2014/main" id="{CEABFB96-F897-4610-B034-C572149A661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845820" y="876300"/>
          <a:ext cx="769687" cy="838273"/>
        </a:xfrm>
        <a:prstGeom prst="rect">
          <a:avLst/>
        </a:prstGeom>
      </xdr:spPr>
    </xdr:pic>
    <xdr:clientData/>
  </xdr:twoCellAnchor>
  <xdr:twoCellAnchor editAs="oneCell">
    <xdr:from>
      <xdr:col>3</xdr:col>
      <xdr:colOff>0</xdr:colOff>
      <xdr:row>55</xdr:row>
      <xdr:rowOff>0</xdr:rowOff>
    </xdr:from>
    <xdr:to>
      <xdr:col>6</xdr:col>
      <xdr:colOff>95416</xdr:colOff>
      <xdr:row>58</xdr:row>
      <xdr:rowOff>161984</xdr:rowOff>
    </xdr:to>
    <xdr:pic>
      <xdr:nvPicPr>
        <xdr:cNvPr id="14" name="Picture 13">
          <a:extLst>
            <a:ext uri="{FF2B5EF4-FFF2-40B4-BE49-F238E27FC236}">
              <a16:creationId xmlns:a16="http://schemas.microsoft.com/office/drawing/2014/main" id="{705C44C3-E3FF-4684-BAFB-1342EEDA111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104900" y="876300"/>
          <a:ext cx="1920406" cy="685859"/>
        </a:xfrm>
        <a:prstGeom prst="rect">
          <a:avLst/>
        </a:prstGeom>
        <a:ln>
          <a:solidFill>
            <a:schemeClr val="accent1"/>
          </a:solidFill>
        </a:ln>
      </xdr:spPr>
    </xdr:pic>
    <xdr:clientData/>
  </xdr:twoCellAnchor>
  <xdr:twoCellAnchor editAs="oneCell">
    <xdr:from>
      <xdr:col>7</xdr:col>
      <xdr:colOff>190500</xdr:colOff>
      <xdr:row>52</xdr:row>
      <xdr:rowOff>160020</xdr:rowOff>
    </xdr:from>
    <xdr:to>
      <xdr:col>12</xdr:col>
      <xdr:colOff>324125</xdr:colOff>
      <xdr:row>58</xdr:row>
      <xdr:rowOff>152490</xdr:rowOff>
    </xdr:to>
    <xdr:pic>
      <xdr:nvPicPr>
        <xdr:cNvPr id="18" name="Picture 17">
          <a:extLst>
            <a:ext uri="{FF2B5EF4-FFF2-40B4-BE49-F238E27FC236}">
              <a16:creationId xmlns:a16="http://schemas.microsoft.com/office/drawing/2014/main" id="{E952BCEF-9DF5-47D7-AAB2-E4FDB2E3E91A}"/>
            </a:ext>
          </a:extLst>
        </xdr:cNvPr>
        <xdr:cNvPicPr>
          <a:picLocks noChangeAspect="1"/>
        </xdr:cNvPicPr>
      </xdr:nvPicPr>
      <xdr:blipFill>
        <a:blip xmlns:r="http://schemas.openxmlformats.org/officeDocument/2006/relationships" r:embed="rId15"/>
        <a:stretch>
          <a:fillRect/>
        </a:stretch>
      </xdr:blipFill>
      <xdr:spPr>
        <a:xfrm>
          <a:off x="3733800" y="1386840"/>
          <a:ext cx="3177815" cy="1044030"/>
        </a:xfrm>
        <a:prstGeom prst="rect">
          <a:avLst/>
        </a:prstGeom>
      </xdr:spPr>
    </xdr:pic>
    <xdr:clientData/>
  </xdr:twoCellAnchor>
  <xdr:twoCellAnchor editAs="oneCell">
    <xdr:from>
      <xdr:col>6</xdr:col>
      <xdr:colOff>198120</xdr:colOff>
      <xdr:row>28</xdr:row>
      <xdr:rowOff>15240</xdr:rowOff>
    </xdr:from>
    <xdr:to>
      <xdr:col>9</xdr:col>
      <xdr:colOff>487680</xdr:colOff>
      <xdr:row>40</xdr:row>
      <xdr:rowOff>61146</xdr:rowOff>
    </xdr:to>
    <xdr:pic>
      <xdr:nvPicPr>
        <xdr:cNvPr id="20" name="Picture 19">
          <a:extLst>
            <a:ext uri="{FF2B5EF4-FFF2-40B4-BE49-F238E27FC236}">
              <a16:creationId xmlns:a16="http://schemas.microsoft.com/office/drawing/2014/main" id="{DC98C986-13FD-4E7E-94D7-394499BCABCA}"/>
            </a:ext>
          </a:extLst>
        </xdr:cNvPr>
        <xdr:cNvPicPr>
          <a:picLocks noChangeAspect="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r="10905"/>
        <a:stretch/>
      </xdr:blipFill>
      <xdr:spPr>
        <a:xfrm>
          <a:off x="3131820" y="541020"/>
          <a:ext cx="2118360" cy="2149026"/>
        </a:xfrm>
        <a:prstGeom prst="rect">
          <a:avLst/>
        </a:prstGeom>
        <a:ln>
          <a:solidFill>
            <a:schemeClr val="accent1"/>
          </a:solidFill>
        </a:ln>
      </xdr:spPr>
    </xdr:pic>
    <xdr:clientData/>
  </xdr:twoCellAnchor>
  <xdr:twoCellAnchor editAs="oneCell">
    <xdr:from>
      <xdr:col>12</xdr:col>
      <xdr:colOff>160021</xdr:colOff>
      <xdr:row>32</xdr:row>
      <xdr:rowOff>76200</xdr:rowOff>
    </xdr:from>
    <xdr:to>
      <xdr:col>16</xdr:col>
      <xdr:colOff>9087</xdr:colOff>
      <xdr:row>41</xdr:row>
      <xdr:rowOff>60960</xdr:rowOff>
    </xdr:to>
    <xdr:pic>
      <xdr:nvPicPr>
        <xdr:cNvPr id="21" name="Picture 20">
          <a:extLst>
            <a:ext uri="{FF2B5EF4-FFF2-40B4-BE49-F238E27FC236}">
              <a16:creationId xmlns:a16="http://schemas.microsoft.com/office/drawing/2014/main" id="{9D093DDE-0533-4F16-90A0-D6B75A0F0244}"/>
            </a:ext>
          </a:extLst>
        </xdr:cNvPr>
        <xdr:cNvPicPr>
          <a:picLocks noChangeAspect="1"/>
        </xdr:cNvPicPr>
      </xdr:nvPicPr>
      <xdr:blipFill rotWithShape="1">
        <a:blip xmlns:r="http://schemas.openxmlformats.org/officeDocument/2006/relationships" r:embed="rId17"/>
        <a:srcRect r="35268"/>
        <a:stretch/>
      </xdr:blipFill>
      <xdr:spPr>
        <a:xfrm>
          <a:off x="6751321" y="1303020"/>
          <a:ext cx="2287466" cy="1562100"/>
        </a:xfrm>
        <a:prstGeom prst="rect">
          <a:avLst/>
        </a:prstGeom>
        <a:ln>
          <a:solidFill>
            <a:schemeClr val="accent1"/>
          </a:solidFill>
        </a:ln>
      </xdr:spPr>
    </xdr:pic>
    <xdr:clientData/>
  </xdr:twoCellAnchor>
  <xdr:twoCellAnchor editAs="oneCell">
    <xdr:from>
      <xdr:col>16</xdr:col>
      <xdr:colOff>91440</xdr:colOff>
      <xdr:row>32</xdr:row>
      <xdr:rowOff>91440</xdr:rowOff>
    </xdr:from>
    <xdr:to>
      <xdr:col>21</xdr:col>
      <xdr:colOff>68580</xdr:colOff>
      <xdr:row>39</xdr:row>
      <xdr:rowOff>76093</xdr:rowOff>
    </xdr:to>
    <xdr:pic>
      <xdr:nvPicPr>
        <xdr:cNvPr id="22" name="Picture 21">
          <a:extLst>
            <a:ext uri="{FF2B5EF4-FFF2-40B4-BE49-F238E27FC236}">
              <a16:creationId xmlns:a16="http://schemas.microsoft.com/office/drawing/2014/main" id="{F40229EA-5ED8-4A4E-96D8-2B0DB62EC6FA}"/>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9121140" y="1318260"/>
          <a:ext cx="3025140" cy="1211473"/>
        </a:xfrm>
        <a:prstGeom prst="rect">
          <a:avLst/>
        </a:prstGeom>
        <a:ln>
          <a:solidFill>
            <a:schemeClr val="accent1"/>
          </a:solidFill>
        </a:ln>
      </xdr:spPr>
    </xdr:pic>
    <xdr:clientData/>
  </xdr:twoCellAnchor>
  <xdr:twoCellAnchor editAs="oneCell">
    <xdr:from>
      <xdr:col>1</xdr:col>
      <xdr:colOff>121920</xdr:colOff>
      <xdr:row>28</xdr:row>
      <xdr:rowOff>0</xdr:rowOff>
    </xdr:from>
    <xdr:to>
      <xdr:col>6</xdr:col>
      <xdr:colOff>21342</xdr:colOff>
      <xdr:row>37</xdr:row>
      <xdr:rowOff>42136</xdr:rowOff>
    </xdr:to>
    <xdr:pic>
      <xdr:nvPicPr>
        <xdr:cNvPr id="23" name="Picture 22">
          <a:extLst>
            <a:ext uri="{FF2B5EF4-FFF2-40B4-BE49-F238E27FC236}">
              <a16:creationId xmlns:a16="http://schemas.microsoft.com/office/drawing/2014/main" id="{B27D53B5-2944-4E48-8C24-0F2958C7E656}"/>
            </a:ext>
          </a:extLst>
        </xdr:cNvPr>
        <xdr:cNvPicPr>
          <a:picLocks noChangeAspect="1"/>
        </xdr:cNvPicPr>
      </xdr:nvPicPr>
      <xdr:blipFill>
        <a:blip xmlns:r="http://schemas.openxmlformats.org/officeDocument/2006/relationships" r:embed="rId19"/>
        <a:stretch>
          <a:fillRect/>
        </a:stretch>
      </xdr:blipFill>
      <xdr:spPr>
        <a:xfrm>
          <a:off x="182880" y="525780"/>
          <a:ext cx="2772162" cy="1619476"/>
        </a:xfrm>
        <a:prstGeom prst="rect">
          <a:avLst/>
        </a:prstGeom>
        <a:ln>
          <a:solidFill>
            <a:schemeClr val="accent1"/>
          </a:solidFill>
        </a:ln>
      </xdr:spPr>
    </xdr:pic>
    <xdr:clientData/>
  </xdr:twoCellAnchor>
  <xdr:twoCellAnchor editAs="oneCell">
    <xdr:from>
      <xdr:col>22</xdr:col>
      <xdr:colOff>0</xdr:colOff>
      <xdr:row>28</xdr:row>
      <xdr:rowOff>0</xdr:rowOff>
    </xdr:from>
    <xdr:to>
      <xdr:col>26</xdr:col>
      <xdr:colOff>163552</xdr:colOff>
      <xdr:row>30</xdr:row>
      <xdr:rowOff>76200</xdr:rowOff>
    </xdr:to>
    <xdr:pic>
      <xdr:nvPicPr>
        <xdr:cNvPr id="26" name="Picture 25">
          <a:extLst>
            <a:ext uri="{FF2B5EF4-FFF2-40B4-BE49-F238E27FC236}">
              <a16:creationId xmlns:a16="http://schemas.microsoft.com/office/drawing/2014/main" id="{69E32A46-A559-424A-8452-F05DEF2A2781}"/>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2687300" y="525780"/>
          <a:ext cx="2601952" cy="4267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129815</xdr:colOff>
      <xdr:row>7</xdr:row>
      <xdr:rowOff>122022</xdr:rowOff>
    </xdr:to>
    <xdr:pic>
      <xdr:nvPicPr>
        <xdr:cNvPr id="4" name="Picture 3">
          <a:extLst>
            <a:ext uri="{FF2B5EF4-FFF2-40B4-BE49-F238E27FC236}">
              <a16:creationId xmlns:a16="http://schemas.microsoft.com/office/drawing/2014/main" id="{7653ECEA-A1DB-4256-A3C7-26EC9A95AB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 y="175260"/>
          <a:ext cx="3177815" cy="1173582"/>
        </a:xfrm>
        <a:prstGeom prst="rect">
          <a:avLst/>
        </a:prstGeom>
      </xdr:spPr>
    </xdr:pic>
    <xdr:clientData/>
  </xdr:twoCellAnchor>
  <xdr:twoCellAnchor editAs="oneCell">
    <xdr:from>
      <xdr:col>7</xdr:col>
      <xdr:colOff>7620</xdr:colOff>
      <xdr:row>3</xdr:row>
      <xdr:rowOff>60960</xdr:rowOff>
    </xdr:from>
    <xdr:to>
      <xdr:col>11</xdr:col>
      <xdr:colOff>322329</xdr:colOff>
      <xdr:row>7</xdr:row>
      <xdr:rowOff>30480</xdr:rowOff>
    </xdr:to>
    <xdr:pic>
      <xdr:nvPicPr>
        <xdr:cNvPr id="6" name="Picture 5">
          <a:extLst>
            <a:ext uri="{FF2B5EF4-FFF2-40B4-BE49-F238E27FC236}">
              <a16:creationId xmlns:a16="http://schemas.microsoft.com/office/drawing/2014/main" id="{A684FE86-9B00-4C30-B223-87934C854E18}"/>
            </a:ext>
          </a:extLst>
        </xdr:cNvPr>
        <xdr:cNvPicPr>
          <a:picLocks noChangeAspect="1"/>
        </xdr:cNvPicPr>
      </xdr:nvPicPr>
      <xdr:blipFill rotWithShape="1">
        <a:blip xmlns:r="http://schemas.openxmlformats.org/officeDocument/2006/relationships" r:embed="rId2"/>
        <a:srcRect t="32226" b="17133"/>
        <a:stretch/>
      </xdr:blipFill>
      <xdr:spPr>
        <a:xfrm>
          <a:off x="3726180" y="586740"/>
          <a:ext cx="2753109" cy="670560"/>
        </a:xfrm>
        <a:prstGeom prst="rect">
          <a:avLst/>
        </a:prstGeom>
      </xdr:spPr>
    </xdr:pic>
    <xdr:clientData/>
  </xdr:twoCellAnchor>
  <xdr:twoCellAnchor editAs="oneCell">
    <xdr:from>
      <xdr:col>1</xdr:col>
      <xdr:colOff>0</xdr:colOff>
      <xdr:row>9</xdr:row>
      <xdr:rowOff>0</xdr:rowOff>
    </xdr:from>
    <xdr:to>
      <xdr:col>5</xdr:col>
      <xdr:colOff>556520</xdr:colOff>
      <xdr:row>15</xdr:row>
      <xdr:rowOff>160125</xdr:rowOff>
    </xdr:to>
    <xdr:pic>
      <xdr:nvPicPr>
        <xdr:cNvPr id="8" name="Picture 7">
          <a:extLst>
            <a:ext uri="{FF2B5EF4-FFF2-40B4-BE49-F238E27FC236}">
              <a16:creationId xmlns:a16="http://schemas.microsoft.com/office/drawing/2014/main" id="{AB86765D-4DD0-4933-BA0E-6F7B9427DB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 y="1577340"/>
          <a:ext cx="2994920" cy="1211685"/>
        </a:xfrm>
        <a:prstGeom prst="rect">
          <a:avLst/>
        </a:prstGeom>
      </xdr:spPr>
    </xdr:pic>
    <xdr:clientData/>
  </xdr:twoCellAnchor>
  <xdr:twoCellAnchor editAs="oneCell">
    <xdr:from>
      <xdr:col>15</xdr:col>
      <xdr:colOff>0</xdr:colOff>
      <xdr:row>1</xdr:row>
      <xdr:rowOff>0</xdr:rowOff>
    </xdr:from>
    <xdr:to>
      <xdr:col>19</xdr:col>
      <xdr:colOff>53556</xdr:colOff>
      <xdr:row>7</xdr:row>
      <xdr:rowOff>152504</xdr:rowOff>
    </xdr:to>
    <xdr:pic>
      <xdr:nvPicPr>
        <xdr:cNvPr id="10" name="Picture 9">
          <a:extLst>
            <a:ext uri="{FF2B5EF4-FFF2-40B4-BE49-F238E27FC236}">
              <a16:creationId xmlns:a16="http://schemas.microsoft.com/office/drawing/2014/main" id="{B3C10303-EA27-43CE-B249-4C00ACFD203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595360" y="175260"/>
          <a:ext cx="2491956" cy="1204064"/>
        </a:xfrm>
        <a:prstGeom prst="rect">
          <a:avLst/>
        </a:prstGeom>
      </xdr:spPr>
    </xdr:pic>
    <xdr:clientData/>
  </xdr:twoCellAnchor>
  <xdr:twoCellAnchor editAs="oneCell">
    <xdr:from>
      <xdr:col>15</xdr:col>
      <xdr:colOff>0</xdr:colOff>
      <xdr:row>9</xdr:row>
      <xdr:rowOff>0</xdr:rowOff>
    </xdr:from>
    <xdr:to>
      <xdr:col>18</xdr:col>
      <xdr:colOff>495501</xdr:colOff>
      <xdr:row>15</xdr:row>
      <xdr:rowOff>167746</xdr:rowOff>
    </xdr:to>
    <xdr:pic>
      <xdr:nvPicPr>
        <xdr:cNvPr id="12" name="Picture 11">
          <a:extLst>
            <a:ext uri="{FF2B5EF4-FFF2-40B4-BE49-F238E27FC236}">
              <a16:creationId xmlns:a16="http://schemas.microsoft.com/office/drawing/2014/main" id="{8DA87232-37C9-4944-A14D-B5433E8FFC9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595360" y="1577340"/>
          <a:ext cx="2324301" cy="1219306"/>
        </a:xfrm>
        <a:prstGeom prst="rect">
          <a:avLst/>
        </a:prstGeom>
      </xdr:spPr>
    </xdr:pic>
    <xdr:clientData/>
  </xdr:twoCellAnchor>
  <xdr:twoCellAnchor editAs="oneCell">
    <xdr:from>
      <xdr:col>19</xdr:col>
      <xdr:colOff>0</xdr:colOff>
      <xdr:row>9</xdr:row>
      <xdr:rowOff>0</xdr:rowOff>
    </xdr:from>
    <xdr:to>
      <xdr:col>25</xdr:col>
      <xdr:colOff>68903</xdr:colOff>
      <xdr:row>12</xdr:row>
      <xdr:rowOff>61011</xdr:rowOff>
    </xdr:to>
    <xdr:pic>
      <xdr:nvPicPr>
        <xdr:cNvPr id="14" name="Picture 13">
          <a:extLst>
            <a:ext uri="{FF2B5EF4-FFF2-40B4-BE49-F238E27FC236}">
              <a16:creationId xmlns:a16="http://schemas.microsoft.com/office/drawing/2014/main" id="{65CAF4C7-E297-420E-8605-1ED6606644F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033760" y="1577340"/>
          <a:ext cx="3726503" cy="586791"/>
        </a:xfrm>
        <a:prstGeom prst="rect">
          <a:avLst/>
        </a:prstGeom>
      </xdr:spPr>
    </xdr:pic>
    <xdr:clientData/>
  </xdr:twoCellAnchor>
  <xdr:twoCellAnchor editAs="oneCell">
    <xdr:from>
      <xdr:col>1</xdr:col>
      <xdr:colOff>7620</xdr:colOff>
      <xdr:row>21</xdr:row>
      <xdr:rowOff>45720</xdr:rowOff>
    </xdr:from>
    <xdr:to>
      <xdr:col>10</xdr:col>
      <xdr:colOff>167640</xdr:colOff>
      <xdr:row>28</xdr:row>
      <xdr:rowOff>174449</xdr:rowOff>
    </xdr:to>
    <xdr:pic>
      <xdr:nvPicPr>
        <xdr:cNvPr id="16" name="Picture 15">
          <a:extLst>
            <a:ext uri="{FF2B5EF4-FFF2-40B4-BE49-F238E27FC236}">
              <a16:creationId xmlns:a16="http://schemas.microsoft.com/office/drawing/2014/main" id="{88071CCA-9971-4818-BA31-2F1F7762A4A0}"/>
            </a:ext>
          </a:extLst>
        </xdr:cNvPr>
        <xdr:cNvPicPr>
          <a:picLocks noChangeAspect="1"/>
        </xdr:cNvPicPr>
      </xdr:nvPicPr>
      <xdr:blipFill>
        <a:blip xmlns:r="http://schemas.openxmlformats.org/officeDocument/2006/relationships" r:embed="rId7"/>
        <a:stretch>
          <a:fillRect/>
        </a:stretch>
      </xdr:blipFill>
      <xdr:spPr>
        <a:xfrm>
          <a:off x="68580" y="3726180"/>
          <a:ext cx="5646420" cy="1355549"/>
        </a:xfrm>
        <a:prstGeom prst="rect">
          <a:avLst/>
        </a:prstGeom>
      </xdr:spPr>
    </xdr:pic>
    <xdr:clientData/>
  </xdr:twoCellAnchor>
  <xdr:twoCellAnchor editAs="oneCell">
    <xdr:from>
      <xdr:col>11</xdr:col>
      <xdr:colOff>0</xdr:colOff>
      <xdr:row>21</xdr:row>
      <xdr:rowOff>0</xdr:rowOff>
    </xdr:from>
    <xdr:to>
      <xdr:col>13</xdr:col>
      <xdr:colOff>350656</xdr:colOff>
      <xdr:row>27</xdr:row>
      <xdr:rowOff>106780</xdr:rowOff>
    </xdr:to>
    <xdr:pic>
      <xdr:nvPicPr>
        <xdr:cNvPr id="18" name="Picture 17">
          <a:extLst>
            <a:ext uri="{FF2B5EF4-FFF2-40B4-BE49-F238E27FC236}">
              <a16:creationId xmlns:a16="http://schemas.microsoft.com/office/drawing/2014/main" id="{B5BB0D03-DD09-43CC-BB5C-40881955125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156960" y="3680460"/>
          <a:ext cx="1569856" cy="1158340"/>
        </a:xfrm>
        <a:prstGeom prst="rect">
          <a:avLst/>
        </a:prstGeom>
      </xdr:spPr>
    </xdr:pic>
    <xdr:clientData/>
  </xdr:twoCellAnchor>
  <xdr:twoCellAnchor editAs="oneCell">
    <xdr:from>
      <xdr:col>14</xdr:col>
      <xdr:colOff>0</xdr:colOff>
      <xdr:row>21</xdr:row>
      <xdr:rowOff>0</xdr:rowOff>
    </xdr:from>
    <xdr:to>
      <xdr:col>18</xdr:col>
      <xdr:colOff>526037</xdr:colOff>
      <xdr:row>27</xdr:row>
      <xdr:rowOff>167746</xdr:rowOff>
    </xdr:to>
    <xdr:pic>
      <xdr:nvPicPr>
        <xdr:cNvPr id="20" name="Picture 19">
          <a:extLst>
            <a:ext uri="{FF2B5EF4-FFF2-40B4-BE49-F238E27FC236}">
              <a16:creationId xmlns:a16="http://schemas.microsoft.com/office/drawing/2014/main" id="{7287C3F4-35DF-4527-9F8C-096B533521A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985760" y="3680460"/>
          <a:ext cx="2964437" cy="1219306"/>
        </a:xfrm>
        <a:prstGeom prst="rect">
          <a:avLst/>
        </a:prstGeom>
      </xdr:spPr>
    </xdr:pic>
    <xdr:clientData/>
  </xdr:twoCellAnchor>
  <xdr:twoCellAnchor editAs="oneCell">
    <xdr:from>
      <xdr:col>14</xdr:col>
      <xdr:colOff>0</xdr:colOff>
      <xdr:row>33</xdr:row>
      <xdr:rowOff>0</xdr:rowOff>
    </xdr:from>
    <xdr:to>
      <xdr:col>19</xdr:col>
      <xdr:colOff>480366</xdr:colOff>
      <xdr:row>49</xdr:row>
      <xdr:rowOff>30726</xdr:rowOff>
    </xdr:to>
    <xdr:pic>
      <xdr:nvPicPr>
        <xdr:cNvPr id="22" name="Picture 21">
          <a:extLst>
            <a:ext uri="{FF2B5EF4-FFF2-40B4-BE49-F238E27FC236}">
              <a16:creationId xmlns:a16="http://schemas.microsoft.com/office/drawing/2014/main" id="{08B8AB8A-06E1-41B5-A6DB-EEF5BB5DDB6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985760" y="5783580"/>
          <a:ext cx="3528366" cy="28348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558742</xdr:colOff>
      <xdr:row>26</xdr:row>
      <xdr:rowOff>129945</xdr:rowOff>
    </xdr:to>
    <xdr:pic>
      <xdr:nvPicPr>
        <xdr:cNvPr id="3" name="Picture 2">
          <a:extLst>
            <a:ext uri="{FF2B5EF4-FFF2-40B4-BE49-F238E27FC236}">
              <a16:creationId xmlns:a16="http://schemas.microsoft.com/office/drawing/2014/main" id="{8244D7DC-8D77-4015-8BB2-3C7F980825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660457" cy="4679085"/>
        </a:xfrm>
        <a:prstGeom prst="rect">
          <a:avLst/>
        </a:prstGeom>
      </xdr:spPr>
    </xdr:pic>
    <xdr:clientData/>
  </xdr:twoCellAnchor>
  <xdr:twoCellAnchor editAs="oneCell">
    <xdr:from>
      <xdr:col>0</xdr:col>
      <xdr:colOff>0</xdr:colOff>
      <xdr:row>27</xdr:row>
      <xdr:rowOff>0</xdr:rowOff>
    </xdr:from>
    <xdr:to>
      <xdr:col>10</xdr:col>
      <xdr:colOff>152942</xdr:colOff>
      <xdr:row>56</xdr:row>
      <xdr:rowOff>101415</xdr:rowOff>
    </xdr:to>
    <xdr:pic>
      <xdr:nvPicPr>
        <xdr:cNvPr id="5" name="Picture 4">
          <a:extLst>
            <a:ext uri="{FF2B5EF4-FFF2-40B4-BE49-F238E27FC236}">
              <a16:creationId xmlns:a16="http://schemas.microsoft.com/office/drawing/2014/main" id="{6C59EAB6-C498-4FD0-BF9C-26C390B3F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4732020"/>
          <a:ext cx="6248942" cy="5189670"/>
        </a:xfrm>
        <a:prstGeom prst="rect">
          <a:avLst/>
        </a:prstGeom>
      </xdr:spPr>
    </xdr:pic>
    <xdr:clientData/>
  </xdr:twoCellAnchor>
  <xdr:twoCellAnchor editAs="oneCell">
    <xdr:from>
      <xdr:col>11</xdr:col>
      <xdr:colOff>0</xdr:colOff>
      <xdr:row>29</xdr:row>
      <xdr:rowOff>0</xdr:rowOff>
    </xdr:from>
    <xdr:to>
      <xdr:col>20</xdr:col>
      <xdr:colOff>152917</xdr:colOff>
      <xdr:row>51</xdr:row>
      <xdr:rowOff>334</xdr:rowOff>
    </xdr:to>
    <xdr:pic>
      <xdr:nvPicPr>
        <xdr:cNvPr id="8" name="Picture 7">
          <a:extLst>
            <a:ext uri="{FF2B5EF4-FFF2-40B4-BE49-F238E27FC236}">
              <a16:creationId xmlns:a16="http://schemas.microsoft.com/office/drawing/2014/main" id="{E8B7D6C2-1F7E-4478-8D6C-BDA19C9E7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705600" y="5082540"/>
          <a:ext cx="5966977" cy="3856054"/>
        </a:xfrm>
        <a:prstGeom prst="rect">
          <a:avLst/>
        </a:prstGeom>
      </xdr:spPr>
    </xdr:pic>
    <xdr:clientData/>
  </xdr:twoCellAnchor>
  <xdr:twoCellAnchor editAs="oneCell">
    <xdr:from>
      <xdr:col>0</xdr:col>
      <xdr:colOff>0</xdr:colOff>
      <xdr:row>58</xdr:row>
      <xdr:rowOff>0</xdr:rowOff>
    </xdr:from>
    <xdr:to>
      <xdr:col>6</xdr:col>
      <xdr:colOff>396591</xdr:colOff>
      <xdr:row>74</xdr:row>
      <xdr:rowOff>53587</xdr:rowOff>
    </xdr:to>
    <xdr:pic>
      <xdr:nvPicPr>
        <xdr:cNvPr id="10" name="Picture 9">
          <a:extLst>
            <a:ext uri="{FF2B5EF4-FFF2-40B4-BE49-F238E27FC236}">
              <a16:creationId xmlns:a16="http://schemas.microsoft.com/office/drawing/2014/main" id="{4E6443D4-7AD1-430B-B0A2-B8D492C8959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0165080"/>
          <a:ext cx="4046571" cy="2850127"/>
        </a:xfrm>
        <a:prstGeom prst="rect">
          <a:avLst/>
        </a:prstGeom>
      </xdr:spPr>
    </xdr:pic>
    <xdr:clientData/>
  </xdr:twoCellAnchor>
  <xdr:twoCellAnchor editAs="oneCell">
    <xdr:from>
      <xdr:col>7</xdr:col>
      <xdr:colOff>257177</xdr:colOff>
      <xdr:row>69</xdr:row>
      <xdr:rowOff>14288</xdr:rowOff>
    </xdr:from>
    <xdr:to>
      <xdr:col>9</xdr:col>
      <xdr:colOff>15975</xdr:colOff>
      <xdr:row>69</xdr:row>
      <xdr:rowOff>141922</xdr:rowOff>
    </xdr:to>
    <xdr:pic>
      <xdr:nvPicPr>
        <xdr:cNvPr id="11" name="Picture 10">
          <a:extLst>
            <a:ext uri="{FF2B5EF4-FFF2-40B4-BE49-F238E27FC236}">
              <a16:creationId xmlns:a16="http://schemas.microsoft.com/office/drawing/2014/main" id="{14CC68B3-1743-466C-8271-E75A72985A88}"/>
            </a:ext>
          </a:extLst>
        </xdr:cNvPr>
        <xdr:cNvPicPr>
          <a:picLocks noChangeAspect="1"/>
        </xdr:cNvPicPr>
      </xdr:nvPicPr>
      <xdr:blipFill>
        <a:blip xmlns:r="http://schemas.openxmlformats.org/officeDocument/2006/relationships" r:embed="rId5"/>
        <a:stretch>
          <a:fillRect/>
        </a:stretch>
      </xdr:blipFill>
      <xdr:spPr>
        <a:xfrm>
          <a:off x="4524377" y="12172951"/>
          <a:ext cx="974188" cy="133349"/>
        </a:xfrm>
        <a:prstGeom prst="rect">
          <a:avLst/>
        </a:prstGeom>
      </xdr:spPr>
    </xdr:pic>
    <xdr:clientData/>
  </xdr:twoCellAnchor>
  <xdr:twoCellAnchor editAs="oneCell">
    <xdr:from>
      <xdr:col>15</xdr:col>
      <xdr:colOff>15240</xdr:colOff>
      <xdr:row>68</xdr:row>
      <xdr:rowOff>22860</xdr:rowOff>
    </xdr:from>
    <xdr:to>
      <xdr:col>18</xdr:col>
      <xdr:colOff>266909</xdr:colOff>
      <xdr:row>72</xdr:row>
      <xdr:rowOff>129609</xdr:rowOff>
    </xdr:to>
    <xdr:pic>
      <xdr:nvPicPr>
        <xdr:cNvPr id="6" name="Picture 5">
          <a:extLst>
            <a:ext uri="{FF2B5EF4-FFF2-40B4-BE49-F238E27FC236}">
              <a16:creationId xmlns:a16="http://schemas.microsoft.com/office/drawing/2014/main" id="{F2713AC5-E474-42F6-A9DE-328A96832A67}"/>
            </a:ext>
          </a:extLst>
        </xdr:cNvPr>
        <xdr:cNvPicPr>
          <a:picLocks noChangeAspect="1"/>
        </xdr:cNvPicPr>
      </xdr:nvPicPr>
      <xdr:blipFill>
        <a:blip xmlns:r="http://schemas.openxmlformats.org/officeDocument/2006/relationships" r:embed="rId6"/>
        <a:stretch>
          <a:fillRect/>
        </a:stretch>
      </xdr:blipFill>
      <xdr:spPr>
        <a:xfrm>
          <a:off x="9159240" y="11940540"/>
          <a:ext cx="2408129" cy="800169"/>
        </a:xfrm>
        <a:prstGeom prst="rect">
          <a:avLst/>
        </a:prstGeom>
      </xdr:spPr>
    </xdr:pic>
    <xdr:clientData/>
  </xdr:twoCellAnchor>
  <xdr:twoCellAnchor editAs="oneCell">
    <xdr:from>
      <xdr:col>15</xdr:col>
      <xdr:colOff>0</xdr:colOff>
      <xdr:row>76</xdr:row>
      <xdr:rowOff>0</xdr:rowOff>
    </xdr:from>
    <xdr:to>
      <xdr:col>23</xdr:col>
      <xdr:colOff>114761</xdr:colOff>
      <xdr:row>90</xdr:row>
      <xdr:rowOff>24980</xdr:rowOff>
    </xdr:to>
    <xdr:pic>
      <xdr:nvPicPr>
        <xdr:cNvPr id="7" name="Picture 6">
          <a:extLst>
            <a:ext uri="{FF2B5EF4-FFF2-40B4-BE49-F238E27FC236}">
              <a16:creationId xmlns:a16="http://schemas.microsoft.com/office/drawing/2014/main" id="{E65843D1-89BD-44E9-8D7C-A63A45D2E7D0}"/>
            </a:ext>
          </a:extLst>
        </xdr:cNvPr>
        <xdr:cNvPicPr>
          <a:picLocks noChangeAspect="1"/>
        </xdr:cNvPicPr>
      </xdr:nvPicPr>
      <xdr:blipFill>
        <a:blip xmlns:r="http://schemas.openxmlformats.org/officeDocument/2006/relationships" r:embed="rId7"/>
        <a:stretch>
          <a:fillRect/>
        </a:stretch>
      </xdr:blipFill>
      <xdr:spPr>
        <a:xfrm>
          <a:off x="9144000" y="13319760"/>
          <a:ext cx="5319221" cy="2484335"/>
        </a:xfrm>
        <a:prstGeom prst="rect">
          <a:avLst/>
        </a:prstGeom>
      </xdr:spPr>
    </xdr:pic>
    <xdr:clientData/>
  </xdr:twoCellAnchor>
  <xdr:twoCellAnchor editAs="oneCell">
    <xdr:from>
      <xdr:col>19</xdr:col>
      <xdr:colOff>99060</xdr:colOff>
      <xdr:row>66</xdr:row>
      <xdr:rowOff>99060</xdr:rowOff>
    </xdr:from>
    <xdr:to>
      <xdr:col>21</xdr:col>
      <xdr:colOff>472577</xdr:colOff>
      <xdr:row>68</xdr:row>
      <xdr:rowOff>133384</xdr:rowOff>
    </xdr:to>
    <xdr:pic>
      <xdr:nvPicPr>
        <xdr:cNvPr id="12" name="Picture 11">
          <a:extLst>
            <a:ext uri="{FF2B5EF4-FFF2-40B4-BE49-F238E27FC236}">
              <a16:creationId xmlns:a16="http://schemas.microsoft.com/office/drawing/2014/main" id="{9496B179-12C6-4A54-94F6-D1AC6B6BA1F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009120" y="11666220"/>
          <a:ext cx="1585097" cy="388654"/>
        </a:xfrm>
        <a:prstGeom prst="rect">
          <a:avLst/>
        </a:prstGeom>
      </xdr:spPr>
    </xdr:pic>
    <xdr:clientData/>
  </xdr:twoCellAnchor>
  <xdr:twoCellAnchor editAs="oneCell">
    <xdr:from>
      <xdr:col>15</xdr:col>
      <xdr:colOff>38100</xdr:colOff>
      <xdr:row>100</xdr:row>
      <xdr:rowOff>0</xdr:rowOff>
    </xdr:from>
    <xdr:to>
      <xdr:col>28</xdr:col>
      <xdr:colOff>229332</xdr:colOff>
      <xdr:row>102</xdr:row>
      <xdr:rowOff>30</xdr:rowOff>
    </xdr:to>
    <xdr:pic>
      <xdr:nvPicPr>
        <xdr:cNvPr id="2" name="Picture 1">
          <a:extLst>
            <a:ext uri="{FF2B5EF4-FFF2-40B4-BE49-F238E27FC236}">
              <a16:creationId xmlns:a16="http://schemas.microsoft.com/office/drawing/2014/main" id="{C7B796C4-106D-49A5-920A-9FF04E1787C0}"/>
            </a:ext>
          </a:extLst>
        </xdr:cNvPr>
        <xdr:cNvPicPr>
          <a:picLocks noChangeAspect="1"/>
        </xdr:cNvPicPr>
      </xdr:nvPicPr>
      <xdr:blipFill>
        <a:blip xmlns:r="http://schemas.openxmlformats.org/officeDocument/2006/relationships" r:embed="rId9"/>
        <a:stretch>
          <a:fillRect/>
        </a:stretch>
      </xdr:blipFill>
      <xdr:spPr>
        <a:xfrm>
          <a:off x="9182100" y="17526000"/>
          <a:ext cx="8443692" cy="342930"/>
        </a:xfrm>
        <a:prstGeom prst="rect">
          <a:avLst/>
        </a:prstGeom>
      </xdr:spPr>
    </xdr:pic>
    <xdr:clientData/>
  </xdr:twoCellAnchor>
  <xdr:twoCellAnchor editAs="oneCell">
    <xdr:from>
      <xdr:col>15</xdr:col>
      <xdr:colOff>0</xdr:colOff>
      <xdr:row>103</xdr:row>
      <xdr:rowOff>0</xdr:rowOff>
    </xdr:from>
    <xdr:to>
      <xdr:col>30</xdr:col>
      <xdr:colOff>96079</xdr:colOff>
      <xdr:row>109</xdr:row>
      <xdr:rowOff>62962</xdr:rowOff>
    </xdr:to>
    <xdr:pic>
      <xdr:nvPicPr>
        <xdr:cNvPr id="4" name="Picture 3">
          <a:extLst>
            <a:ext uri="{FF2B5EF4-FFF2-40B4-BE49-F238E27FC236}">
              <a16:creationId xmlns:a16="http://schemas.microsoft.com/office/drawing/2014/main" id="{6B708305-8828-43EE-9331-04F1F2D8C1E9}"/>
            </a:ext>
          </a:extLst>
        </xdr:cNvPr>
        <xdr:cNvPicPr>
          <a:picLocks noChangeAspect="1"/>
        </xdr:cNvPicPr>
      </xdr:nvPicPr>
      <xdr:blipFill>
        <a:blip xmlns:r="http://schemas.openxmlformats.org/officeDocument/2006/relationships" r:embed="rId10"/>
        <a:stretch>
          <a:fillRect/>
        </a:stretch>
      </xdr:blipFill>
      <xdr:spPr>
        <a:xfrm>
          <a:off x="9144000" y="18051780"/>
          <a:ext cx="9571549" cy="1120237"/>
        </a:xfrm>
        <a:prstGeom prst="rect">
          <a:avLst/>
        </a:prstGeom>
      </xdr:spPr>
    </xdr:pic>
    <xdr:clientData/>
  </xdr:twoCellAnchor>
  <xdr:twoCellAnchor editAs="oneCell">
    <xdr:from>
      <xdr:col>15</xdr:col>
      <xdr:colOff>0</xdr:colOff>
      <xdr:row>110</xdr:row>
      <xdr:rowOff>0</xdr:rowOff>
    </xdr:from>
    <xdr:to>
      <xdr:col>22</xdr:col>
      <xdr:colOff>19450</xdr:colOff>
      <xdr:row>128</xdr:row>
      <xdr:rowOff>76480</xdr:rowOff>
    </xdr:to>
    <xdr:pic>
      <xdr:nvPicPr>
        <xdr:cNvPr id="13" name="Picture 12">
          <a:extLst>
            <a:ext uri="{FF2B5EF4-FFF2-40B4-BE49-F238E27FC236}">
              <a16:creationId xmlns:a16="http://schemas.microsoft.com/office/drawing/2014/main" id="{06D3F168-9D97-4E1D-A749-5D00247B2A5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9144000" y="19278600"/>
          <a:ext cx="4618120" cy="3231160"/>
        </a:xfrm>
        <a:prstGeom prst="rect">
          <a:avLst/>
        </a:prstGeom>
      </xdr:spPr>
    </xdr:pic>
    <xdr:clientData/>
  </xdr:twoCellAnchor>
  <xdr:twoCellAnchor editAs="oneCell">
    <xdr:from>
      <xdr:col>19</xdr:col>
      <xdr:colOff>594360</xdr:colOff>
      <xdr:row>130</xdr:row>
      <xdr:rowOff>15240</xdr:rowOff>
    </xdr:from>
    <xdr:to>
      <xdr:col>28</xdr:col>
      <xdr:colOff>549860</xdr:colOff>
      <xdr:row>135</xdr:row>
      <xdr:rowOff>129919</xdr:rowOff>
    </xdr:to>
    <xdr:pic>
      <xdr:nvPicPr>
        <xdr:cNvPr id="14" name="Picture 13">
          <a:extLst>
            <a:ext uri="{FF2B5EF4-FFF2-40B4-BE49-F238E27FC236}">
              <a16:creationId xmlns:a16="http://schemas.microsoft.com/office/drawing/2014/main" id="{0DE44CB0-C169-47F9-BD71-66D53C3D0E6E}"/>
            </a:ext>
          </a:extLst>
        </xdr:cNvPr>
        <xdr:cNvPicPr>
          <a:picLocks noChangeAspect="1"/>
        </xdr:cNvPicPr>
      </xdr:nvPicPr>
      <xdr:blipFill>
        <a:blip xmlns:r="http://schemas.openxmlformats.org/officeDocument/2006/relationships" r:embed="rId12"/>
        <a:stretch>
          <a:fillRect/>
        </a:stretch>
      </xdr:blipFill>
      <xdr:spPr>
        <a:xfrm>
          <a:off x="12504420" y="22799040"/>
          <a:ext cx="5438090" cy="983359"/>
        </a:xfrm>
        <a:prstGeom prst="rect">
          <a:avLst/>
        </a:prstGeom>
      </xdr:spPr>
    </xdr:pic>
    <xdr:clientData/>
  </xdr:twoCellAnchor>
  <xdr:twoCellAnchor editAs="oneCell">
    <xdr:from>
      <xdr:col>14</xdr:col>
      <xdr:colOff>571500</xdr:colOff>
      <xdr:row>142</xdr:row>
      <xdr:rowOff>22860</xdr:rowOff>
    </xdr:from>
    <xdr:to>
      <xdr:col>25</xdr:col>
      <xdr:colOff>515452</xdr:colOff>
      <xdr:row>147</xdr:row>
      <xdr:rowOff>58103</xdr:rowOff>
    </xdr:to>
    <xdr:pic>
      <xdr:nvPicPr>
        <xdr:cNvPr id="15" name="Picture 14">
          <a:extLst>
            <a:ext uri="{FF2B5EF4-FFF2-40B4-BE49-F238E27FC236}">
              <a16:creationId xmlns:a16="http://schemas.microsoft.com/office/drawing/2014/main" id="{A63774B8-16FF-4E1B-AAE5-99FABD3ECBCF}"/>
            </a:ext>
          </a:extLst>
        </xdr:cNvPr>
        <xdr:cNvPicPr>
          <a:picLocks noChangeAspect="1"/>
        </xdr:cNvPicPr>
      </xdr:nvPicPr>
      <xdr:blipFill>
        <a:blip xmlns:r="http://schemas.openxmlformats.org/officeDocument/2006/relationships" r:embed="rId13"/>
        <a:stretch>
          <a:fillRect/>
        </a:stretch>
      </xdr:blipFill>
      <xdr:spPr>
        <a:xfrm>
          <a:off x="9105900" y="24909780"/>
          <a:ext cx="6967687" cy="907733"/>
        </a:xfrm>
        <a:prstGeom prst="rect">
          <a:avLst/>
        </a:prstGeom>
      </xdr:spPr>
    </xdr:pic>
    <xdr:clientData/>
  </xdr:twoCellAnchor>
  <xdr:twoCellAnchor editAs="oneCell">
    <xdr:from>
      <xdr:col>14</xdr:col>
      <xdr:colOff>586740</xdr:colOff>
      <xdr:row>147</xdr:row>
      <xdr:rowOff>76200</xdr:rowOff>
    </xdr:from>
    <xdr:to>
      <xdr:col>23</xdr:col>
      <xdr:colOff>532467</xdr:colOff>
      <xdr:row>152</xdr:row>
      <xdr:rowOff>57101</xdr:rowOff>
    </xdr:to>
    <xdr:pic>
      <xdr:nvPicPr>
        <xdr:cNvPr id="16" name="Picture 15">
          <a:extLst>
            <a:ext uri="{FF2B5EF4-FFF2-40B4-BE49-F238E27FC236}">
              <a16:creationId xmlns:a16="http://schemas.microsoft.com/office/drawing/2014/main" id="{F2A7DA92-AFBD-4217-B97E-F1CF46C1E251}"/>
            </a:ext>
          </a:extLst>
        </xdr:cNvPr>
        <xdr:cNvPicPr>
          <a:picLocks noChangeAspect="1"/>
        </xdr:cNvPicPr>
      </xdr:nvPicPr>
      <xdr:blipFill>
        <a:blip xmlns:r="http://schemas.openxmlformats.org/officeDocument/2006/relationships" r:embed="rId14"/>
        <a:stretch>
          <a:fillRect/>
        </a:stretch>
      </xdr:blipFill>
      <xdr:spPr>
        <a:xfrm>
          <a:off x="9121140" y="25839420"/>
          <a:ext cx="5759787" cy="866726"/>
        </a:xfrm>
        <a:prstGeom prst="rect">
          <a:avLst/>
        </a:prstGeom>
      </xdr:spPr>
    </xdr:pic>
    <xdr:clientData/>
  </xdr:twoCellAnchor>
  <xdr:twoCellAnchor editAs="oneCell">
    <xdr:from>
      <xdr:col>16</xdr:col>
      <xdr:colOff>0</xdr:colOff>
      <xdr:row>166</xdr:row>
      <xdr:rowOff>0</xdr:rowOff>
    </xdr:from>
    <xdr:to>
      <xdr:col>22</xdr:col>
      <xdr:colOff>362298</xdr:colOff>
      <xdr:row>179</xdr:row>
      <xdr:rowOff>57352</xdr:rowOff>
    </xdr:to>
    <xdr:pic>
      <xdr:nvPicPr>
        <xdr:cNvPr id="17" name="Picture 16">
          <a:extLst>
            <a:ext uri="{FF2B5EF4-FFF2-40B4-BE49-F238E27FC236}">
              <a16:creationId xmlns:a16="http://schemas.microsoft.com/office/drawing/2014/main" id="{AA20D898-8ED2-4BA0-8DC0-0B8021A9B669}"/>
            </a:ext>
          </a:extLst>
        </xdr:cNvPr>
        <xdr:cNvPicPr>
          <a:picLocks noChangeAspect="1"/>
        </xdr:cNvPicPr>
      </xdr:nvPicPr>
      <xdr:blipFill>
        <a:blip xmlns:r="http://schemas.openxmlformats.org/officeDocument/2006/relationships" r:embed="rId15"/>
        <a:stretch>
          <a:fillRect/>
        </a:stretch>
      </xdr:blipFill>
      <xdr:spPr>
        <a:xfrm>
          <a:off x="10081260" y="29093160"/>
          <a:ext cx="4016088" cy="233192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xdr:row>
      <xdr:rowOff>0</xdr:rowOff>
    </xdr:from>
    <xdr:to>
      <xdr:col>14</xdr:col>
      <xdr:colOff>437414</xdr:colOff>
      <xdr:row>32</xdr:row>
      <xdr:rowOff>35053</xdr:rowOff>
    </xdr:to>
    <xdr:grpSp>
      <xdr:nvGrpSpPr>
        <xdr:cNvPr id="20" name="Group 19">
          <a:extLst>
            <a:ext uri="{FF2B5EF4-FFF2-40B4-BE49-F238E27FC236}">
              <a16:creationId xmlns:a16="http://schemas.microsoft.com/office/drawing/2014/main" id="{1BC47C50-2DB7-4A78-8A73-01DB959E308D}"/>
            </a:ext>
          </a:extLst>
        </xdr:cNvPr>
        <xdr:cNvGrpSpPr/>
      </xdr:nvGrpSpPr>
      <xdr:grpSpPr>
        <a:xfrm>
          <a:off x="619125" y="171450"/>
          <a:ext cx="8489849" cy="5350003"/>
          <a:chOff x="609600" y="171450"/>
          <a:chExt cx="8362214" cy="5350003"/>
        </a:xfrm>
      </xdr:grpSpPr>
      <xdr:pic>
        <xdr:nvPicPr>
          <xdr:cNvPr id="2" name="Picture 1">
            <a:extLst>
              <a:ext uri="{FF2B5EF4-FFF2-40B4-BE49-F238E27FC236}">
                <a16:creationId xmlns:a16="http://schemas.microsoft.com/office/drawing/2014/main" id="{6E214DB8-DF85-489C-A4B7-473ABE8A5D79}"/>
              </a:ext>
            </a:extLst>
          </xdr:cNvPr>
          <xdr:cNvPicPr>
            <a:picLocks noChangeAspect="1"/>
          </xdr:cNvPicPr>
        </xdr:nvPicPr>
        <xdr:blipFill>
          <a:blip xmlns:r="http://schemas.openxmlformats.org/officeDocument/2006/relationships" r:embed="rId1"/>
          <a:stretch>
            <a:fillRect/>
          </a:stretch>
        </xdr:blipFill>
        <xdr:spPr>
          <a:xfrm>
            <a:off x="609600" y="171450"/>
            <a:ext cx="8362214" cy="5350003"/>
          </a:xfrm>
          <a:prstGeom prst="rect">
            <a:avLst/>
          </a:prstGeom>
        </xdr:spPr>
      </xdr:pic>
      <xdr:sp macro="" textlink="">
        <xdr:nvSpPr>
          <xdr:cNvPr id="5" name="Oval 4">
            <a:extLst>
              <a:ext uri="{FF2B5EF4-FFF2-40B4-BE49-F238E27FC236}">
                <a16:creationId xmlns:a16="http://schemas.microsoft.com/office/drawing/2014/main" id="{C2C24A9B-3A26-49C2-BB7C-9F3FD688F365}"/>
              </a:ext>
            </a:extLst>
          </xdr:cNvPr>
          <xdr:cNvSpPr>
            <a:spLocks/>
          </xdr:cNvSpPr>
        </xdr:nvSpPr>
        <xdr:spPr>
          <a:xfrm>
            <a:off x="5753540" y="472442"/>
            <a:ext cx="314849" cy="310896"/>
          </a:xfrm>
          <a:prstGeom prst="ellipse">
            <a:avLst/>
          </a:prstGeom>
          <a:solidFill>
            <a:srgbClr val="A20000"/>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lang="en-PH" sz="1600" b="1">
                <a:latin typeface="Arial Rounded MT Bold" panose="020F0704030504030204" pitchFamily="34" charset="0"/>
              </a:rPr>
              <a:t>1</a:t>
            </a:r>
          </a:p>
        </xdr:txBody>
      </xdr:sp>
      <xdr:sp macro="" textlink="">
        <xdr:nvSpPr>
          <xdr:cNvPr id="7" name="Oval 6">
            <a:extLst>
              <a:ext uri="{FF2B5EF4-FFF2-40B4-BE49-F238E27FC236}">
                <a16:creationId xmlns:a16="http://schemas.microsoft.com/office/drawing/2014/main" id="{CEC837CF-B601-40E7-BDEC-B3BC831FE830}"/>
              </a:ext>
            </a:extLst>
          </xdr:cNvPr>
          <xdr:cNvSpPr>
            <a:spLocks/>
          </xdr:cNvSpPr>
        </xdr:nvSpPr>
        <xdr:spPr>
          <a:xfrm>
            <a:off x="624849" y="4000499"/>
            <a:ext cx="310896" cy="303276"/>
          </a:xfrm>
          <a:prstGeom prst="ellipse">
            <a:avLst/>
          </a:prstGeom>
          <a:solidFill>
            <a:srgbClr val="A20000"/>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lang="en-PH" sz="1600" b="1">
                <a:latin typeface="Arial Rounded MT Bold" panose="020F0704030504030204" pitchFamily="34" charset="0"/>
              </a:rPr>
              <a:t>2</a:t>
            </a:r>
          </a:p>
        </xdr:txBody>
      </xdr:sp>
      <xdr:sp macro="" textlink="">
        <xdr:nvSpPr>
          <xdr:cNvPr id="8" name="Oval 7">
            <a:extLst>
              <a:ext uri="{FF2B5EF4-FFF2-40B4-BE49-F238E27FC236}">
                <a16:creationId xmlns:a16="http://schemas.microsoft.com/office/drawing/2014/main" id="{809BAB08-04AC-44AE-BF29-7C6E9D5FF42D}"/>
              </a:ext>
            </a:extLst>
          </xdr:cNvPr>
          <xdr:cNvSpPr>
            <a:spLocks/>
          </xdr:cNvSpPr>
        </xdr:nvSpPr>
        <xdr:spPr>
          <a:xfrm>
            <a:off x="630564" y="4667249"/>
            <a:ext cx="303276" cy="314706"/>
          </a:xfrm>
          <a:prstGeom prst="ellipse">
            <a:avLst/>
          </a:prstGeom>
          <a:solidFill>
            <a:srgbClr val="A20000"/>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lang="en-PH" sz="1600" b="1">
                <a:latin typeface="Arial Rounded MT Bold" panose="020F0704030504030204" pitchFamily="34" charset="0"/>
              </a:rPr>
              <a:t>3</a:t>
            </a:r>
          </a:p>
        </xdr:txBody>
      </xdr:sp>
      <xdr:sp macro="" textlink="">
        <xdr:nvSpPr>
          <xdr:cNvPr id="9" name="Oval 8">
            <a:extLst>
              <a:ext uri="{FF2B5EF4-FFF2-40B4-BE49-F238E27FC236}">
                <a16:creationId xmlns:a16="http://schemas.microsoft.com/office/drawing/2014/main" id="{7492A6D6-FC98-4DC5-BF8B-DD7D8EBB5B17}"/>
              </a:ext>
            </a:extLst>
          </xdr:cNvPr>
          <xdr:cNvSpPr>
            <a:spLocks/>
          </xdr:cNvSpPr>
        </xdr:nvSpPr>
        <xdr:spPr>
          <a:xfrm>
            <a:off x="1160392" y="5065395"/>
            <a:ext cx="305324" cy="314706"/>
          </a:xfrm>
          <a:prstGeom prst="ellipse">
            <a:avLst/>
          </a:prstGeom>
          <a:solidFill>
            <a:srgbClr val="A20000"/>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lang="en-PH" sz="1600" b="1">
                <a:latin typeface="Arial Rounded MT Bold" panose="020F0704030504030204" pitchFamily="34" charset="0"/>
              </a:rPr>
              <a:t>4</a:t>
            </a:r>
          </a:p>
        </xdr:txBody>
      </xdr:sp>
      <xdr:sp macro="" textlink="">
        <xdr:nvSpPr>
          <xdr:cNvPr id="10" name="Oval 9">
            <a:extLst>
              <a:ext uri="{FF2B5EF4-FFF2-40B4-BE49-F238E27FC236}">
                <a16:creationId xmlns:a16="http://schemas.microsoft.com/office/drawing/2014/main" id="{E076A689-1E41-42A6-95E5-F2F529CC7416}"/>
              </a:ext>
            </a:extLst>
          </xdr:cNvPr>
          <xdr:cNvSpPr>
            <a:spLocks/>
          </xdr:cNvSpPr>
        </xdr:nvSpPr>
        <xdr:spPr>
          <a:xfrm>
            <a:off x="3184423" y="4023359"/>
            <a:ext cx="305324" cy="303276"/>
          </a:xfrm>
          <a:prstGeom prst="ellipse">
            <a:avLst/>
          </a:prstGeom>
          <a:solidFill>
            <a:srgbClr val="A20000"/>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lang="en-PH" sz="1600" b="1">
                <a:latin typeface="Arial Rounded MT Bold" panose="020F0704030504030204" pitchFamily="34" charset="0"/>
              </a:rPr>
              <a:t>5</a:t>
            </a:r>
          </a:p>
        </xdr:txBody>
      </xdr:sp>
      <xdr:sp macro="" textlink="">
        <xdr:nvSpPr>
          <xdr:cNvPr id="11" name="Oval 10">
            <a:extLst>
              <a:ext uri="{FF2B5EF4-FFF2-40B4-BE49-F238E27FC236}">
                <a16:creationId xmlns:a16="http://schemas.microsoft.com/office/drawing/2014/main" id="{54DB2468-346B-4045-BAF4-38FCB9E269CF}"/>
              </a:ext>
            </a:extLst>
          </xdr:cNvPr>
          <xdr:cNvSpPr>
            <a:spLocks/>
          </xdr:cNvSpPr>
        </xdr:nvSpPr>
        <xdr:spPr>
          <a:xfrm>
            <a:off x="4028690" y="4665344"/>
            <a:ext cx="299466" cy="326136"/>
          </a:xfrm>
          <a:prstGeom prst="ellipse">
            <a:avLst/>
          </a:prstGeom>
          <a:solidFill>
            <a:srgbClr val="A20000"/>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lang="en-PH" sz="1600" b="1">
                <a:latin typeface="Arial Rounded MT Bold" panose="020F0704030504030204" pitchFamily="34" charset="0"/>
              </a:rPr>
              <a:t>7</a:t>
            </a:r>
          </a:p>
        </xdr:txBody>
      </xdr:sp>
      <xdr:sp macro="" textlink="">
        <xdr:nvSpPr>
          <xdr:cNvPr id="13" name="Oval 12">
            <a:extLst>
              <a:ext uri="{FF2B5EF4-FFF2-40B4-BE49-F238E27FC236}">
                <a16:creationId xmlns:a16="http://schemas.microsoft.com/office/drawing/2014/main" id="{514B373E-78FB-4C77-800B-EA20A34480EA}"/>
              </a:ext>
            </a:extLst>
          </xdr:cNvPr>
          <xdr:cNvSpPr>
            <a:spLocks/>
          </xdr:cNvSpPr>
        </xdr:nvSpPr>
        <xdr:spPr>
          <a:xfrm>
            <a:off x="4017260" y="4023359"/>
            <a:ext cx="310896" cy="316611"/>
          </a:xfrm>
          <a:prstGeom prst="ellipse">
            <a:avLst/>
          </a:prstGeom>
          <a:solidFill>
            <a:srgbClr val="A20000"/>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lang="en-PH" sz="1600" b="1">
                <a:latin typeface="Arial Rounded MT Bold" panose="020F0704030504030204" pitchFamily="34" charset="0"/>
              </a:rPr>
              <a:t>6 </a:t>
            </a:r>
          </a:p>
        </xdr:txBody>
      </xdr:sp>
      <xdr:sp macro="" textlink="">
        <xdr:nvSpPr>
          <xdr:cNvPr id="14" name="Oval 13">
            <a:extLst>
              <a:ext uri="{FF2B5EF4-FFF2-40B4-BE49-F238E27FC236}">
                <a16:creationId xmlns:a16="http://schemas.microsoft.com/office/drawing/2014/main" id="{5FFD91A3-C8E6-4A71-BCDB-80EBD0A4E9A7}"/>
              </a:ext>
            </a:extLst>
          </xdr:cNvPr>
          <xdr:cNvSpPr>
            <a:spLocks/>
          </xdr:cNvSpPr>
        </xdr:nvSpPr>
        <xdr:spPr>
          <a:xfrm>
            <a:off x="6935176" y="4002404"/>
            <a:ext cx="314706" cy="303276"/>
          </a:xfrm>
          <a:prstGeom prst="ellipse">
            <a:avLst/>
          </a:prstGeom>
          <a:solidFill>
            <a:srgbClr val="A20000"/>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lang="en-PH" sz="1600" b="1">
                <a:latin typeface="Arial Rounded MT Bold" panose="020F0704030504030204" pitchFamily="34" charset="0"/>
              </a:rPr>
              <a:t>8</a:t>
            </a:r>
          </a:p>
        </xdr:txBody>
      </xdr:sp>
      <xdr:sp macro="" textlink="">
        <xdr:nvSpPr>
          <xdr:cNvPr id="15" name="Oval 14">
            <a:extLst>
              <a:ext uri="{FF2B5EF4-FFF2-40B4-BE49-F238E27FC236}">
                <a16:creationId xmlns:a16="http://schemas.microsoft.com/office/drawing/2014/main" id="{083823AF-97CC-4EF1-ABE4-A91C93126CDA}"/>
              </a:ext>
            </a:extLst>
          </xdr:cNvPr>
          <xdr:cNvSpPr>
            <a:spLocks/>
          </xdr:cNvSpPr>
        </xdr:nvSpPr>
        <xdr:spPr>
          <a:xfrm>
            <a:off x="6937081" y="4686298"/>
            <a:ext cx="312801" cy="307086"/>
          </a:xfrm>
          <a:prstGeom prst="ellipse">
            <a:avLst/>
          </a:prstGeom>
          <a:solidFill>
            <a:srgbClr val="A20000"/>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lang="en-PH" sz="1600" b="1">
                <a:latin typeface="Arial Rounded MT Bold" panose="020F0704030504030204" pitchFamily="34" charset="0"/>
              </a:rPr>
              <a:t>9</a:t>
            </a:r>
          </a:p>
        </xdr:txBody>
      </xdr:sp>
      <xdr:sp macro="" textlink="">
        <xdr:nvSpPr>
          <xdr:cNvPr id="16" name="Oval 15">
            <a:extLst>
              <a:ext uri="{FF2B5EF4-FFF2-40B4-BE49-F238E27FC236}">
                <a16:creationId xmlns:a16="http://schemas.microsoft.com/office/drawing/2014/main" id="{F4861FEC-D146-4B6B-B901-D09B858A6D08}"/>
              </a:ext>
            </a:extLst>
          </xdr:cNvPr>
          <xdr:cNvSpPr>
            <a:spLocks/>
          </xdr:cNvSpPr>
        </xdr:nvSpPr>
        <xdr:spPr>
          <a:xfrm>
            <a:off x="7909073" y="4010023"/>
            <a:ext cx="303276" cy="314706"/>
          </a:xfrm>
          <a:prstGeom prst="ellipse">
            <a:avLst/>
          </a:prstGeom>
          <a:solidFill>
            <a:srgbClr val="A20000"/>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lang="en-PH" sz="1400" b="1">
                <a:latin typeface="Arial Rounded MT Bold" panose="020F0704030504030204" pitchFamily="34" charset="0"/>
              </a:rPr>
              <a:t>10</a:t>
            </a:r>
          </a:p>
        </xdr:txBody>
      </xdr:sp>
      <xdr:sp macro="" textlink="">
        <xdr:nvSpPr>
          <xdr:cNvPr id="18" name="Oval 17">
            <a:extLst>
              <a:ext uri="{FF2B5EF4-FFF2-40B4-BE49-F238E27FC236}">
                <a16:creationId xmlns:a16="http://schemas.microsoft.com/office/drawing/2014/main" id="{C00EFC12-1581-4A8E-884A-B161F4CA2508}"/>
              </a:ext>
            </a:extLst>
          </xdr:cNvPr>
          <xdr:cNvSpPr>
            <a:spLocks/>
          </xdr:cNvSpPr>
        </xdr:nvSpPr>
        <xdr:spPr>
          <a:xfrm>
            <a:off x="8557070" y="4669154"/>
            <a:ext cx="303276" cy="314706"/>
          </a:xfrm>
          <a:prstGeom prst="ellipse">
            <a:avLst/>
          </a:prstGeom>
          <a:solidFill>
            <a:srgbClr val="A20000"/>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lang="en-PH" sz="1400" b="1">
                <a:latin typeface="Arial Rounded MT Bold" panose="020F0704030504030204" pitchFamily="34" charset="0"/>
              </a:rPr>
              <a:t>11</a:t>
            </a:r>
          </a:p>
        </xdr:txBody>
      </xdr:sp>
    </xdr:grpSp>
    <xdr:clientData/>
  </xdr:twoCellAnchor>
  <xdr:twoCellAnchor>
    <xdr:from>
      <xdr:col>1</xdr:col>
      <xdr:colOff>317500</xdr:colOff>
      <xdr:row>35</xdr:row>
      <xdr:rowOff>73152</xdr:rowOff>
    </xdr:from>
    <xdr:to>
      <xdr:col>29</xdr:col>
      <xdr:colOff>139700</xdr:colOff>
      <xdr:row>67</xdr:row>
      <xdr:rowOff>50800</xdr:rowOff>
    </xdr:to>
    <xdr:grpSp>
      <xdr:nvGrpSpPr>
        <xdr:cNvPr id="35" name="Group 34">
          <a:extLst>
            <a:ext uri="{FF2B5EF4-FFF2-40B4-BE49-F238E27FC236}">
              <a16:creationId xmlns:a16="http://schemas.microsoft.com/office/drawing/2014/main" id="{F5576BC9-F028-FA59-3A70-3B92BB812B9C}"/>
            </a:ext>
          </a:extLst>
        </xdr:cNvPr>
        <xdr:cNvGrpSpPr/>
      </xdr:nvGrpSpPr>
      <xdr:grpSpPr>
        <a:xfrm>
          <a:off x="940435" y="6073902"/>
          <a:ext cx="17150080" cy="5467858"/>
          <a:chOff x="889000" y="6296152"/>
          <a:chExt cx="13686685" cy="4206748"/>
        </a:xfrm>
      </xdr:grpSpPr>
      <xdr:grpSp>
        <xdr:nvGrpSpPr>
          <xdr:cNvPr id="112" name="Group 111">
            <a:extLst>
              <a:ext uri="{FF2B5EF4-FFF2-40B4-BE49-F238E27FC236}">
                <a16:creationId xmlns:a16="http://schemas.microsoft.com/office/drawing/2014/main" id="{F825922E-1403-5D41-ADBE-6E740588410E}"/>
              </a:ext>
            </a:extLst>
          </xdr:cNvPr>
          <xdr:cNvGrpSpPr/>
        </xdr:nvGrpSpPr>
        <xdr:grpSpPr>
          <a:xfrm>
            <a:off x="4356735" y="6296152"/>
            <a:ext cx="1103630" cy="1527048"/>
            <a:chOff x="1676400" y="6448552"/>
            <a:chExt cx="1003300" cy="1527048"/>
          </a:xfrm>
        </xdr:grpSpPr>
        <xdr:sp macro="" textlink="">
          <xdr:nvSpPr>
            <xdr:cNvPr id="3" name="Terminator 2">
              <a:extLst>
                <a:ext uri="{FF2B5EF4-FFF2-40B4-BE49-F238E27FC236}">
                  <a16:creationId xmlns:a16="http://schemas.microsoft.com/office/drawing/2014/main" id="{2E33660C-D301-D9DD-AC7D-AB0DCDA4DD01}"/>
                </a:ext>
              </a:extLst>
            </xdr:cNvPr>
            <xdr:cNvSpPr/>
          </xdr:nvSpPr>
          <xdr:spPr>
            <a:xfrm>
              <a:off x="1714500" y="6448552"/>
              <a:ext cx="914400" cy="301752"/>
            </a:xfrm>
            <a:prstGeom prst="flowChartTerminator">
              <a:avLst/>
            </a:prstGeom>
            <a:solidFill>
              <a:schemeClr val="accent6">
                <a:lumMod val="40000"/>
                <a:lumOff val="6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00">
                  <a:solidFill>
                    <a:srgbClr val="240F09"/>
                  </a:solidFill>
                </a:rPr>
                <a:t>START</a:t>
              </a:r>
            </a:p>
          </xdr:txBody>
        </xdr:sp>
        <xdr:sp macro="" textlink="">
          <xdr:nvSpPr>
            <xdr:cNvPr id="4" name="Decision 3">
              <a:extLst>
                <a:ext uri="{FF2B5EF4-FFF2-40B4-BE49-F238E27FC236}">
                  <a16:creationId xmlns:a16="http://schemas.microsoft.com/office/drawing/2014/main" id="{0E0E878E-9A29-263D-CCDC-C3690D2A6EC6}"/>
                </a:ext>
              </a:extLst>
            </xdr:cNvPr>
            <xdr:cNvSpPr/>
          </xdr:nvSpPr>
          <xdr:spPr>
            <a:xfrm>
              <a:off x="1676400" y="7150100"/>
              <a:ext cx="1003300" cy="825500"/>
            </a:xfrm>
            <a:prstGeom prst="flowChartDecision">
              <a:avLst/>
            </a:prstGeom>
            <a:solidFill>
              <a:schemeClr val="accent2">
                <a:lumMod val="20000"/>
                <a:lumOff val="8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US" sz="1100">
                  <a:solidFill>
                    <a:srgbClr val="240F09"/>
                  </a:solidFill>
                  <a:latin typeface="+mn-lt"/>
                  <a:ea typeface="+mn-ea"/>
                  <a:cs typeface="+mn-cs"/>
                </a:rPr>
                <a:t>Checked</a:t>
              </a:r>
              <a:br>
                <a:rPr lang="en-US" sz="1100" baseline="0">
                  <a:solidFill>
                    <a:srgbClr val="240F09"/>
                  </a:solidFill>
                  <a:latin typeface="+mn-lt"/>
                  <a:ea typeface="+mn-ea"/>
                  <a:cs typeface="+mn-cs"/>
                </a:rPr>
              </a:br>
              <a:r>
                <a:rPr lang="en-US" sz="1100" baseline="0">
                  <a:solidFill>
                    <a:srgbClr val="240F09"/>
                  </a:solidFill>
                  <a:latin typeface="+mn-lt"/>
                  <a:ea typeface="+mn-ea"/>
                  <a:cs typeface="+mn-cs"/>
                </a:rPr>
                <a:t>out?</a:t>
              </a:r>
              <a:endParaRPr lang="en-US" sz="1100">
                <a:solidFill>
                  <a:srgbClr val="240F09"/>
                </a:solidFill>
                <a:latin typeface="+mn-lt"/>
                <a:ea typeface="+mn-ea"/>
                <a:cs typeface="+mn-cs"/>
              </a:endParaRPr>
            </a:p>
          </xdr:txBody>
        </xdr:sp>
        <xdr:cxnSp macro="">
          <xdr:nvCxnSpPr>
            <xdr:cNvPr id="19" name="Straight Arrow Connector 18">
              <a:extLst>
                <a:ext uri="{FF2B5EF4-FFF2-40B4-BE49-F238E27FC236}">
                  <a16:creationId xmlns:a16="http://schemas.microsoft.com/office/drawing/2014/main" id="{65CC1EB7-405C-44AB-3048-DFFCA3F0219F}"/>
                </a:ext>
              </a:extLst>
            </xdr:cNvPr>
            <xdr:cNvCxnSpPr>
              <a:stCxn id="3" idx="2"/>
              <a:endCxn id="4" idx="0"/>
            </xdr:cNvCxnSpPr>
          </xdr:nvCxnSpPr>
          <xdr:spPr>
            <a:xfrm>
              <a:off x="2171700" y="6750304"/>
              <a:ext cx="6350" cy="399796"/>
            </a:xfrm>
            <a:prstGeom prst="straightConnector1">
              <a:avLst/>
            </a:prstGeom>
            <a:solidFill>
              <a:schemeClr val="accent2">
                <a:lumMod val="20000"/>
                <a:lumOff val="80000"/>
              </a:schemeClr>
            </a:solidFill>
            <a:ln w="25400">
              <a:solidFill>
                <a:schemeClr val="tx1">
                  <a:lumMod val="75000"/>
                  <a:lumOff val="25000"/>
                </a:schemeClr>
              </a:solidFill>
              <a:tailEnd type="triangle" w="lg" len="lg"/>
            </a:ln>
          </xdr:spPr>
          <xdr:style>
            <a:lnRef idx="2">
              <a:schemeClr val="accent1">
                <a:shade val="15000"/>
              </a:schemeClr>
            </a:lnRef>
            <a:fillRef idx="1">
              <a:schemeClr val="accent1"/>
            </a:fillRef>
            <a:effectRef idx="0">
              <a:schemeClr val="accent1"/>
            </a:effectRef>
            <a:fontRef idx="minor">
              <a:schemeClr val="lt1"/>
            </a:fontRef>
          </xdr:style>
        </xdr:cxnSp>
      </xdr:grpSp>
      <xdr:sp macro="" textlink="">
        <xdr:nvSpPr>
          <xdr:cNvPr id="24" name="TextBox 23">
            <a:extLst>
              <a:ext uri="{FF2B5EF4-FFF2-40B4-BE49-F238E27FC236}">
                <a16:creationId xmlns:a16="http://schemas.microsoft.com/office/drawing/2014/main" id="{21F27562-A7A0-2202-ABDF-1EEE634ED155}"/>
              </a:ext>
            </a:extLst>
          </xdr:cNvPr>
          <xdr:cNvSpPr txBox="1"/>
        </xdr:nvSpPr>
        <xdr:spPr>
          <a:xfrm>
            <a:off x="2971800" y="7289800"/>
            <a:ext cx="350096" cy="264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US" sz="1100">
                <a:solidFill>
                  <a:srgbClr val="240F09"/>
                </a:solidFill>
                <a:latin typeface="+mn-lt"/>
                <a:ea typeface="+mn-ea"/>
                <a:cs typeface="+mn-cs"/>
              </a:rPr>
              <a:t>No</a:t>
            </a:r>
          </a:p>
        </xdr:txBody>
      </xdr:sp>
      <xdr:sp macro="" textlink="">
        <xdr:nvSpPr>
          <xdr:cNvPr id="25" name="TextBox 24">
            <a:extLst>
              <a:ext uri="{FF2B5EF4-FFF2-40B4-BE49-F238E27FC236}">
                <a16:creationId xmlns:a16="http://schemas.microsoft.com/office/drawing/2014/main" id="{D4B1FF64-8A7E-6F45-AFA8-07FCCF455DAC}"/>
              </a:ext>
            </a:extLst>
          </xdr:cNvPr>
          <xdr:cNvSpPr txBox="1"/>
        </xdr:nvSpPr>
        <xdr:spPr>
          <a:xfrm>
            <a:off x="6542742" y="7289800"/>
            <a:ext cx="378758" cy="264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US" sz="1100">
                <a:solidFill>
                  <a:srgbClr val="240F09"/>
                </a:solidFill>
                <a:latin typeface="+mn-lt"/>
                <a:ea typeface="+mn-ea"/>
                <a:cs typeface="+mn-cs"/>
              </a:rPr>
              <a:t>Yes</a:t>
            </a:r>
          </a:p>
        </xdr:txBody>
      </xdr:sp>
      <xdr:cxnSp macro="">
        <xdr:nvCxnSpPr>
          <xdr:cNvPr id="26" name="Straight Arrow Connector 25">
            <a:extLst>
              <a:ext uri="{FF2B5EF4-FFF2-40B4-BE49-F238E27FC236}">
                <a16:creationId xmlns:a16="http://schemas.microsoft.com/office/drawing/2014/main" id="{A9CC54E3-B7C5-2B43-9734-9E1A773861F8}"/>
              </a:ext>
            </a:extLst>
          </xdr:cNvPr>
          <xdr:cNvCxnSpPr>
            <a:stCxn id="4" idx="1"/>
            <a:endCxn id="24" idx="3"/>
          </xdr:cNvCxnSpPr>
        </xdr:nvCxnSpPr>
        <xdr:spPr>
          <a:xfrm flipH="1">
            <a:off x="3321896" y="7410450"/>
            <a:ext cx="1034839" cy="11630"/>
          </a:xfrm>
          <a:prstGeom prst="straightConnector1">
            <a:avLst/>
          </a:prstGeom>
          <a:solidFill>
            <a:schemeClr val="accent2">
              <a:lumMod val="20000"/>
              <a:lumOff val="80000"/>
            </a:schemeClr>
          </a:solidFill>
          <a:ln w="25400">
            <a:solidFill>
              <a:schemeClr val="tx1">
                <a:lumMod val="75000"/>
                <a:lumOff val="25000"/>
              </a:schemeClr>
            </a:solidFill>
            <a:tailEnd type="none" w="lg" len="lg"/>
          </a:ln>
        </xdr:spPr>
        <xdr:style>
          <a:lnRef idx="2">
            <a:schemeClr val="accent1">
              <a:shade val="15000"/>
            </a:schemeClr>
          </a:lnRef>
          <a:fillRef idx="1">
            <a:schemeClr val="accent1"/>
          </a:fillRef>
          <a:effectRef idx="0">
            <a:schemeClr val="accent1"/>
          </a:effectRef>
          <a:fontRef idx="minor">
            <a:schemeClr val="lt1"/>
          </a:fontRef>
        </xdr:style>
      </xdr:cxnSp>
      <xdr:cxnSp macro="">
        <xdr:nvCxnSpPr>
          <xdr:cNvPr id="33" name="Straight Arrow Connector 32">
            <a:extLst>
              <a:ext uri="{FF2B5EF4-FFF2-40B4-BE49-F238E27FC236}">
                <a16:creationId xmlns:a16="http://schemas.microsoft.com/office/drawing/2014/main" id="{58D10067-99EA-E642-938E-1157FB3F733E}"/>
              </a:ext>
            </a:extLst>
          </xdr:cNvPr>
          <xdr:cNvCxnSpPr>
            <a:stCxn id="4" idx="3"/>
            <a:endCxn id="25" idx="1"/>
          </xdr:cNvCxnSpPr>
        </xdr:nvCxnSpPr>
        <xdr:spPr>
          <a:xfrm>
            <a:off x="5460365" y="7410450"/>
            <a:ext cx="1082377" cy="11630"/>
          </a:xfrm>
          <a:prstGeom prst="straightConnector1">
            <a:avLst/>
          </a:prstGeom>
          <a:solidFill>
            <a:schemeClr val="accent2">
              <a:lumMod val="20000"/>
              <a:lumOff val="80000"/>
            </a:schemeClr>
          </a:solidFill>
          <a:ln w="25400">
            <a:solidFill>
              <a:schemeClr val="tx1">
                <a:lumMod val="75000"/>
                <a:lumOff val="25000"/>
              </a:schemeClr>
            </a:solidFill>
            <a:tailEnd type="none" w="lg" len="lg"/>
          </a:ln>
        </xdr:spPr>
        <xdr:style>
          <a:lnRef idx="2">
            <a:schemeClr val="accent1">
              <a:shade val="15000"/>
            </a:schemeClr>
          </a:lnRef>
          <a:fillRef idx="1">
            <a:schemeClr val="accent1"/>
          </a:fillRef>
          <a:effectRef idx="0">
            <a:schemeClr val="accent1"/>
          </a:effectRef>
          <a:fontRef idx="minor">
            <a:schemeClr val="lt1"/>
          </a:fontRef>
        </xdr:style>
      </xdr:cxnSp>
      <xdr:cxnSp macro="">
        <xdr:nvCxnSpPr>
          <xdr:cNvPr id="44" name="Straight Arrow Connector 43">
            <a:extLst>
              <a:ext uri="{FF2B5EF4-FFF2-40B4-BE49-F238E27FC236}">
                <a16:creationId xmlns:a16="http://schemas.microsoft.com/office/drawing/2014/main" id="{51363479-3EDC-914E-9D65-8DB2EA227F05}"/>
              </a:ext>
            </a:extLst>
          </xdr:cNvPr>
          <xdr:cNvCxnSpPr>
            <a:stCxn id="25" idx="2"/>
            <a:endCxn id="47" idx="0"/>
          </xdr:cNvCxnSpPr>
        </xdr:nvCxnSpPr>
        <xdr:spPr>
          <a:xfrm flipH="1">
            <a:off x="6727536" y="7554360"/>
            <a:ext cx="4585" cy="426520"/>
          </a:xfrm>
          <a:prstGeom prst="straightConnector1">
            <a:avLst/>
          </a:prstGeom>
          <a:solidFill>
            <a:schemeClr val="accent2">
              <a:lumMod val="20000"/>
              <a:lumOff val="80000"/>
            </a:schemeClr>
          </a:solidFill>
          <a:ln w="25400">
            <a:solidFill>
              <a:schemeClr val="tx1">
                <a:lumMod val="75000"/>
                <a:lumOff val="25000"/>
              </a:schemeClr>
            </a:solidFill>
            <a:tailEnd type="triangle" w="lg" len="lg"/>
          </a:ln>
        </xdr:spPr>
        <xdr:style>
          <a:lnRef idx="2">
            <a:schemeClr val="accent1">
              <a:shade val="15000"/>
            </a:schemeClr>
          </a:lnRef>
          <a:fillRef idx="1">
            <a:schemeClr val="accent1"/>
          </a:fillRef>
          <a:effectRef idx="0">
            <a:schemeClr val="accent1"/>
          </a:effectRef>
          <a:fontRef idx="minor">
            <a:schemeClr val="lt1"/>
          </a:fontRef>
        </xdr:style>
      </xdr:cxnSp>
      <xdr:sp macro="" textlink="">
        <xdr:nvSpPr>
          <xdr:cNvPr id="53" name="Rounded Rectangle 52">
            <a:extLst>
              <a:ext uri="{FF2B5EF4-FFF2-40B4-BE49-F238E27FC236}">
                <a16:creationId xmlns:a16="http://schemas.microsoft.com/office/drawing/2014/main" id="{557207A0-D5D7-8749-90CF-18B30B65A59B}"/>
              </a:ext>
            </a:extLst>
          </xdr:cNvPr>
          <xdr:cNvSpPr>
            <a:spLocks/>
          </xdr:cNvSpPr>
        </xdr:nvSpPr>
        <xdr:spPr>
          <a:xfrm>
            <a:off x="889000" y="9474200"/>
            <a:ext cx="914400" cy="530352"/>
          </a:xfrm>
          <a:prstGeom prst="roundRect">
            <a:avLst/>
          </a:prstGeom>
          <a:solidFill>
            <a:schemeClr val="accent2">
              <a:lumMod val="40000"/>
              <a:lumOff val="6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PH" sz="1100" b="0" i="0" u="none" strike="noStrike">
                <a:solidFill>
                  <a:srgbClr val="C00000"/>
                </a:solidFill>
                <a:effectLst/>
                <a:latin typeface="+mn-lt"/>
                <a:ea typeface="+mn-ea"/>
                <a:cs typeface="+mn-cs"/>
              </a:rPr>
              <a:t>Quit KMDS</a:t>
            </a:r>
            <a:endParaRPr lang="en-US" sz="1100">
              <a:solidFill>
                <a:srgbClr val="C00000"/>
              </a:solidFill>
              <a:latin typeface="+mn-lt"/>
              <a:ea typeface="+mn-ea"/>
              <a:cs typeface="+mn-cs"/>
            </a:endParaRPr>
          </a:p>
        </xdr:txBody>
      </xdr:sp>
      <xdr:grpSp>
        <xdr:nvGrpSpPr>
          <xdr:cNvPr id="76" name="Group 75">
            <a:extLst>
              <a:ext uri="{FF2B5EF4-FFF2-40B4-BE49-F238E27FC236}">
                <a16:creationId xmlns:a16="http://schemas.microsoft.com/office/drawing/2014/main" id="{A384D158-047D-99F3-84FE-8DA8AD5066A8}"/>
              </a:ext>
            </a:extLst>
          </xdr:cNvPr>
          <xdr:cNvGrpSpPr/>
        </xdr:nvGrpSpPr>
        <xdr:grpSpPr>
          <a:xfrm>
            <a:off x="6066855" y="7980880"/>
            <a:ext cx="8503027" cy="1518720"/>
            <a:chOff x="5882470" y="6126680"/>
            <a:chExt cx="8503027" cy="1518720"/>
          </a:xfrm>
        </xdr:grpSpPr>
        <xdr:sp macro="" textlink="">
          <xdr:nvSpPr>
            <xdr:cNvPr id="47" name="Rounded Rectangle 46">
              <a:extLst>
                <a:ext uri="{FF2B5EF4-FFF2-40B4-BE49-F238E27FC236}">
                  <a16:creationId xmlns:a16="http://schemas.microsoft.com/office/drawing/2014/main" id="{DEFE3697-16C5-6746-A731-867A9724A71A}"/>
                </a:ext>
              </a:extLst>
            </xdr:cNvPr>
            <xdr:cNvSpPr/>
          </xdr:nvSpPr>
          <xdr:spPr>
            <a:xfrm>
              <a:off x="5882470" y="6126680"/>
              <a:ext cx="1321361" cy="533400"/>
            </a:xfrm>
            <a:prstGeom prst="roundRect">
              <a:avLst/>
            </a:prstGeom>
            <a:solidFill>
              <a:schemeClr val="accent4">
                <a:lumMod val="20000"/>
                <a:lumOff val="8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PH" sz="1100" b="1" i="0" u="none" strike="noStrike">
                  <a:solidFill>
                    <a:schemeClr val="tx1"/>
                  </a:solidFill>
                  <a:effectLst/>
                  <a:latin typeface="+mn-lt"/>
                  <a:ea typeface="+mn-ea"/>
                  <a:cs typeface="+mn-cs"/>
                </a:rPr>
                <a:t>Process EOD</a:t>
              </a:r>
            </a:p>
            <a:p>
              <a:pPr marL="0" indent="0" algn="ctr"/>
              <a:r>
                <a:rPr lang="en-PH" sz="1100" b="0" i="0" u="none" strike="noStrike">
                  <a:solidFill>
                    <a:schemeClr val="tx1"/>
                  </a:solidFill>
                  <a:effectLst/>
                  <a:latin typeface="+mn-lt"/>
                  <a:ea typeface="+mn-ea"/>
                  <a:cs typeface="+mn-cs"/>
                </a:rPr>
                <a:t>(EndOfDayStream)</a:t>
              </a:r>
              <a:endParaRPr lang="en-US" sz="1100">
                <a:solidFill>
                  <a:schemeClr val="tx1"/>
                </a:solidFill>
                <a:latin typeface="+mn-lt"/>
                <a:ea typeface="+mn-ea"/>
                <a:cs typeface="+mn-cs"/>
              </a:endParaRPr>
            </a:p>
          </xdr:txBody>
        </xdr:sp>
        <xdr:sp macro="" textlink="">
          <xdr:nvSpPr>
            <xdr:cNvPr id="59" name="Rounded Rectangle 58">
              <a:extLst>
                <a:ext uri="{FF2B5EF4-FFF2-40B4-BE49-F238E27FC236}">
                  <a16:creationId xmlns:a16="http://schemas.microsoft.com/office/drawing/2014/main" id="{FF29B7FB-0AD0-8E48-B15B-9CEC32A53CCE}"/>
                </a:ext>
              </a:extLst>
            </xdr:cNvPr>
            <xdr:cNvSpPr/>
          </xdr:nvSpPr>
          <xdr:spPr>
            <a:xfrm>
              <a:off x="5882470" y="7112000"/>
              <a:ext cx="1321361" cy="533400"/>
            </a:xfrm>
            <a:prstGeom prst="roundRect">
              <a:avLst/>
            </a:prstGeom>
            <a:solidFill>
              <a:schemeClr val="accent4">
                <a:lumMod val="20000"/>
                <a:lumOff val="8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PH" sz="1100" b="0" i="0" u="none" strike="noStrike">
                  <a:solidFill>
                    <a:schemeClr val="tx1"/>
                  </a:solidFill>
                  <a:effectLst/>
                  <a:latin typeface="+mn-lt"/>
                  <a:ea typeface="+mn-ea"/>
                  <a:cs typeface="+mn-cs"/>
                </a:rPr>
                <a:t>Logging and Setup</a:t>
              </a:r>
              <a:endParaRPr lang="en-US" sz="1100" b="0">
                <a:solidFill>
                  <a:schemeClr val="tx1"/>
                </a:solidFill>
                <a:latin typeface="+mn-lt"/>
                <a:ea typeface="+mn-ea"/>
                <a:cs typeface="+mn-cs"/>
              </a:endParaRPr>
            </a:p>
          </xdr:txBody>
        </xdr:sp>
        <xdr:cxnSp macro="">
          <xdr:nvCxnSpPr>
            <xdr:cNvPr id="60" name="Straight Arrow Connector 59">
              <a:extLst>
                <a:ext uri="{FF2B5EF4-FFF2-40B4-BE49-F238E27FC236}">
                  <a16:creationId xmlns:a16="http://schemas.microsoft.com/office/drawing/2014/main" id="{A99E3E61-AA04-3D46-AED1-C457D266D466}"/>
                </a:ext>
              </a:extLst>
            </xdr:cNvPr>
            <xdr:cNvCxnSpPr>
              <a:stCxn id="47" idx="2"/>
              <a:endCxn id="59" idx="0"/>
            </xdr:cNvCxnSpPr>
          </xdr:nvCxnSpPr>
          <xdr:spPr>
            <a:xfrm>
              <a:off x="6543151" y="6660080"/>
              <a:ext cx="0" cy="451920"/>
            </a:xfrm>
            <a:prstGeom prst="straightConnector1">
              <a:avLst/>
            </a:prstGeom>
            <a:solidFill>
              <a:schemeClr val="accent2">
                <a:lumMod val="20000"/>
                <a:lumOff val="80000"/>
              </a:schemeClr>
            </a:solidFill>
            <a:ln w="25400">
              <a:solidFill>
                <a:schemeClr val="tx1">
                  <a:lumMod val="75000"/>
                  <a:lumOff val="25000"/>
                </a:schemeClr>
              </a:solidFill>
              <a:tailEnd type="triangle" w="lg" len="lg"/>
            </a:ln>
          </xdr:spPr>
          <xdr:style>
            <a:lnRef idx="2">
              <a:schemeClr val="accent1">
                <a:shade val="15000"/>
              </a:schemeClr>
            </a:lnRef>
            <a:fillRef idx="1">
              <a:schemeClr val="accent1"/>
            </a:fillRef>
            <a:effectRef idx="0">
              <a:schemeClr val="accent1"/>
            </a:effectRef>
            <a:fontRef idx="minor">
              <a:schemeClr val="lt1"/>
            </a:fontRef>
          </xdr:style>
        </xdr:cxnSp>
        <xdr:grpSp>
          <xdr:nvGrpSpPr>
            <xdr:cNvPr id="72" name="Group 71">
              <a:extLst>
                <a:ext uri="{FF2B5EF4-FFF2-40B4-BE49-F238E27FC236}">
                  <a16:creationId xmlns:a16="http://schemas.microsoft.com/office/drawing/2014/main" id="{CEA54F7B-BC20-D210-E908-FA8796A85C8C}"/>
                </a:ext>
              </a:extLst>
            </xdr:cNvPr>
            <xdr:cNvGrpSpPr/>
          </xdr:nvGrpSpPr>
          <xdr:grpSpPr>
            <a:xfrm>
              <a:off x="7685833" y="7112000"/>
              <a:ext cx="6699664" cy="533400"/>
              <a:chOff x="4685702" y="8242300"/>
              <a:chExt cx="6699664" cy="533400"/>
            </a:xfrm>
          </xdr:grpSpPr>
          <xdr:sp macro="" textlink="">
            <xdr:nvSpPr>
              <xdr:cNvPr id="63" name="Rounded Rectangle 62">
                <a:extLst>
                  <a:ext uri="{FF2B5EF4-FFF2-40B4-BE49-F238E27FC236}">
                    <a16:creationId xmlns:a16="http://schemas.microsoft.com/office/drawing/2014/main" id="{E7799177-E918-FC4F-A568-CB2E606054F5}"/>
                  </a:ext>
                </a:extLst>
              </xdr:cNvPr>
              <xdr:cNvSpPr/>
            </xdr:nvSpPr>
            <xdr:spPr>
              <a:xfrm>
                <a:off x="4685702" y="8242300"/>
                <a:ext cx="1321361" cy="533400"/>
              </a:xfrm>
              <a:prstGeom prst="roundRect">
                <a:avLst/>
              </a:prstGeom>
              <a:solidFill>
                <a:schemeClr val="accent4">
                  <a:lumMod val="20000"/>
                  <a:lumOff val="8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PH" sz="1100" b="0" i="0" u="none" strike="noStrike">
                    <a:solidFill>
                      <a:schemeClr val="tx1"/>
                    </a:solidFill>
                    <a:effectLst/>
                    <a:latin typeface="+mn-lt"/>
                    <a:ea typeface="+mn-ea"/>
                    <a:cs typeface="+mn-cs"/>
                  </a:rPr>
                  <a:t>Load Defaults</a:t>
                </a:r>
              </a:p>
            </xdr:txBody>
          </xdr:sp>
          <xdr:sp macro="" textlink="">
            <xdr:nvSpPr>
              <xdr:cNvPr id="64" name="Rounded Rectangle 63">
                <a:extLst>
                  <a:ext uri="{FF2B5EF4-FFF2-40B4-BE49-F238E27FC236}">
                    <a16:creationId xmlns:a16="http://schemas.microsoft.com/office/drawing/2014/main" id="{00417ADC-170D-C444-A0FA-1488C3594F35}"/>
                  </a:ext>
                </a:extLst>
              </xdr:cNvPr>
              <xdr:cNvSpPr/>
            </xdr:nvSpPr>
            <xdr:spPr>
              <a:xfrm>
                <a:off x="6478772" y="8242300"/>
                <a:ext cx="1321361" cy="533400"/>
              </a:xfrm>
              <a:prstGeom prst="roundRect">
                <a:avLst/>
              </a:prstGeom>
              <a:solidFill>
                <a:schemeClr val="accent4">
                  <a:lumMod val="20000"/>
                  <a:lumOff val="8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PH" sz="1100" b="0" i="0" u="none" strike="noStrike">
                    <a:solidFill>
                      <a:schemeClr val="tx1"/>
                    </a:solidFill>
                    <a:effectLst/>
                    <a:latin typeface="+mn-lt"/>
                    <a:ea typeface="+mn-ea"/>
                    <a:cs typeface="+mn-cs"/>
                  </a:rPr>
                  <a:t>Prepare Backup</a:t>
                </a:r>
              </a:p>
              <a:p>
                <a:pPr marL="0" indent="0" algn="ctr"/>
                <a:r>
                  <a:rPr lang="en-PH" sz="1100" b="0" i="0" u="none" strike="noStrike">
                    <a:solidFill>
                      <a:schemeClr val="tx1"/>
                    </a:solidFill>
                    <a:effectLst/>
                    <a:latin typeface="+mn-lt"/>
                    <a:ea typeface="+mn-ea"/>
                    <a:cs typeface="+mn-cs"/>
                  </a:rPr>
                  <a:t>Directory</a:t>
                </a:r>
              </a:p>
            </xdr:txBody>
          </xdr:sp>
          <xdr:cxnSp macro="">
            <xdr:nvCxnSpPr>
              <xdr:cNvPr id="65" name="Straight Arrow Connector 64">
                <a:extLst>
                  <a:ext uri="{FF2B5EF4-FFF2-40B4-BE49-F238E27FC236}">
                    <a16:creationId xmlns:a16="http://schemas.microsoft.com/office/drawing/2014/main" id="{709A21A3-DCCE-334E-B8CE-99D80EA579C0}"/>
                  </a:ext>
                </a:extLst>
              </xdr:cNvPr>
              <xdr:cNvCxnSpPr>
                <a:stCxn id="63" idx="3"/>
                <a:endCxn id="64" idx="1"/>
              </xdr:cNvCxnSpPr>
            </xdr:nvCxnSpPr>
            <xdr:spPr>
              <a:xfrm>
                <a:off x="6007063" y="8509000"/>
                <a:ext cx="471709" cy="0"/>
              </a:xfrm>
              <a:prstGeom prst="straightConnector1">
                <a:avLst/>
              </a:prstGeom>
              <a:solidFill>
                <a:schemeClr val="accent2">
                  <a:lumMod val="20000"/>
                  <a:lumOff val="80000"/>
                </a:schemeClr>
              </a:solidFill>
              <a:ln w="25400">
                <a:solidFill>
                  <a:schemeClr val="tx1">
                    <a:lumMod val="75000"/>
                    <a:lumOff val="25000"/>
                  </a:schemeClr>
                </a:solidFill>
                <a:tailEnd type="triangle" w="lg" len="lg"/>
              </a:ln>
            </xdr:spPr>
            <xdr:style>
              <a:lnRef idx="2">
                <a:schemeClr val="accent1">
                  <a:shade val="15000"/>
                </a:schemeClr>
              </a:lnRef>
              <a:fillRef idx="1">
                <a:schemeClr val="accent1"/>
              </a:fillRef>
              <a:effectRef idx="0">
                <a:schemeClr val="accent1"/>
              </a:effectRef>
              <a:fontRef idx="minor">
                <a:schemeClr val="lt1"/>
              </a:fontRef>
            </xdr:style>
          </xdr:cxnSp>
          <xdr:sp macro="" textlink="">
            <xdr:nvSpPr>
              <xdr:cNvPr id="66" name="Rounded Rectangle 65">
                <a:extLst>
                  <a:ext uri="{FF2B5EF4-FFF2-40B4-BE49-F238E27FC236}">
                    <a16:creationId xmlns:a16="http://schemas.microsoft.com/office/drawing/2014/main" id="{C335CDD9-9C55-E84D-9103-3EC5839801E8}"/>
                  </a:ext>
                </a:extLst>
              </xdr:cNvPr>
              <xdr:cNvSpPr/>
            </xdr:nvSpPr>
            <xdr:spPr>
              <a:xfrm>
                <a:off x="8258235" y="8242300"/>
                <a:ext cx="1321361" cy="533400"/>
              </a:xfrm>
              <a:prstGeom prst="roundRect">
                <a:avLst/>
              </a:prstGeom>
              <a:solidFill>
                <a:schemeClr val="accent4">
                  <a:lumMod val="20000"/>
                  <a:lumOff val="8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PH" sz="1100" b="0" i="0" u="none" strike="noStrike">
                    <a:solidFill>
                      <a:schemeClr val="tx1"/>
                    </a:solidFill>
                    <a:effectLst/>
                    <a:latin typeface="+mn-lt"/>
                    <a:ea typeface="+mn-ea"/>
                    <a:cs typeface="+mn-cs"/>
                  </a:rPr>
                  <a:t>Check Cash</a:t>
                </a:r>
              </a:p>
              <a:p>
                <a:pPr marL="0" indent="0" algn="ctr"/>
                <a:r>
                  <a:rPr lang="en-PH" sz="1100" b="0" i="0" u="none" strike="noStrike">
                    <a:solidFill>
                      <a:schemeClr val="tx1"/>
                    </a:solidFill>
                    <a:effectLst/>
                    <a:latin typeface="+mn-lt"/>
                    <a:ea typeface="+mn-ea"/>
                    <a:cs typeface="+mn-cs"/>
                  </a:rPr>
                  <a:t>Register Files</a:t>
                </a:r>
              </a:p>
            </xdr:txBody>
          </xdr:sp>
          <xdr:sp macro="" textlink="">
            <xdr:nvSpPr>
              <xdr:cNvPr id="67" name="Rounded Rectangle 66">
                <a:extLst>
                  <a:ext uri="{FF2B5EF4-FFF2-40B4-BE49-F238E27FC236}">
                    <a16:creationId xmlns:a16="http://schemas.microsoft.com/office/drawing/2014/main" id="{AF6C3D4D-6D93-8E40-B713-A8E7A8B88112}"/>
                  </a:ext>
                </a:extLst>
              </xdr:cNvPr>
              <xdr:cNvSpPr/>
            </xdr:nvSpPr>
            <xdr:spPr>
              <a:xfrm>
                <a:off x="10064005" y="8242300"/>
                <a:ext cx="1321361" cy="533400"/>
              </a:xfrm>
              <a:prstGeom prst="roundRect">
                <a:avLst/>
              </a:prstGeom>
              <a:solidFill>
                <a:schemeClr val="accent4">
                  <a:lumMod val="20000"/>
                  <a:lumOff val="8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PH" sz="1100" b="0" i="0" u="none" strike="noStrike">
                    <a:solidFill>
                      <a:schemeClr val="tx1"/>
                    </a:solidFill>
                    <a:effectLst/>
                    <a:latin typeface="+mn-lt"/>
                    <a:ea typeface="+mn-ea"/>
                    <a:cs typeface="+mn-cs"/>
                  </a:rPr>
                  <a:t>Database Backup</a:t>
                </a:r>
              </a:p>
            </xdr:txBody>
          </xdr:sp>
          <xdr:cxnSp macro="">
            <xdr:nvCxnSpPr>
              <xdr:cNvPr id="68" name="Straight Arrow Connector 67">
                <a:extLst>
                  <a:ext uri="{FF2B5EF4-FFF2-40B4-BE49-F238E27FC236}">
                    <a16:creationId xmlns:a16="http://schemas.microsoft.com/office/drawing/2014/main" id="{9538F0F4-B840-0E4E-BE15-D7C6D239B821}"/>
                  </a:ext>
                </a:extLst>
              </xdr:cNvPr>
              <xdr:cNvCxnSpPr>
                <a:stCxn id="66" idx="3"/>
                <a:endCxn id="67" idx="1"/>
              </xdr:cNvCxnSpPr>
            </xdr:nvCxnSpPr>
            <xdr:spPr>
              <a:xfrm>
                <a:off x="9579596" y="8509000"/>
                <a:ext cx="484409" cy="0"/>
              </a:xfrm>
              <a:prstGeom prst="straightConnector1">
                <a:avLst/>
              </a:prstGeom>
              <a:solidFill>
                <a:schemeClr val="accent2">
                  <a:lumMod val="20000"/>
                  <a:lumOff val="80000"/>
                </a:schemeClr>
              </a:solidFill>
              <a:ln w="25400">
                <a:solidFill>
                  <a:schemeClr val="tx1">
                    <a:lumMod val="75000"/>
                    <a:lumOff val="25000"/>
                  </a:schemeClr>
                </a:solidFill>
                <a:tailEnd type="triangle" w="lg" len="lg"/>
              </a:ln>
            </xdr:spPr>
            <xdr:style>
              <a:lnRef idx="2">
                <a:schemeClr val="accent1">
                  <a:shade val="15000"/>
                </a:schemeClr>
              </a:lnRef>
              <a:fillRef idx="1">
                <a:schemeClr val="accent1"/>
              </a:fillRef>
              <a:effectRef idx="0">
                <a:schemeClr val="accent1"/>
              </a:effectRef>
              <a:fontRef idx="minor">
                <a:schemeClr val="lt1"/>
              </a:fontRef>
            </xdr:style>
          </xdr:cxnSp>
          <xdr:cxnSp macro="">
            <xdr:nvCxnSpPr>
              <xdr:cNvPr id="69" name="Straight Arrow Connector 68">
                <a:extLst>
                  <a:ext uri="{FF2B5EF4-FFF2-40B4-BE49-F238E27FC236}">
                    <a16:creationId xmlns:a16="http://schemas.microsoft.com/office/drawing/2014/main" id="{B2AB214A-BE90-804F-AA97-00E628C864A5}"/>
                  </a:ext>
                </a:extLst>
              </xdr:cNvPr>
              <xdr:cNvCxnSpPr>
                <a:stCxn id="64" idx="3"/>
                <a:endCxn id="66" idx="1"/>
              </xdr:cNvCxnSpPr>
            </xdr:nvCxnSpPr>
            <xdr:spPr>
              <a:xfrm>
                <a:off x="7800133" y="8509000"/>
                <a:ext cx="458102" cy="0"/>
              </a:xfrm>
              <a:prstGeom prst="straightConnector1">
                <a:avLst/>
              </a:prstGeom>
              <a:solidFill>
                <a:schemeClr val="accent2">
                  <a:lumMod val="20000"/>
                  <a:lumOff val="80000"/>
                </a:schemeClr>
              </a:solidFill>
              <a:ln w="25400">
                <a:solidFill>
                  <a:schemeClr val="tx1">
                    <a:lumMod val="75000"/>
                    <a:lumOff val="25000"/>
                  </a:schemeClr>
                </a:solidFill>
                <a:tailEnd type="triangle" w="lg" len="lg"/>
              </a:ln>
            </xdr:spPr>
            <xdr:style>
              <a:lnRef idx="2">
                <a:schemeClr val="accent1">
                  <a:shade val="15000"/>
                </a:schemeClr>
              </a:lnRef>
              <a:fillRef idx="1">
                <a:schemeClr val="accent1"/>
              </a:fillRef>
              <a:effectRef idx="0">
                <a:schemeClr val="accent1"/>
              </a:effectRef>
              <a:fontRef idx="minor">
                <a:schemeClr val="lt1"/>
              </a:fontRef>
            </xdr:style>
          </xdr:cxnSp>
        </xdr:grpSp>
        <xdr:cxnSp macro="">
          <xdr:nvCxnSpPr>
            <xdr:cNvPr id="73" name="Straight Arrow Connector 72">
              <a:extLst>
                <a:ext uri="{FF2B5EF4-FFF2-40B4-BE49-F238E27FC236}">
                  <a16:creationId xmlns:a16="http://schemas.microsoft.com/office/drawing/2014/main" id="{5E6337A6-D8F5-774E-94FF-4704C106CB26}"/>
                </a:ext>
              </a:extLst>
            </xdr:cNvPr>
            <xdr:cNvCxnSpPr>
              <a:stCxn id="59" idx="3"/>
              <a:endCxn id="63" idx="1"/>
            </xdr:cNvCxnSpPr>
          </xdr:nvCxnSpPr>
          <xdr:spPr>
            <a:xfrm>
              <a:off x="7203831" y="7378700"/>
              <a:ext cx="482002" cy="0"/>
            </a:xfrm>
            <a:prstGeom prst="straightConnector1">
              <a:avLst/>
            </a:prstGeom>
            <a:solidFill>
              <a:schemeClr val="accent2">
                <a:lumMod val="20000"/>
                <a:lumOff val="80000"/>
              </a:schemeClr>
            </a:solidFill>
            <a:ln w="25400">
              <a:solidFill>
                <a:schemeClr val="tx1">
                  <a:lumMod val="75000"/>
                  <a:lumOff val="25000"/>
                </a:schemeClr>
              </a:solidFill>
              <a:tailEnd type="triangle" w="lg" len="lg"/>
            </a:ln>
          </xdr:spPr>
          <xdr:style>
            <a:lnRef idx="2">
              <a:schemeClr val="accent1">
                <a:shade val="15000"/>
              </a:schemeClr>
            </a:lnRef>
            <a:fillRef idx="1">
              <a:schemeClr val="accent1"/>
            </a:fillRef>
            <a:effectRef idx="0">
              <a:schemeClr val="accent1"/>
            </a:effectRef>
            <a:fontRef idx="minor">
              <a:schemeClr val="lt1"/>
            </a:fontRef>
          </xdr:style>
        </xdr:cxnSp>
      </xdr:grpSp>
      <xdr:cxnSp macro="">
        <xdr:nvCxnSpPr>
          <xdr:cNvPr id="90" name="Straight Arrow Connector 89">
            <a:extLst>
              <a:ext uri="{FF2B5EF4-FFF2-40B4-BE49-F238E27FC236}">
                <a16:creationId xmlns:a16="http://schemas.microsoft.com/office/drawing/2014/main" id="{B47D50E0-70D0-A440-B985-7712EBB9451F}"/>
              </a:ext>
            </a:extLst>
          </xdr:cNvPr>
          <xdr:cNvCxnSpPr>
            <a:stCxn id="67" idx="2"/>
            <a:endCxn id="87" idx="0"/>
          </xdr:cNvCxnSpPr>
        </xdr:nvCxnSpPr>
        <xdr:spPr>
          <a:xfrm>
            <a:off x="13909202" y="9499600"/>
            <a:ext cx="5803" cy="469900"/>
          </a:xfrm>
          <a:prstGeom prst="straightConnector1">
            <a:avLst/>
          </a:prstGeom>
          <a:solidFill>
            <a:schemeClr val="accent2">
              <a:lumMod val="20000"/>
              <a:lumOff val="80000"/>
            </a:schemeClr>
          </a:solidFill>
          <a:ln w="25400">
            <a:solidFill>
              <a:schemeClr val="tx1">
                <a:lumMod val="75000"/>
                <a:lumOff val="25000"/>
              </a:schemeClr>
            </a:solidFill>
            <a:tailEnd type="triangle" w="lg" len="lg"/>
          </a:ln>
        </xdr:spPr>
        <xdr:style>
          <a:lnRef idx="2">
            <a:schemeClr val="accent1">
              <a:shade val="15000"/>
            </a:schemeClr>
          </a:lnRef>
          <a:fillRef idx="1">
            <a:schemeClr val="accent1"/>
          </a:fillRef>
          <a:effectRef idx="0">
            <a:schemeClr val="accent1"/>
          </a:effectRef>
          <a:fontRef idx="minor">
            <a:schemeClr val="lt1"/>
          </a:fontRef>
        </xdr:style>
      </xdr:cxnSp>
      <xdr:grpSp>
        <xdr:nvGrpSpPr>
          <xdr:cNvPr id="96" name="Group 95">
            <a:extLst>
              <a:ext uri="{FF2B5EF4-FFF2-40B4-BE49-F238E27FC236}">
                <a16:creationId xmlns:a16="http://schemas.microsoft.com/office/drawing/2014/main" id="{C26CD47F-A4B1-FF01-BED7-6027ED8E7DFA}"/>
              </a:ext>
            </a:extLst>
          </xdr:cNvPr>
          <xdr:cNvGrpSpPr/>
        </xdr:nvGrpSpPr>
        <xdr:grpSpPr>
          <a:xfrm>
            <a:off x="2483085" y="9969500"/>
            <a:ext cx="12092600" cy="533400"/>
            <a:chOff x="2298700" y="8115300"/>
            <a:chExt cx="12092600" cy="533400"/>
          </a:xfrm>
        </xdr:grpSpPr>
        <xdr:grpSp>
          <xdr:nvGrpSpPr>
            <xdr:cNvPr id="77" name="Group 76">
              <a:extLst>
                <a:ext uri="{FF2B5EF4-FFF2-40B4-BE49-F238E27FC236}">
                  <a16:creationId xmlns:a16="http://schemas.microsoft.com/office/drawing/2014/main" id="{D220992B-057E-4945-A8F6-B0BB1BDD90A0}"/>
                </a:ext>
              </a:extLst>
            </xdr:cNvPr>
            <xdr:cNvGrpSpPr/>
          </xdr:nvGrpSpPr>
          <xdr:grpSpPr>
            <a:xfrm>
              <a:off x="4107903" y="8115300"/>
              <a:ext cx="10283397" cy="533400"/>
              <a:chOff x="4089400" y="7112000"/>
              <a:chExt cx="10283397" cy="533400"/>
            </a:xfrm>
          </xdr:grpSpPr>
          <xdr:sp macro="" textlink="">
            <xdr:nvSpPr>
              <xdr:cNvPr id="78" name="Rounded Rectangle 77">
                <a:extLst>
                  <a:ext uri="{FF2B5EF4-FFF2-40B4-BE49-F238E27FC236}">
                    <a16:creationId xmlns:a16="http://schemas.microsoft.com/office/drawing/2014/main" id="{976DBA0F-D32D-C7A0-EBA7-E85EC77863FE}"/>
                  </a:ext>
                </a:extLst>
              </xdr:cNvPr>
              <xdr:cNvSpPr/>
            </xdr:nvSpPr>
            <xdr:spPr>
              <a:xfrm>
                <a:off x="4089400" y="7112000"/>
                <a:ext cx="1321361" cy="533400"/>
              </a:xfrm>
              <a:prstGeom prst="roundRect">
                <a:avLst/>
              </a:prstGeom>
              <a:solidFill>
                <a:schemeClr val="accent4">
                  <a:lumMod val="20000"/>
                  <a:lumOff val="8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PH" sz="1100" b="0" i="0" u="none" strike="noStrike">
                    <a:solidFill>
                      <a:schemeClr val="tx1"/>
                    </a:solidFill>
                    <a:effectLst/>
                    <a:latin typeface="+mn-lt"/>
                    <a:ea typeface="+mn-ea"/>
                    <a:cs typeface="+mn-cs"/>
                  </a:rPr>
                  <a:t>Additional Backup</a:t>
                </a:r>
                <a:endParaRPr lang="en-US" sz="1100" b="0">
                  <a:solidFill>
                    <a:schemeClr val="tx1"/>
                  </a:solidFill>
                  <a:latin typeface="+mn-lt"/>
                  <a:ea typeface="+mn-ea"/>
                  <a:cs typeface="+mn-cs"/>
                </a:endParaRPr>
              </a:p>
            </xdr:txBody>
          </xdr:sp>
          <xdr:sp macro="" textlink="">
            <xdr:nvSpPr>
              <xdr:cNvPr id="79" name="Rounded Rectangle 78">
                <a:extLst>
                  <a:ext uri="{FF2B5EF4-FFF2-40B4-BE49-F238E27FC236}">
                    <a16:creationId xmlns:a16="http://schemas.microsoft.com/office/drawing/2014/main" id="{4848582E-C6A8-A267-A19D-5AA6EA863E46}"/>
                  </a:ext>
                </a:extLst>
              </xdr:cNvPr>
              <xdr:cNvSpPr/>
            </xdr:nvSpPr>
            <xdr:spPr>
              <a:xfrm>
                <a:off x="5882470" y="7112000"/>
                <a:ext cx="1321361" cy="533400"/>
              </a:xfrm>
              <a:prstGeom prst="roundRect">
                <a:avLst/>
              </a:prstGeom>
              <a:solidFill>
                <a:schemeClr val="accent4">
                  <a:lumMod val="20000"/>
                  <a:lumOff val="8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PH" sz="1100" b="0" i="0" u="none" strike="noStrike">
                    <a:solidFill>
                      <a:schemeClr val="tx1"/>
                    </a:solidFill>
                    <a:effectLst/>
                    <a:latin typeface="+mn-lt"/>
                    <a:ea typeface="+mn-ea"/>
                    <a:cs typeface="+mn-cs"/>
                  </a:rPr>
                  <a:t>Email &amp; Notifications</a:t>
                </a:r>
                <a:endParaRPr lang="en-US" sz="1100" b="0">
                  <a:solidFill>
                    <a:schemeClr val="tx1"/>
                  </a:solidFill>
                  <a:latin typeface="+mn-lt"/>
                  <a:ea typeface="+mn-ea"/>
                  <a:cs typeface="+mn-cs"/>
                </a:endParaRPr>
              </a:p>
            </xdr:txBody>
          </xdr:sp>
          <xdr:cxnSp macro="">
            <xdr:nvCxnSpPr>
              <xdr:cNvPr id="80" name="Straight Arrow Connector 79">
                <a:extLst>
                  <a:ext uri="{FF2B5EF4-FFF2-40B4-BE49-F238E27FC236}">
                    <a16:creationId xmlns:a16="http://schemas.microsoft.com/office/drawing/2014/main" id="{50482B07-8419-8070-4D94-4FE9D2ED164E}"/>
                  </a:ext>
                </a:extLst>
              </xdr:cNvPr>
              <xdr:cNvCxnSpPr>
                <a:stCxn id="78" idx="3"/>
                <a:endCxn id="79" idx="1"/>
              </xdr:cNvCxnSpPr>
            </xdr:nvCxnSpPr>
            <xdr:spPr>
              <a:xfrm>
                <a:off x="5410761" y="7378700"/>
                <a:ext cx="471709" cy="0"/>
              </a:xfrm>
              <a:prstGeom prst="straightConnector1">
                <a:avLst/>
              </a:prstGeom>
              <a:solidFill>
                <a:schemeClr val="accent2">
                  <a:lumMod val="20000"/>
                  <a:lumOff val="80000"/>
                </a:schemeClr>
              </a:solidFill>
              <a:ln w="25400">
                <a:solidFill>
                  <a:schemeClr val="tx1">
                    <a:lumMod val="75000"/>
                    <a:lumOff val="25000"/>
                  </a:schemeClr>
                </a:solidFill>
                <a:headEnd type="triangle" w="lg" len="lg"/>
                <a:tailEnd type="none" w="lg" len="lg"/>
              </a:ln>
            </xdr:spPr>
            <xdr:style>
              <a:lnRef idx="2">
                <a:schemeClr val="accent1">
                  <a:shade val="15000"/>
                </a:schemeClr>
              </a:lnRef>
              <a:fillRef idx="1">
                <a:schemeClr val="accent1"/>
              </a:fillRef>
              <a:effectRef idx="0">
                <a:schemeClr val="accent1"/>
              </a:effectRef>
              <a:fontRef idx="minor">
                <a:schemeClr val="lt1"/>
              </a:fontRef>
            </xdr:style>
          </xdr:cxnSp>
          <xdr:grpSp>
            <xdr:nvGrpSpPr>
              <xdr:cNvPr id="81" name="Group 80">
                <a:extLst>
                  <a:ext uri="{FF2B5EF4-FFF2-40B4-BE49-F238E27FC236}">
                    <a16:creationId xmlns:a16="http://schemas.microsoft.com/office/drawing/2014/main" id="{341B009A-E04C-B223-6BFF-442929E186AF}"/>
                  </a:ext>
                </a:extLst>
              </xdr:cNvPr>
              <xdr:cNvGrpSpPr/>
            </xdr:nvGrpSpPr>
            <xdr:grpSpPr>
              <a:xfrm>
                <a:off x="7685833" y="7112000"/>
                <a:ext cx="6686964" cy="533400"/>
                <a:chOff x="4685702" y="8242300"/>
                <a:chExt cx="6686964" cy="533400"/>
              </a:xfrm>
            </xdr:grpSpPr>
            <xdr:sp macro="" textlink="">
              <xdr:nvSpPr>
                <xdr:cNvPr id="83" name="Rounded Rectangle 82">
                  <a:extLst>
                    <a:ext uri="{FF2B5EF4-FFF2-40B4-BE49-F238E27FC236}">
                      <a16:creationId xmlns:a16="http://schemas.microsoft.com/office/drawing/2014/main" id="{7A994FF3-B468-72CE-8CB2-BED89F7E31DF}"/>
                    </a:ext>
                  </a:extLst>
                </xdr:cNvPr>
                <xdr:cNvSpPr/>
              </xdr:nvSpPr>
              <xdr:spPr>
                <a:xfrm>
                  <a:off x="4685702" y="8242300"/>
                  <a:ext cx="1321361" cy="533400"/>
                </a:xfrm>
                <a:prstGeom prst="roundRect">
                  <a:avLst/>
                </a:prstGeom>
                <a:solidFill>
                  <a:schemeClr val="accent4">
                    <a:lumMod val="20000"/>
                    <a:lumOff val="8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PH" sz="1100" b="0" i="0" u="none" strike="noStrike">
                      <a:solidFill>
                        <a:schemeClr val="tx1"/>
                      </a:solidFill>
                      <a:effectLst/>
                      <a:latin typeface="+mn-lt"/>
                      <a:ea typeface="+mn-ea"/>
                      <a:cs typeface="+mn-cs"/>
                    </a:rPr>
                    <a:t>Creates Daily</a:t>
                  </a:r>
                </a:p>
                <a:p>
                  <a:pPr marL="0" indent="0" algn="ctr"/>
                  <a:r>
                    <a:rPr lang="en-PH" sz="1100" b="0" i="0" u="none" strike="noStrike">
                      <a:solidFill>
                        <a:schemeClr val="tx1"/>
                      </a:solidFill>
                      <a:effectLst/>
                      <a:latin typeface="+mn-lt"/>
                      <a:ea typeface="+mn-ea"/>
                      <a:cs typeface="+mn-cs"/>
                    </a:rPr>
                    <a:t>Transmit Files</a:t>
                  </a:r>
                </a:p>
              </xdr:txBody>
            </xdr:sp>
            <xdr:sp macro="" textlink="">
              <xdr:nvSpPr>
                <xdr:cNvPr id="84" name="Rounded Rectangle 83">
                  <a:extLst>
                    <a:ext uri="{FF2B5EF4-FFF2-40B4-BE49-F238E27FC236}">
                      <a16:creationId xmlns:a16="http://schemas.microsoft.com/office/drawing/2014/main" id="{A5F04EE0-5288-FCE5-83FD-7E3585361213}"/>
                    </a:ext>
                  </a:extLst>
                </xdr:cNvPr>
                <xdr:cNvSpPr/>
              </xdr:nvSpPr>
              <xdr:spPr>
                <a:xfrm>
                  <a:off x="6478772" y="8242300"/>
                  <a:ext cx="1321361" cy="533400"/>
                </a:xfrm>
                <a:prstGeom prst="roundRect">
                  <a:avLst/>
                </a:prstGeom>
                <a:solidFill>
                  <a:schemeClr val="accent4">
                    <a:lumMod val="20000"/>
                    <a:lumOff val="8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PH" sz="1100" b="0" i="0" u="none" strike="noStrike">
                      <a:solidFill>
                        <a:schemeClr val="tx1"/>
                      </a:solidFill>
                      <a:effectLst/>
                      <a:latin typeface="+mn-lt"/>
                      <a:ea typeface="+mn-ea"/>
                      <a:cs typeface="+mn-cs"/>
                    </a:rPr>
                    <a:t>Export Fintech Data</a:t>
                  </a:r>
                </a:p>
              </xdr:txBody>
            </xdr:sp>
            <xdr:cxnSp macro="">
              <xdr:nvCxnSpPr>
                <xdr:cNvPr id="85" name="Straight Arrow Connector 84">
                  <a:extLst>
                    <a:ext uri="{FF2B5EF4-FFF2-40B4-BE49-F238E27FC236}">
                      <a16:creationId xmlns:a16="http://schemas.microsoft.com/office/drawing/2014/main" id="{5B722DF0-7ABB-BFB2-5388-950EF17F5099}"/>
                    </a:ext>
                  </a:extLst>
                </xdr:cNvPr>
                <xdr:cNvCxnSpPr>
                  <a:stCxn id="83" idx="3"/>
                  <a:endCxn id="84" idx="1"/>
                </xdr:cNvCxnSpPr>
              </xdr:nvCxnSpPr>
              <xdr:spPr>
                <a:xfrm>
                  <a:off x="6007063" y="8509000"/>
                  <a:ext cx="471709" cy="0"/>
                </a:xfrm>
                <a:prstGeom prst="straightConnector1">
                  <a:avLst/>
                </a:prstGeom>
                <a:solidFill>
                  <a:schemeClr val="accent2">
                    <a:lumMod val="20000"/>
                    <a:lumOff val="80000"/>
                  </a:schemeClr>
                </a:solidFill>
                <a:ln w="25400">
                  <a:solidFill>
                    <a:schemeClr val="tx1">
                      <a:lumMod val="75000"/>
                      <a:lumOff val="25000"/>
                    </a:schemeClr>
                  </a:solidFill>
                  <a:headEnd type="triangle" w="lg" len="lg"/>
                  <a:tailEnd type="none" w="lg" len="lg"/>
                </a:ln>
              </xdr:spPr>
              <xdr:style>
                <a:lnRef idx="2">
                  <a:schemeClr val="accent1">
                    <a:shade val="15000"/>
                  </a:schemeClr>
                </a:lnRef>
                <a:fillRef idx="1">
                  <a:schemeClr val="accent1"/>
                </a:fillRef>
                <a:effectRef idx="0">
                  <a:schemeClr val="accent1"/>
                </a:effectRef>
                <a:fontRef idx="minor">
                  <a:schemeClr val="lt1"/>
                </a:fontRef>
              </xdr:style>
            </xdr:cxnSp>
            <xdr:sp macro="" textlink="">
              <xdr:nvSpPr>
                <xdr:cNvPr id="86" name="Rounded Rectangle 85">
                  <a:extLst>
                    <a:ext uri="{FF2B5EF4-FFF2-40B4-BE49-F238E27FC236}">
                      <a16:creationId xmlns:a16="http://schemas.microsoft.com/office/drawing/2014/main" id="{5AE77BF6-5661-2D2E-7C38-3812596329BC}"/>
                    </a:ext>
                  </a:extLst>
                </xdr:cNvPr>
                <xdr:cNvSpPr/>
              </xdr:nvSpPr>
              <xdr:spPr>
                <a:xfrm>
                  <a:off x="8258235" y="8242300"/>
                  <a:ext cx="1321361" cy="533400"/>
                </a:xfrm>
                <a:prstGeom prst="roundRect">
                  <a:avLst/>
                </a:prstGeom>
                <a:solidFill>
                  <a:schemeClr val="accent4">
                    <a:lumMod val="20000"/>
                    <a:lumOff val="8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PH" sz="1100" b="0" i="0" u="none" strike="noStrike">
                      <a:solidFill>
                        <a:schemeClr val="tx1"/>
                      </a:solidFill>
                      <a:effectLst/>
                      <a:latin typeface="+mn-lt"/>
                      <a:ea typeface="+mn-ea"/>
                      <a:cs typeface="+mn-cs"/>
                    </a:rPr>
                    <a:t>Process EOD Queries</a:t>
                  </a:r>
                </a:p>
                <a:p>
                  <a:pPr marL="0" indent="0" algn="ctr"/>
                  <a:r>
                    <a:rPr lang="en-PH" sz="1100" b="0" i="0" u="none" strike="noStrike">
                      <a:solidFill>
                        <a:schemeClr val="tx1"/>
                      </a:solidFill>
                      <a:effectLst/>
                      <a:latin typeface="+mn-lt"/>
                      <a:ea typeface="+mn-ea"/>
                      <a:cs typeface="+mn-cs"/>
                    </a:rPr>
                    <a:t>and Reports</a:t>
                  </a:r>
                </a:p>
              </xdr:txBody>
            </xdr:sp>
            <xdr:sp macro="" textlink="">
              <xdr:nvSpPr>
                <xdr:cNvPr id="87" name="Rounded Rectangle 86">
                  <a:extLst>
                    <a:ext uri="{FF2B5EF4-FFF2-40B4-BE49-F238E27FC236}">
                      <a16:creationId xmlns:a16="http://schemas.microsoft.com/office/drawing/2014/main" id="{F125A7AC-9096-6C2D-9F70-E151C00D4357}"/>
                    </a:ext>
                  </a:extLst>
                </xdr:cNvPr>
                <xdr:cNvSpPr/>
              </xdr:nvSpPr>
              <xdr:spPr>
                <a:xfrm>
                  <a:off x="10051305" y="8242300"/>
                  <a:ext cx="1321361" cy="533400"/>
                </a:xfrm>
                <a:prstGeom prst="roundRect">
                  <a:avLst/>
                </a:prstGeom>
                <a:solidFill>
                  <a:schemeClr val="accent4">
                    <a:lumMod val="20000"/>
                    <a:lumOff val="8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PH" sz="1100" b="0" i="0" u="none" strike="noStrike">
                      <a:solidFill>
                        <a:schemeClr val="tx1"/>
                      </a:solidFill>
                      <a:effectLst/>
                      <a:latin typeface="+mn-lt"/>
                      <a:ea typeface="+mn-ea"/>
                      <a:cs typeface="+mn-cs"/>
                    </a:rPr>
                    <a:t>Cleanup/Reset</a:t>
                  </a:r>
                </a:p>
              </xdr:txBody>
            </xdr:sp>
            <xdr:cxnSp macro="">
              <xdr:nvCxnSpPr>
                <xdr:cNvPr id="88" name="Straight Arrow Connector 87">
                  <a:extLst>
                    <a:ext uri="{FF2B5EF4-FFF2-40B4-BE49-F238E27FC236}">
                      <a16:creationId xmlns:a16="http://schemas.microsoft.com/office/drawing/2014/main" id="{2669F6C6-BFF4-AD5E-B89B-D94880C57E14}"/>
                    </a:ext>
                  </a:extLst>
                </xdr:cNvPr>
                <xdr:cNvCxnSpPr>
                  <a:stCxn id="86" idx="3"/>
                  <a:endCxn id="87" idx="1"/>
                </xdr:cNvCxnSpPr>
              </xdr:nvCxnSpPr>
              <xdr:spPr>
                <a:xfrm>
                  <a:off x="9579596" y="8509000"/>
                  <a:ext cx="471709" cy="0"/>
                </a:xfrm>
                <a:prstGeom prst="straightConnector1">
                  <a:avLst/>
                </a:prstGeom>
                <a:solidFill>
                  <a:schemeClr val="accent2">
                    <a:lumMod val="20000"/>
                    <a:lumOff val="80000"/>
                  </a:schemeClr>
                </a:solidFill>
                <a:ln w="25400">
                  <a:solidFill>
                    <a:schemeClr val="tx1">
                      <a:lumMod val="75000"/>
                      <a:lumOff val="25000"/>
                    </a:schemeClr>
                  </a:solidFill>
                  <a:headEnd type="triangle" w="lg" len="lg"/>
                  <a:tailEnd type="none" w="lg" len="lg"/>
                </a:ln>
              </xdr:spPr>
              <xdr:style>
                <a:lnRef idx="2">
                  <a:schemeClr val="accent1">
                    <a:shade val="15000"/>
                  </a:schemeClr>
                </a:lnRef>
                <a:fillRef idx="1">
                  <a:schemeClr val="accent1"/>
                </a:fillRef>
                <a:effectRef idx="0">
                  <a:schemeClr val="accent1"/>
                </a:effectRef>
                <a:fontRef idx="minor">
                  <a:schemeClr val="lt1"/>
                </a:fontRef>
              </xdr:style>
            </xdr:cxnSp>
            <xdr:cxnSp macro="">
              <xdr:nvCxnSpPr>
                <xdr:cNvPr id="89" name="Straight Arrow Connector 88">
                  <a:extLst>
                    <a:ext uri="{FF2B5EF4-FFF2-40B4-BE49-F238E27FC236}">
                      <a16:creationId xmlns:a16="http://schemas.microsoft.com/office/drawing/2014/main" id="{E86CB529-6AFD-26AC-E040-5935CF6C85EF}"/>
                    </a:ext>
                  </a:extLst>
                </xdr:cNvPr>
                <xdr:cNvCxnSpPr>
                  <a:stCxn id="84" idx="3"/>
                  <a:endCxn id="86" idx="1"/>
                </xdr:cNvCxnSpPr>
              </xdr:nvCxnSpPr>
              <xdr:spPr>
                <a:xfrm>
                  <a:off x="7800133" y="8509000"/>
                  <a:ext cx="458102" cy="0"/>
                </a:xfrm>
                <a:prstGeom prst="straightConnector1">
                  <a:avLst/>
                </a:prstGeom>
                <a:solidFill>
                  <a:schemeClr val="accent2">
                    <a:lumMod val="20000"/>
                    <a:lumOff val="80000"/>
                  </a:schemeClr>
                </a:solidFill>
                <a:ln w="25400">
                  <a:solidFill>
                    <a:schemeClr val="tx1">
                      <a:lumMod val="75000"/>
                      <a:lumOff val="25000"/>
                    </a:schemeClr>
                  </a:solidFill>
                  <a:headEnd type="triangle" w="lg" len="lg"/>
                  <a:tailEnd type="none" w="lg" len="lg"/>
                </a:ln>
              </xdr:spPr>
              <xdr:style>
                <a:lnRef idx="2">
                  <a:schemeClr val="accent1">
                    <a:shade val="15000"/>
                  </a:schemeClr>
                </a:lnRef>
                <a:fillRef idx="1">
                  <a:schemeClr val="accent1"/>
                </a:fillRef>
                <a:effectRef idx="0">
                  <a:schemeClr val="accent1"/>
                </a:effectRef>
                <a:fontRef idx="minor">
                  <a:schemeClr val="lt1"/>
                </a:fontRef>
              </xdr:style>
            </xdr:cxnSp>
          </xdr:grpSp>
          <xdr:cxnSp macro="">
            <xdr:nvCxnSpPr>
              <xdr:cNvPr id="82" name="Straight Arrow Connector 81">
                <a:extLst>
                  <a:ext uri="{FF2B5EF4-FFF2-40B4-BE49-F238E27FC236}">
                    <a16:creationId xmlns:a16="http://schemas.microsoft.com/office/drawing/2014/main" id="{E0123D1A-E983-7F71-C805-E3B1EA0DB810}"/>
                  </a:ext>
                </a:extLst>
              </xdr:cNvPr>
              <xdr:cNvCxnSpPr>
                <a:stCxn id="79" idx="3"/>
                <a:endCxn id="83" idx="1"/>
              </xdr:cNvCxnSpPr>
            </xdr:nvCxnSpPr>
            <xdr:spPr>
              <a:xfrm>
                <a:off x="7203831" y="7378700"/>
                <a:ext cx="482002" cy="0"/>
              </a:xfrm>
              <a:prstGeom prst="straightConnector1">
                <a:avLst/>
              </a:prstGeom>
              <a:solidFill>
                <a:schemeClr val="accent2">
                  <a:lumMod val="20000"/>
                  <a:lumOff val="80000"/>
                </a:schemeClr>
              </a:solidFill>
              <a:ln w="25400">
                <a:solidFill>
                  <a:schemeClr val="tx1">
                    <a:lumMod val="75000"/>
                    <a:lumOff val="25000"/>
                  </a:schemeClr>
                </a:solidFill>
                <a:headEnd type="triangle" w="lg" len="lg"/>
                <a:tailEnd type="none" w="lg" len="lg"/>
              </a:ln>
            </xdr:spPr>
            <xdr:style>
              <a:lnRef idx="2">
                <a:schemeClr val="accent1">
                  <a:shade val="15000"/>
                </a:schemeClr>
              </a:lnRef>
              <a:fillRef idx="1">
                <a:schemeClr val="accent1"/>
              </a:fillRef>
              <a:effectRef idx="0">
                <a:schemeClr val="accent1"/>
              </a:effectRef>
              <a:fontRef idx="minor">
                <a:schemeClr val="lt1"/>
              </a:fontRef>
            </xdr:style>
          </xdr:cxnSp>
        </xdr:grpSp>
        <xdr:sp macro="" textlink="">
          <xdr:nvSpPr>
            <xdr:cNvPr id="93" name="Rounded Rectangle 92">
              <a:extLst>
                <a:ext uri="{FF2B5EF4-FFF2-40B4-BE49-F238E27FC236}">
                  <a16:creationId xmlns:a16="http://schemas.microsoft.com/office/drawing/2014/main" id="{A47C5C27-BB46-A449-8277-44218E3A93BB}"/>
                </a:ext>
              </a:extLst>
            </xdr:cNvPr>
            <xdr:cNvSpPr/>
          </xdr:nvSpPr>
          <xdr:spPr>
            <a:xfrm>
              <a:off x="2298700" y="8115300"/>
              <a:ext cx="1321361" cy="533400"/>
            </a:xfrm>
            <a:prstGeom prst="roundRect">
              <a:avLst/>
            </a:prstGeom>
            <a:solidFill>
              <a:schemeClr val="accent4">
                <a:lumMod val="20000"/>
                <a:lumOff val="8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PH" sz="1100" b="0" i="0" u="none" strike="noStrike">
                  <a:solidFill>
                    <a:schemeClr val="tx1"/>
                  </a:solidFill>
                  <a:effectLst/>
                  <a:latin typeface="+mn-lt"/>
                  <a:ea typeface="+mn-ea"/>
                  <a:cs typeface="+mn-cs"/>
                </a:rPr>
                <a:t>Cloud Backup</a:t>
              </a:r>
              <a:endParaRPr lang="en-US" sz="1100" b="0">
                <a:solidFill>
                  <a:schemeClr val="tx1"/>
                </a:solidFill>
                <a:latin typeface="+mn-lt"/>
                <a:ea typeface="+mn-ea"/>
                <a:cs typeface="+mn-cs"/>
              </a:endParaRPr>
            </a:p>
          </xdr:txBody>
        </xdr:sp>
        <xdr:cxnSp macro="">
          <xdr:nvCxnSpPr>
            <xdr:cNvPr id="94" name="Straight Arrow Connector 93">
              <a:extLst>
                <a:ext uri="{FF2B5EF4-FFF2-40B4-BE49-F238E27FC236}">
                  <a16:creationId xmlns:a16="http://schemas.microsoft.com/office/drawing/2014/main" id="{701D89C5-B365-5F48-B597-2EE95A121E69}"/>
                </a:ext>
              </a:extLst>
            </xdr:cNvPr>
            <xdr:cNvCxnSpPr>
              <a:stCxn id="93" idx="3"/>
              <a:endCxn id="78" idx="1"/>
            </xdr:cNvCxnSpPr>
          </xdr:nvCxnSpPr>
          <xdr:spPr>
            <a:xfrm>
              <a:off x="3620061" y="8382000"/>
              <a:ext cx="487842" cy="0"/>
            </a:xfrm>
            <a:prstGeom prst="straightConnector1">
              <a:avLst/>
            </a:prstGeom>
            <a:solidFill>
              <a:schemeClr val="accent2">
                <a:lumMod val="20000"/>
                <a:lumOff val="80000"/>
              </a:schemeClr>
            </a:solidFill>
            <a:ln w="25400">
              <a:solidFill>
                <a:schemeClr val="tx1">
                  <a:lumMod val="75000"/>
                  <a:lumOff val="25000"/>
                </a:schemeClr>
              </a:solidFill>
              <a:headEnd type="triangle" w="lg" len="lg"/>
              <a:tailEnd type="none" w="lg" len="lg"/>
            </a:ln>
          </xdr:spPr>
          <xdr:style>
            <a:lnRef idx="2">
              <a:schemeClr val="accent1">
                <a:shade val="15000"/>
              </a:schemeClr>
            </a:lnRef>
            <a:fillRef idx="1">
              <a:schemeClr val="accent1"/>
            </a:fillRef>
            <a:effectRef idx="0">
              <a:schemeClr val="accent1"/>
            </a:effectRef>
            <a:fontRef idx="minor">
              <a:schemeClr val="lt1"/>
            </a:fontRef>
          </xdr:style>
        </xdr:cxnSp>
      </xdr:grpSp>
      <xdr:grpSp>
        <xdr:nvGrpSpPr>
          <xdr:cNvPr id="141" name="Group 140">
            <a:extLst>
              <a:ext uri="{FF2B5EF4-FFF2-40B4-BE49-F238E27FC236}">
                <a16:creationId xmlns:a16="http://schemas.microsoft.com/office/drawing/2014/main" id="{D81E6718-8F34-59B3-DBA7-59C42B13818B}"/>
              </a:ext>
            </a:extLst>
          </xdr:cNvPr>
          <xdr:cNvGrpSpPr/>
        </xdr:nvGrpSpPr>
        <xdr:grpSpPr>
          <a:xfrm>
            <a:off x="1955800" y="7554360"/>
            <a:ext cx="2374900" cy="1950520"/>
            <a:chOff x="698500" y="7554360"/>
            <a:chExt cx="2374900" cy="1950520"/>
          </a:xfrm>
        </xdr:grpSpPr>
        <xdr:sp macro="" textlink="">
          <xdr:nvSpPr>
            <xdr:cNvPr id="6" name="Rounded Rectangle 5">
              <a:extLst>
                <a:ext uri="{FF2B5EF4-FFF2-40B4-BE49-F238E27FC236}">
                  <a16:creationId xmlns:a16="http://schemas.microsoft.com/office/drawing/2014/main" id="{E800D685-0A31-DB24-A4CB-27F25D86BF57}"/>
                </a:ext>
              </a:extLst>
            </xdr:cNvPr>
            <xdr:cNvSpPr/>
          </xdr:nvSpPr>
          <xdr:spPr>
            <a:xfrm>
              <a:off x="698500" y="7988300"/>
              <a:ext cx="2374900" cy="533400"/>
            </a:xfrm>
            <a:prstGeom prst="roundRect">
              <a:avLst/>
            </a:prstGeom>
            <a:solidFill>
              <a:schemeClr val="accent5">
                <a:lumMod val="40000"/>
                <a:lumOff val="6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PH" sz="1100" b="0" i="0" u="none" strike="noStrike">
                  <a:solidFill>
                    <a:schemeClr val="tx1"/>
                  </a:solidFill>
                  <a:effectLst/>
                  <a:latin typeface="+mn-lt"/>
                  <a:ea typeface="+mn-ea"/>
                  <a:cs typeface="+mn-cs"/>
                </a:rPr>
                <a:t>Cancel </a:t>
              </a:r>
              <a:br>
                <a:rPr lang="en-PH">
                  <a:solidFill>
                    <a:schemeClr val="tx1"/>
                  </a:solidFill>
                </a:rPr>
              </a:br>
              <a:r>
                <a:rPr lang="en-PH" sz="1100" b="0" i="0" u="none" strike="noStrike">
                  <a:solidFill>
                    <a:schemeClr val="tx1"/>
                  </a:solidFill>
                  <a:effectLst/>
                  <a:latin typeface="+mn-lt"/>
                  <a:ea typeface="+mn-ea"/>
                  <a:cs typeface="+mn-cs"/>
                </a:rPr>
                <a:t>(There are no registers checked out!)</a:t>
              </a:r>
              <a:endParaRPr lang="en-US" sz="1100">
                <a:solidFill>
                  <a:schemeClr val="tx1"/>
                </a:solidFill>
                <a:latin typeface="+mn-lt"/>
                <a:ea typeface="+mn-ea"/>
                <a:cs typeface="+mn-cs"/>
              </a:endParaRPr>
            </a:p>
          </xdr:txBody>
        </xdr:sp>
        <xdr:cxnSp macro="">
          <xdr:nvCxnSpPr>
            <xdr:cNvPr id="41" name="Straight Arrow Connector 40">
              <a:extLst>
                <a:ext uri="{FF2B5EF4-FFF2-40B4-BE49-F238E27FC236}">
                  <a16:creationId xmlns:a16="http://schemas.microsoft.com/office/drawing/2014/main" id="{AFB6A338-1E94-9849-B630-1FD5011B3F83}"/>
                </a:ext>
              </a:extLst>
            </xdr:cNvPr>
            <xdr:cNvCxnSpPr>
              <a:stCxn id="24" idx="2"/>
              <a:endCxn id="6" idx="0"/>
            </xdr:cNvCxnSpPr>
          </xdr:nvCxnSpPr>
          <xdr:spPr>
            <a:xfrm flipH="1">
              <a:off x="1885950" y="7554360"/>
              <a:ext cx="3598" cy="433940"/>
            </a:xfrm>
            <a:prstGeom prst="straightConnector1">
              <a:avLst/>
            </a:prstGeom>
            <a:solidFill>
              <a:schemeClr val="accent2">
                <a:lumMod val="20000"/>
                <a:lumOff val="80000"/>
              </a:schemeClr>
            </a:solidFill>
            <a:ln w="25400">
              <a:solidFill>
                <a:schemeClr val="tx1">
                  <a:lumMod val="75000"/>
                  <a:lumOff val="25000"/>
                </a:schemeClr>
              </a:solidFill>
              <a:tailEnd type="triangle" w="lg" len="lg"/>
            </a:ln>
          </xdr:spPr>
          <xdr:style>
            <a:lnRef idx="2">
              <a:schemeClr val="accent1">
                <a:shade val="15000"/>
              </a:schemeClr>
            </a:lnRef>
            <a:fillRef idx="1">
              <a:schemeClr val="accent1"/>
            </a:fillRef>
            <a:effectRef idx="0">
              <a:schemeClr val="accent1"/>
            </a:effectRef>
            <a:fontRef idx="minor">
              <a:schemeClr val="lt1"/>
            </a:fontRef>
          </xdr:style>
        </xdr:cxnSp>
        <xdr:cxnSp macro="">
          <xdr:nvCxnSpPr>
            <xdr:cNvPr id="50" name="Straight Arrow Connector 49">
              <a:extLst>
                <a:ext uri="{FF2B5EF4-FFF2-40B4-BE49-F238E27FC236}">
                  <a16:creationId xmlns:a16="http://schemas.microsoft.com/office/drawing/2014/main" id="{8529EC42-8B60-8B45-91D9-169BA67BB8DB}"/>
                </a:ext>
              </a:extLst>
            </xdr:cNvPr>
            <xdr:cNvCxnSpPr>
              <a:cxnSpLocks/>
              <a:stCxn id="6" idx="2"/>
              <a:endCxn id="137" idx="0"/>
            </xdr:cNvCxnSpPr>
          </xdr:nvCxnSpPr>
          <xdr:spPr>
            <a:xfrm flipH="1">
              <a:off x="1885905" y="8521700"/>
              <a:ext cx="45" cy="449780"/>
            </a:xfrm>
            <a:prstGeom prst="straightConnector1">
              <a:avLst/>
            </a:prstGeom>
            <a:solidFill>
              <a:schemeClr val="accent2">
                <a:lumMod val="20000"/>
                <a:lumOff val="80000"/>
              </a:schemeClr>
            </a:solidFill>
            <a:ln w="25400">
              <a:solidFill>
                <a:schemeClr val="tx1">
                  <a:lumMod val="75000"/>
                  <a:lumOff val="25000"/>
                </a:schemeClr>
              </a:solidFill>
              <a:tailEnd type="triangle" w="lg" len="lg"/>
            </a:ln>
          </xdr:spPr>
          <xdr:style>
            <a:lnRef idx="2">
              <a:schemeClr val="accent1">
                <a:shade val="15000"/>
              </a:schemeClr>
            </a:lnRef>
            <a:fillRef idx="1">
              <a:schemeClr val="accent1"/>
            </a:fillRef>
            <a:effectRef idx="0">
              <a:schemeClr val="accent1"/>
            </a:effectRef>
            <a:fontRef idx="minor">
              <a:schemeClr val="lt1"/>
            </a:fontRef>
          </xdr:style>
        </xdr:cxnSp>
        <xdr:sp macro="" textlink="">
          <xdr:nvSpPr>
            <xdr:cNvPr id="137" name="Rounded Rectangle 136">
              <a:extLst>
                <a:ext uri="{FF2B5EF4-FFF2-40B4-BE49-F238E27FC236}">
                  <a16:creationId xmlns:a16="http://schemas.microsoft.com/office/drawing/2014/main" id="{1CF73936-16F0-EC41-B2B4-15185358E55F}"/>
                </a:ext>
              </a:extLst>
            </xdr:cNvPr>
            <xdr:cNvSpPr/>
          </xdr:nvSpPr>
          <xdr:spPr>
            <a:xfrm>
              <a:off x="1225224" y="8971480"/>
              <a:ext cx="1321361" cy="533400"/>
            </a:xfrm>
            <a:prstGeom prst="roundRect">
              <a:avLst/>
            </a:prstGeom>
            <a:solidFill>
              <a:schemeClr val="accent5">
                <a:lumMod val="40000"/>
                <a:lumOff val="6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lang="en-PH" sz="1100" b="0" i="0" u="none" strike="noStrike">
                  <a:solidFill>
                    <a:schemeClr val="tx1"/>
                  </a:solidFill>
                  <a:effectLst/>
                  <a:latin typeface="+mn-lt"/>
                  <a:ea typeface="+mn-ea"/>
                  <a:cs typeface="+mn-cs"/>
                </a:rPr>
                <a:t>Logout</a:t>
              </a:r>
              <a:endParaRPr lang="en-US" sz="1100" b="0" i="0" u="none" strike="noStrike">
                <a:solidFill>
                  <a:schemeClr val="tx1"/>
                </a:solidFill>
                <a:effectLst/>
                <a:latin typeface="+mn-lt"/>
                <a:ea typeface="+mn-ea"/>
                <a:cs typeface="+mn-cs"/>
              </a:endParaRPr>
            </a:p>
          </xdr:txBody>
        </xdr:sp>
      </xdr:grpSp>
      <xdr:cxnSp macro="">
        <xdr:nvCxnSpPr>
          <xdr:cNvPr id="17" name="Elbow Connector 16">
            <a:extLst>
              <a:ext uri="{FF2B5EF4-FFF2-40B4-BE49-F238E27FC236}">
                <a16:creationId xmlns:a16="http://schemas.microsoft.com/office/drawing/2014/main" id="{AA13556C-B204-A164-911C-14D868F9F578}"/>
              </a:ext>
            </a:extLst>
          </xdr:cNvPr>
          <xdr:cNvCxnSpPr>
            <a:stCxn id="53" idx="0"/>
            <a:endCxn id="137" idx="1"/>
          </xdr:cNvCxnSpPr>
        </xdr:nvCxnSpPr>
        <xdr:spPr>
          <a:xfrm rot="5400000" flipH="1" flipV="1">
            <a:off x="1796352" y="8788028"/>
            <a:ext cx="236020" cy="1136324"/>
          </a:xfrm>
          <a:prstGeom prst="bentConnector2">
            <a:avLst/>
          </a:prstGeom>
          <a:solidFill>
            <a:schemeClr val="accent2">
              <a:lumMod val="20000"/>
              <a:lumOff val="80000"/>
            </a:schemeClr>
          </a:solidFill>
          <a:ln w="25400">
            <a:solidFill>
              <a:schemeClr val="tx1">
                <a:lumMod val="75000"/>
                <a:lumOff val="25000"/>
              </a:schemeClr>
            </a:solidFill>
            <a:headEnd type="triangle" w="lg" len="lg"/>
            <a:tailEnd type="none" w="lg" len="lg"/>
          </a:ln>
        </xdr:spPr>
        <xdr:style>
          <a:lnRef idx="2">
            <a:schemeClr val="accent1">
              <a:shade val="15000"/>
            </a:schemeClr>
          </a:lnRef>
          <a:fillRef idx="1">
            <a:schemeClr val="accent1"/>
          </a:fillRef>
          <a:effectRef idx="0">
            <a:schemeClr val="accent1"/>
          </a:effectRef>
          <a:fontRef idx="minor">
            <a:schemeClr val="lt1"/>
          </a:fontRef>
        </xdr:style>
      </xdr:cxnSp>
      <xdr:cxnSp macro="">
        <xdr:nvCxnSpPr>
          <xdr:cNvPr id="28" name="Elbow Connector 27">
            <a:extLst>
              <a:ext uri="{FF2B5EF4-FFF2-40B4-BE49-F238E27FC236}">
                <a16:creationId xmlns:a16="http://schemas.microsoft.com/office/drawing/2014/main" id="{8E469D45-F9F9-E047-834E-8566CA3B2EE8}"/>
              </a:ext>
            </a:extLst>
          </xdr:cNvPr>
          <xdr:cNvCxnSpPr>
            <a:stCxn id="53" idx="2"/>
            <a:endCxn id="93" idx="1"/>
          </xdr:cNvCxnSpPr>
        </xdr:nvCxnSpPr>
        <xdr:spPr>
          <a:xfrm rot="16200000" flipH="1">
            <a:off x="1798818" y="9551933"/>
            <a:ext cx="231648" cy="1136885"/>
          </a:xfrm>
          <a:prstGeom prst="bentConnector2">
            <a:avLst/>
          </a:prstGeom>
          <a:solidFill>
            <a:schemeClr val="accent2">
              <a:lumMod val="20000"/>
              <a:lumOff val="80000"/>
            </a:schemeClr>
          </a:solidFill>
          <a:ln w="25400">
            <a:solidFill>
              <a:schemeClr val="tx1">
                <a:lumMod val="75000"/>
                <a:lumOff val="25000"/>
              </a:schemeClr>
            </a:solidFill>
            <a:headEnd type="triangle" w="lg" len="lg"/>
            <a:tailEnd type="none" w="lg" len="lg"/>
          </a:ln>
        </xdr:spPr>
        <xdr:style>
          <a:lnRef idx="2">
            <a:schemeClr val="accent1">
              <a:shade val="15000"/>
            </a:schemeClr>
          </a:lnRef>
          <a:fillRef idx="1">
            <a:schemeClr val="accent1"/>
          </a:fillRef>
          <a:effectRef idx="0">
            <a:schemeClr val="accent1"/>
          </a:effectRef>
          <a:fontRef idx="minor">
            <a:schemeClr val="lt1"/>
          </a:fontRef>
        </xdr:style>
      </xdr:cxn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282493</xdr:colOff>
      <xdr:row>29</xdr:row>
      <xdr:rowOff>440</xdr:rowOff>
    </xdr:to>
    <xdr:pic>
      <xdr:nvPicPr>
        <xdr:cNvPr id="2" name="Picture 1">
          <a:extLst>
            <a:ext uri="{FF2B5EF4-FFF2-40B4-BE49-F238E27FC236}">
              <a16:creationId xmlns:a16="http://schemas.microsoft.com/office/drawing/2014/main" id="{647FBBC3-25AA-4BB8-B4B7-2A8D2BD4A570}"/>
            </a:ext>
          </a:extLst>
        </xdr:cNvPr>
        <xdr:cNvPicPr>
          <a:picLocks noChangeAspect="1"/>
        </xdr:cNvPicPr>
      </xdr:nvPicPr>
      <xdr:blipFill>
        <a:blip xmlns:r="http://schemas.openxmlformats.org/officeDocument/2006/relationships" r:embed="rId1"/>
        <a:stretch>
          <a:fillRect/>
        </a:stretch>
      </xdr:blipFill>
      <xdr:spPr>
        <a:xfrm>
          <a:off x="0" y="0"/>
          <a:ext cx="6378493" cy="5075360"/>
        </a:xfrm>
        <a:prstGeom prst="rect">
          <a:avLst/>
        </a:prstGeom>
      </xdr:spPr>
    </xdr:pic>
    <xdr:clientData/>
  </xdr:twoCellAnchor>
  <xdr:twoCellAnchor editAs="oneCell">
    <xdr:from>
      <xdr:col>11</xdr:col>
      <xdr:colOff>0</xdr:colOff>
      <xdr:row>0</xdr:row>
      <xdr:rowOff>0</xdr:rowOff>
    </xdr:from>
    <xdr:to>
      <xdr:col>23</xdr:col>
      <xdr:colOff>92082</xdr:colOff>
      <xdr:row>28</xdr:row>
      <xdr:rowOff>424</xdr:rowOff>
    </xdr:to>
    <xdr:pic>
      <xdr:nvPicPr>
        <xdr:cNvPr id="3" name="Picture 2">
          <a:extLst>
            <a:ext uri="{FF2B5EF4-FFF2-40B4-BE49-F238E27FC236}">
              <a16:creationId xmlns:a16="http://schemas.microsoft.com/office/drawing/2014/main" id="{AF66770B-2668-4CE6-B66A-39508F067566}"/>
            </a:ext>
          </a:extLst>
        </xdr:cNvPr>
        <xdr:cNvPicPr>
          <a:picLocks noChangeAspect="1"/>
        </xdr:cNvPicPr>
      </xdr:nvPicPr>
      <xdr:blipFill>
        <a:blip xmlns:r="http://schemas.openxmlformats.org/officeDocument/2006/relationships" r:embed="rId2"/>
        <a:stretch>
          <a:fillRect/>
        </a:stretch>
      </xdr:blipFill>
      <xdr:spPr>
        <a:xfrm>
          <a:off x="6705600" y="0"/>
          <a:ext cx="7407282" cy="4892464"/>
        </a:xfrm>
        <a:prstGeom prst="rect">
          <a:avLst/>
        </a:prstGeom>
      </xdr:spPr>
    </xdr:pic>
    <xdr:clientData/>
  </xdr:twoCellAnchor>
  <xdr:twoCellAnchor editAs="oneCell">
    <xdr:from>
      <xdr:col>0</xdr:col>
      <xdr:colOff>0</xdr:colOff>
      <xdr:row>40</xdr:row>
      <xdr:rowOff>0</xdr:rowOff>
    </xdr:from>
    <xdr:to>
      <xdr:col>12</xdr:col>
      <xdr:colOff>587425</xdr:colOff>
      <xdr:row>70</xdr:row>
      <xdr:rowOff>130007</xdr:rowOff>
    </xdr:to>
    <xdr:pic>
      <xdr:nvPicPr>
        <xdr:cNvPr id="4" name="Picture 3">
          <a:extLst>
            <a:ext uri="{FF2B5EF4-FFF2-40B4-BE49-F238E27FC236}">
              <a16:creationId xmlns:a16="http://schemas.microsoft.com/office/drawing/2014/main" id="{0983C272-CD14-4EE3-AEC4-AEB1A418E02A}"/>
            </a:ext>
          </a:extLst>
        </xdr:cNvPr>
        <xdr:cNvPicPr>
          <a:picLocks noChangeAspect="1"/>
        </xdr:cNvPicPr>
      </xdr:nvPicPr>
      <xdr:blipFill>
        <a:blip xmlns:r="http://schemas.openxmlformats.org/officeDocument/2006/relationships" r:embed="rId3"/>
        <a:stretch>
          <a:fillRect/>
        </a:stretch>
      </xdr:blipFill>
      <xdr:spPr>
        <a:xfrm>
          <a:off x="0" y="7010400"/>
          <a:ext cx="7902625" cy="5387807"/>
        </a:xfrm>
        <a:prstGeom prst="rect">
          <a:avLst/>
        </a:prstGeom>
      </xdr:spPr>
    </xdr:pic>
    <xdr:clientData/>
  </xdr:twoCellAnchor>
  <xdr:twoCellAnchor editAs="oneCell">
    <xdr:from>
      <xdr:col>13</xdr:col>
      <xdr:colOff>0</xdr:colOff>
      <xdr:row>40</xdr:row>
      <xdr:rowOff>0</xdr:rowOff>
    </xdr:from>
    <xdr:to>
      <xdr:col>23</xdr:col>
      <xdr:colOff>282493</xdr:colOff>
      <xdr:row>50</xdr:row>
      <xdr:rowOff>167806</xdr:rowOff>
    </xdr:to>
    <xdr:pic>
      <xdr:nvPicPr>
        <xdr:cNvPr id="5" name="Picture 4">
          <a:extLst>
            <a:ext uri="{FF2B5EF4-FFF2-40B4-BE49-F238E27FC236}">
              <a16:creationId xmlns:a16="http://schemas.microsoft.com/office/drawing/2014/main" id="{13B8F428-BD5B-4ADA-BF5F-18672E5F6C9D}"/>
            </a:ext>
          </a:extLst>
        </xdr:cNvPr>
        <xdr:cNvPicPr>
          <a:picLocks noChangeAspect="1"/>
        </xdr:cNvPicPr>
      </xdr:nvPicPr>
      <xdr:blipFill>
        <a:blip xmlns:r="http://schemas.openxmlformats.org/officeDocument/2006/relationships" r:embed="rId4"/>
        <a:stretch>
          <a:fillRect/>
        </a:stretch>
      </xdr:blipFill>
      <xdr:spPr>
        <a:xfrm>
          <a:off x="7924800" y="7010400"/>
          <a:ext cx="6378493" cy="1920406"/>
        </a:xfrm>
        <a:prstGeom prst="rect">
          <a:avLst/>
        </a:prstGeom>
      </xdr:spPr>
    </xdr:pic>
    <xdr:clientData/>
  </xdr:twoCellAnchor>
  <xdr:twoCellAnchor editAs="oneCell">
    <xdr:from>
      <xdr:col>13</xdr:col>
      <xdr:colOff>0</xdr:colOff>
      <xdr:row>52</xdr:row>
      <xdr:rowOff>0</xdr:rowOff>
    </xdr:from>
    <xdr:to>
      <xdr:col>27</xdr:col>
      <xdr:colOff>134560</xdr:colOff>
      <xdr:row>78</xdr:row>
      <xdr:rowOff>120668</xdr:rowOff>
    </xdr:to>
    <xdr:pic>
      <xdr:nvPicPr>
        <xdr:cNvPr id="6" name="Picture 5">
          <a:extLst>
            <a:ext uri="{FF2B5EF4-FFF2-40B4-BE49-F238E27FC236}">
              <a16:creationId xmlns:a16="http://schemas.microsoft.com/office/drawing/2014/main" id="{E708F1F6-C043-422E-A04B-CB1D7744FE13}"/>
            </a:ext>
          </a:extLst>
        </xdr:cNvPr>
        <xdr:cNvPicPr>
          <a:picLocks noChangeAspect="1"/>
        </xdr:cNvPicPr>
      </xdr:nvPicPr>
      <xdr:blipFill>
        <a:blip xmlns:r="http://schemas.openxmlformats.org/officeDocument/2006/relationships" r:embed="rId5"/>
        <a:stretch>
          <a:fillRect/>
        </a:stretch>
      </xdr:blipFill>
      <xdr:spPr>
        <a:xfrm>
          <a:off x="7924800" y="9113520"/>
          <a:ext cx="8668960" cy="4677428"/>
        </a:xfrm>
        <a:prstGeom prst="rect">
          <a:avLst/>
        </a:prstGeom>
      </xdr:spPr>
    </xdr:pic>
    <xdr:clientData/>
  </xdr:twoCellAnchor>
  <xdr:twoCellAnchor editAs="oneCell">
    <xdr:from>
      <xdr:col>1</xdr:col>
      <xdr:colOff>0</xdr:colOff>
      <xdr:row>74</xdr:row>
      <xdr:rowOff>0</xdr:rowOff>
    </xdr:from>
    <xdr:to>
      <xdr:col>10</xdr:col>
      <xdr:colOff>61441</xdr:colOff>
      <xdr:row>90</xdr:row>
      <xdr:rowOff>106932</xdr:rowOff>
    </xdr:to>
    <xdr:pic>
      <xdr:nvPicPr>
        <xdr:cNvPr id="8" name="Picture 7">
          <a:extLst>
            <a:ext uri="{FF2B5EF4-FFF2-40B4-BE49-F238E27FC236}">
              <a16:creationId xmlns:a16="http://schemas.microsoft.com/office/drawing/2014/main" id="{3B78422B-1AB4-4ED3-927D-864AFE693A0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9600" y="12969240"/>
          <a:ext cx="5547841" cy="2911092"/>
        </a:xfrm>
        <a:prstGeom prst="rect">
          <a:avLst/>
        </a:prstGeom>
      </xdr:spPr>
    </xdr:pic>
    <xdr:clientData/>
  </xdr:twoCellAnchor>
  <xdr:twoCellAnchor editAs="oneCell">
    <xdr:from>
      <xdr:col>1</xdr:col>
      <xdr:colOff>0</xdr:colOff>
      <xdr:row>91</xdr:row>
      <xdr:rowOff>0</xdr:rowOff>
    </xdr:from>
    <xdr:to>
      <xdr:col>11</xdr:col>
      <xdr:colOff>320596</xdr:colOff>
      <xdr:row>110</xdr:row>
      <xdr:rowOff>289</xdr:rowOff>
    </xdr:to>
    <xdr:pic>
      <xdr:nvPicPr>
        <xdr:cNvPr id="10" name="Picture 9">
          <a:extLst>
            <a:ext uri="{FF2B5EF4-FFF2-40B4-BE49-F238E27FC236}">
              <a16:creationId xmlns:a16="http://schemas.microsoft.com/office/drawing/2014/main" id="{3C3BDD28-112D-43C4-A8EF-7BAF97C7F1A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9600" y="15948660"/>
          <a:ext cx="6416596" cy="3330229"/>
        </a:xfrm>
        <a:prstGeom prst="rect">
          <a:avLst/>
        </a:prstGeom>
      </xdr:spPr>
    </xdr:pic>
    <xdr:clientData/>
  </xdr:twoCellAnchor>
  <xdr:twoCellAnchor editAs="oneCell">
    <xdr:from>
      <xdr:col>1</xdr:col>
      <xdr:colOff>0</xdr:colOff>
      <xdr:row>111</xdr:row>
      <xdr:rowOff>0</xdr:rowOff>
    </xdr:from>
    <xdr:to>
      <xdr:col>11</xdr:col>
      <xdr:colOff>160562</xdr:colOff>
      <xdr:row>129</xdr:row>
      <xdr:rowOff>15515</xdr:rowOff>
    </xdr:to>
    <xdr:pic>
      <xdr:nvPicPr>
        <xdr:cNvPr id="12" name="Picture 11">
          <a:extLst>
            <a:ext uri="{FF2B5EF4-FFF2-40B4-BE49-F238E27FC236}">
              <a16:creationId xmlns:a16="http://schemas.microsoft.com/office/drawing/2014/main" id="{BACE661F-9986-4CCB-9ED6-F59235A691E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09600" y="19453860"/>
          <a:ext cx="6256562" cy="3170195"/>
        </a:xfrm>
        <a:prstGeom prst="rect">
          <a:avLst/>
        </a:prstGeom>
      </xdr:spPr>
    </xdr:pic>
    <xdr:clientData/>
  </xdr:twoCellAnchor>
  <xdr:twoCellAnchor editAs="oneCell">
    <xdr:from>
      <xdr:col>14</xdr:col>
      <xdr:colOff>0</xdr:colOff>
      <xdr:row>96</xdr:row>
      <xdr:rowOff>0</xdr:rowOff>
    </xdr:from>
    <xdr:to>
      <xdr:col>20</xdr:col>
      <xdr:colOff>602349</xdr:colOff>
      <xdr:row>100</xdr:row>
      <xdr:rowOff>137233</xdr:rowOff>
    </xdr:to>
    <xdr:pic>
      <xdr:nvPicPr>
        <xdr:cNvPr id="14" name="Picture 13">
          <a:extLst>
            <a:ext uri="{FF2B5EF4-FFF2-40B4-BE49-F238E27FC236}">
              <a16:creationId xmlns:a16="http://schemas.microsoft.com/office/drawing/2014/main" id="{F5295662-7F65-4ADF-A693-58541C521A9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8534400" y="16824960"/>
          <a:ext cx="4259949" cy="83827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20</xdr:row>
      <xdr:rowOff>0</xdr:rowOff>
    </xdr:from>
    <xdr:to>
      <xdr:col>14</xdr:col>
      <xdr:colOff>92082</xdr:colOff>
      <xdr:row>47</xdr:row>
      <xdr:rowOff>168065</xdr:rowOff>
    </xdr:to>
    <xdr:pic>
      <xdr:nvPicPr>
        <xdr:cNvPr id="4" name="Picture 3">
          <a:extLst>
            <a:ext uri="{FF2B5EF4-FFF2-40B4-BE49-F238E27FC236}">
              <a16:creationId xmlns:a16="http://schemas.microsoft.com/office/drawing/2014/main" id="{105D703A-F584-4829-B2BD-9E93FAA45813}"/>
            </a:ext>
          </a:extLst>
        </xdr:cNvPr>
        <xdr:cNvPicPr>
          <a:picLocks noChangeAspect="1"/>
        </xdr:cNvPicPr>
      </xdr:nvPicPr>
      <xdr:blipFill>
        <a:blip xmlns:r="http://schemas.openxmlformats.org/officeDocument/2006/relationships" r:embed="rId1"/>
        <a:stretch>
          <a:fillRect/>
        </a:stretch>
      </xdr:blipFill>
      <xdr:spPr>
        <a:xfrm>
          <a:off x="670560" y="7886700"/>
          <a:ext cx="7407282" cy="4900085"/>
        </a:xfrm>
        <a:prstGeom prst="rect">
          <a:avLst/>
        </a:prstGeom>
      </xdr:spPr>
    </xdr:pic>
    <xdr:clientData/>
  </xdr:twoCellAnchor>
  <xdr:twoCellAnchor editAs="oneCell">
    <xdr:from>
      <xdr:col>15</xdr:col>
      <xdr:colOff>0</xdr:colOff>
      <xdr:row>20</xdr:row>
      <xdr:rowOff>0</xdr:rowOff>
    </xdr:from>
    <xdr:to>
      <xdr:col>26</xdr:col>
      <xdr:colOff>495924</xdr:colOff>
      <xdr:row>50</xdr:row>
      <xdr:rowOff>91904</xdr:rowOff>
    </xdr:to>
    <xdr:pic>
      <xdr:nvPicPr>
        <xdr:cNvPr id="5" name="Picture 4">
          <a:extLst>
            <a:ext uri="{FF2B5EF4-FFF2-40B4-BE49-F238E27FC236}">
              <a16:creationId xmlns:a16="http://schemas.microsoft.com/office/drawing/2014/main" id="{53017EA7-DA0C-460E-8251-DD4D9FAF0428}"/>
            </a:ext>
          </a:extLst>
        </xdr:cNvPr>
        <xdr:cNvPicPr>
          <a:picLocks noChangeAspect="1"/>
        </xdr:cNvPicPr>
      </xdr:nvPicPr>
      <xdr:blipFill>
        <a:blip xmlns:r="http://schemas.openxmlformats.org/officeDocument/2006/relationships" r:embed="rId2"/>
        <a:stretch>
          <a:fillRect/>
        </a:stretch>
      </xdr:blipFill>
      <xdr:spPr>
        <a:xfrm>
          <a:off x="8595360" y="7886700"/>
          <a:ext cx="7201524" cy="5349704"/>
        </a:xfrm>
        <a:prstGeom prst="rect">
          <a:avLst/>
        </a:prstGeom>
      </xdr:spPr>
    </xdr:pic>
    <xdr:clientData/>
  </xdr:twoCellAnchor>
  <xdr:twoCellAnchor editAs="oneCell">
    <xdr:from>
      <xdr:col>1</xdr:col>
      <xdr:colOff>0</xdr:colOff>
      <xdr:row>20</xdr:row>
      <xdr:rowOff>0</xdr:rowOff>
    </xdr:from>
    <xdr:to>
      <xdr:col>11</xdr:col>
      <xdr:colOff>404423</xdr:colOff>
      <xdr:row>38</xdr:row>
      <xdr:rowOff>129825</xdr:rowOff>
    </xdr:to>
    <xdr:pic>
      <xdr:nvPicPr>
        <xdr:cNvPr id="7" name="Picture 6">
          <a:extLst>
            <a:ext uri="{FF2B5EF4-FFF2-40B4-BE49-F238E27FC236}">
              <a16:creationId xmlns:a16="http://schemas.microsoft.com/office/drawing/2014/main" id="{80DFC7B6-B319-4AC7-AD23-C0FB35C920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 y="13670280"/>
          <a:ext cx="6500423" cy="328450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0</xdr:colOff>
      <xdr:row>26</xdr:row>
      <xdr:rowOff>0</xdr:rowOff>
    </xdr:from>
    <xdr:to>
      <xdr:col>14</xdr:col>
      <xdr:colOff>92082</xdr:colOff>
      <xdr:row>53</xdr:row>
      <xdr:rowOff>168065</xdr:rowOff>
    </xdr:to>
    <xdr:pic>
      <xdr:nvPicPr>
        <xdr:cNvPr id="2" name="Picture 1">
          <a:extLst>
            <a:ext uri="{FF2B5EF4-FFF2-40B4-BE49-F238E27FC236}">
              <a16:creationId xmlns:a16="http://schemas.microsoft.com/office/drawing/2014/main" id="{6334AFF3-4504-48B7-A71D-6D84ECFDFA11}"/>
            </a:ext>
          </a:extLst>
        </xdr:cNvPr>
        <xdr:cNvPicPr>
          <a:picLocks noChangeAspect="1"/>
        </xdr:cNvPicPr>
      </xdr:nvPicPr>
      <xdr:blipFill>
        <a:blip xmlns:r="http://schemas.openxmlformats.org/officeDocument/2006/relationships" r:embed="rId1"/>
        <a:stretch>
          <a:fillRect/>
        </a:stretch>
      </xdr:blipFill>
      <xdr:spPr>
        <a:xfrm>
          <a:off x="670560" y="7886700"/>
          <a:ext cx="7407282" cy="4900085"/>
        </a:xfrm>
        <a:prstGeom prst="rect">
          <a:avLst/>
        </a:prstGeom>
      </xdr:spPr>
    </xdr:pic>
    <xdr:clientData/>
  </xdr:twoCellAnchor>
  <xdr:twoCellAnchor editAs="oneCell">
    <xdr:from>
      <xdr:col>15</xdr:col>
      <xdr:colOff>0</xdr:colOff>
      <xdr:row>26</xdr:row>
      <xdr:rowOff>0</xdr:rowOff>
    </xdr:from>
    <xdr:to>
      <xdr:col>26</xdr:col>
      <xdr:colOff>495924</xdr:colOff>
      <xdr:row>56</xdr:row>
      <xdr:rowOff>91904</xdr:rowOff>
    </xdr:to>
    <xdr:pic>
      <xdr:nvPicPr>
        <xdr:cNvPr id="3" name="Picture 2">
          <a:extLst>
            <a:ext uri="{FF2B5EF4-FFF2-40B4-BE49-F238E27FC236}">
              <a16:creationId xmlns:a16="http://schemas.microsoft.com/office/drawing/2014/main" id="{769677DA-5A58-4095-AB58-A82B27BDCEB7}"/>
            </a:ext>
          </a:extLst>
        </xdr:cNvPr>
        <xdr:cNvPicPr>
          <a:picLocks noChangeAspect="1"/>
        </xdr:cNvPicPr>
      </xdr:nvPicPr>
      <xdr:blipFill>
        <a:blip xmlns:r="http://schemas.openxmlformats.org/officeDocument/2006/relationships" r:embed="rId2"/>
        <a:stretch>
          <a:fillRect/>
        </a:stretch>
      </xdr:blipFill>
      <xdr:spPr>
        <a:xfrm>
          <a:off x="8595360" y="7886700"/>
          <a:ext cx="7201524" cy="5349704"/>
        </a:xfrm>
        <a:prstGeom prst="rect">
          <a:avLst/>
        </a:prstGeom>
      </xdr:spPr>
    </xdr:pic>
    <xdr:clientData/>
  </xdr:twoCellAnchor>
  <xdr:twoCellAnchor editAs="oneCell">
    <xdr:from>
      <xdr:col>1</xdr:col>
      <xdr:colOff>0</xdr:colOff>
      <xdr:row>78</xdr:row>
      <xdr:rowOff>0</xdr:rowOff>
    </xdr:from>
    <xdr:to>
      <xdr:col>11</xdr:col>
      <xdr:colOff>404423</xdr:colOff>
      <xdr:row>96</xdr:row>
      <xdr:rowOff>129825</xdr:rowOff>
    </xdr:to>
    <xdr:pic>
      <xdr:nvPicPr>
        <xdr:cNvPr id="4" name="Picture 3">
          <a:extLst>
            <a:ext uri="{FF2B5EF4-FFF2-40B4-BE49-F238E27FC236}">
              <a16:creationId xmlns:a16="http://schemas.microsoft.com/office/drawing/2014/main" id="{2D215ECF-9787-48D6-ABE9-15A0736DB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 y="17000220"/>
          <a:ext cx="6500423" cy="328450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12</xdr:col>
      <xdr:colOff>168236</xdr:colOff>
      <xdr:row>38</xdr:row>
      <xdr:rowOff>31029</xdr:rowOff>
    </xdr:to>
    <xdr:pic>
      <xdr:nvPicPr>
        <xdr:cNvPr id="2" name="Picture 1">
          <a:extLst>
            <a:ext uri="{FF2B5EF4-FFF2-40B4-BE49-F238E27FC236}">
              <a16:creationId xmlns:a16="http://schemas.microsoft.com/office/drawing/2014/main" id="{0B090D80-91B1-4C86-90B1-9B93BEE89058}"/>
            </a:ext>
          </a:extLst>
        </xdr:cNvPr>
        <xdr:cNvPicPr>
          <a:picLocks noChangeAspect="1"/>
        </xdr:cNvPicPr>
      </xdr:nvPicPr>
      <xdr:blipFill>
        <a:blip xmlns:r="http://schemas.openxmlformats.org/officeDocument/2006/relationships" r:embed="rId1"/>
        <a:stretch>
          <a:fillRect/>
        </a:stretch>
      </xdr:blipFill>
      <xdr:spPr>
        <a:xfrm>
          <a:off x="60960" y="350520"/>
          <a:ext cx="6873836" cy="6340389"/>
        </a:xfrm>
        <a:prstGeom prst="rect">
          <a:avLst/>
        </a:prstGeom>
      </xdr:spPr>
    </xdr:pic>
    <xdr:clientData/>
  </xdr:twoCellAnchor>
  <xdr:twoCellAnchor editAs="oneCell">
    <xdr:from>
      <xdr:col>13</xdr:col>
      <xdr:colOff>0</xdr:colOff>
      <xdr:row>2</xdr:row>
      <xdr:rowOff>0</xdr:rowOff>
    </xdr:from>
    <xdr:to>
      <xdr:col>24</xdr:col>
      <xdr:colOff>221580</xdr:colOff>
      <xdr:row>33</xdr:row>
      <xdr:rowOff>471</xdr:rowOff>
    </xdr:to>
    <xdr:pic>
      <xdr:nvPicPr>
        <xdr:cNvPr id="4" name="Picture 3">
          <a:extLst>
            <a:ext uri="{FF2B5EF4-FFF2-40B4-BE49-F238E27FC236}">
              <a16:creationId xmlns:a16="http://schemas.microsoft.com/office/drawing/2014/main" id="{844899B0-2FF2-4BB0-97D9-05F39247C4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6160" y="350520"/>
          <a:ext cx="6927180" cy="543353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xdr:colOff>
      <xdr:row>6</xdr:row>
      <xdr:rowOff>0</xdr:rowOff>
    </xdr:from>
    <xdr:to>
      <xdr:col>13</xdr:col>
      <xdr:colOff>60961</xdr:colOff>
      <xdr:row>31</xdr:row>
      <xdr:rowOff>90373</xdr:rowOff>
    </xdr:to>
    <xdr:pic>
      <xdr:nvPicPr>
        <xdr:cNvPr id="4" name="Picture 3">
          <a:extLst>
            <a:ext uri="{FF2B5EF4-FFF2-40B4-BE49-F238E27FC236}">
              <a16:creationId xmlns:a16="http://schemas.microsoft.com/office/drawing/2014/main" id="{570513DB-2E64-439E-B2CB-EEEF90F9C2D5}"/>
            </a:ext>
          </a:extLst>
        </xdr:cNvPr>
        <xdr:cNvPicPr>
          <a:picLocks noChangeAspect="1"/>
        </xdr:cNvPicPr>
      </xdr:nvPicPr>
      <xdr:blipFill>
        <a:blip xmlns:r="http://schemas.openxmlformats.org/officeDocument/2006/relationships" r:embed="rId1"/>
        <a:stretch>
          <a:fillRect/>
        </a:stretch>
      </xdr:blipFill>
      <xdr:spPr>
        <a:xfrm>
          <a:off x="670561" y="350520"/>
          <a:ext cx="6766560" cy="4471873"/>
        </a:xfrm>
        <a:prstGeom prst="rect">
          <a:avLst/>
        </a:prstGeom>
      </xdr:spPr>
    </xdr:pic>
    <xdr:clientData/>
  </xdr:twoCellAnchor>
  <xdr:twoCellAnchor editAs="oneCell">
    <xdr:from>
      <xdr:col>2</xdr:col>
      <xdr:colOff>0</xdr:colOff>
      <xdr:row>36</xdr:row>
      <xdr:rowOff>0</xdr:rowOff>
    </xdr:from>
    <xdr:to>
      <xdr:col>12</xdr:col>
      <xdr:colOff>571420</xdr:colOff>
      <xdr:row>60</xdr:row>
      <xdr:rowOff>42678</xdr:rowOff>
    </xdr:to>
    <xdr:pic>
      <xdr:nvPicPr>
        <xdr:cNvPr id="6" name="Picture 5">
          <a:extLst>
            <a:ext uri="{FF2B5EF4-FFF2-40B4-BE49-F238E27FC236}">
              <a16:creationId xmlns:a16="http://schemas.microsoft.com/office/drawing/2014/main" id="{96808659-C033-48F8-AF65-F626F69B66D5}"/>
            </a:ext>
          </a:extLst>
        </xdr:cNvPr>
        <xdr:cNvPicPr>
          <a:picLocks noChangeAspect="1"/>
        </xdr:cNvPicPr>
      </xdr:nvPicPr>
      <xdr:blipFill>
        <a:blip xmlns:r="http://schemas.openxmlformats.org/officeDocument/2006/relationships" r:embed="rId2"/>
        <a:stretch>
          <a:fillRect/>
        </a:stretch>
      </xdr:blipFill>
      <xdr:spPr>
        <a:xfrm>
          <a:off x="670560" y="6309360"/>
          <a:ext cx="6667420" cy="424891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0</xdr:colOff>
      <xdr:row>5</xdr:row>
      <xdr:rowOff>0</xdr:rowOff>
    </xdr:from>
    <xdr:to>
      <xdr:col>14</xdr:col>
      <xdr:colOff>553463</xdr:colOff>
      <xdr:row>17</xdr:row>
      <xdr:rowOff>154620</xdr:rowOff>
    </xdr:to>
    <xdr:pic>
      <xdr:nvPicPr>
        <xdr:cNvPr id="4" name="Picture 3">
          <a:extLst>
            <a:ext uri="{FF2B5EF4-FFF2-40B4-BE49-F238E27FC236}">
              <a16:creationId xmlns:a16="http://schemas.microsoft.com/office/drawing/2014/main" id="{CBD399BD-0B1A-4B2C-BDD4-B5E73D4FA84A}"/>
            </a:ext>
          </a:extLst>
        </xdr:cNvPr>
        <xdr:cNvPicPr>
          <a:picLocks noChangeAspect="1"/>
        </xdr:cNvPicPr>
      </xdr:nvPicPr>
      <xdr:blipFill>
        <a:blip xmlns:r="http://schemas.openxmlformats.org/officeDocument/2006/relationships" r:embed="rId1"/>
        <a:stretch>
          <a:fillRect/>
        </a:stretch>
      </xdr:blipFill>
      <xdr:spPr>
        <a:xfrm>
          <a:off x="1828800" y="876300"/>
          <a:ext cx="7259063" cy="2257740"/>
        </a:xfrm>
        <a:prstGeom prst="rect">
          <a:avLst/>
        </a:prstGeom>
      </xdr:spPr>
    </xdr:pic>
    <xdr:clientData/>
  </xdr:twoCellAnchor>
  <xdr:twoCellAnchor editAs="oneCell">
    <xdr:from>
      <xdr:col>13</xdr:col>
      <xdr:colOff>495300</xdr:colOff>
      <xdr:row>19</xdr:row>
      <xdr:rowOff>99060</xdr:rowOff>
    </xdr:from>
    <xdr:to>
      <xdr:col>24</xdr:col>
      <xdr:colOff>107227</xdr:colOff>
      <xdr:row>47</xdr:row>
      <xdr:rowOff>53761</xdr:rowOff>
    </xdr:to>
    <xdr:pic>
      <xdr:nvPicPr>
        <xdr:cNvPr id="6" name="Picture 5">
          <a:extLst>
            <a:ext uri="{FF2B5EF4-FFF2-40B4-BE49-F238E27FC236}">
              <a16:creationId xmlns:a16="http://schemas.microsoft.com/office/drawing/2014/main" id="{3C5BE2F6-EBBA-4D04-A709-835D531A20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20100" y="3429000"/>
          <a:ext cx="6317527" cy="4861981"/>
        </a:xfrm>
        <a:prstGeom prst="rect">
          <a:avLst/>
        </a:prstGeom>
      </xdr:spPr>
    </xdr:pic>
    <xdr:clientData/>
  </xdr:twoCellAnchor>
  <xdr:twoCellAnchor editAs="oneCell">
    <xdr:from>
      <xdr:col>14</xdr:col>
      <xdr:colOff>0</xdr:colOff>
      <xdr:row>48</xdr:row>
      <xdr:rowOff>0</xdr:rowOff>
    </xdr:from>
    <xdr:to>
      <xdr:col>28</xdr:col>
      <xdr:colOff>408457</xdr:colOff>
      <xdr:row>76</xdr:row>
      <xdr:rowOff>111768</xdr:rowOff>
    </xdr:to>
    <xdr:pic>
      <xdr:nvPicPr>
        <xdr:cNvPr id="7" name="Picture 6">
          <a:extLst>
            <a:ext uri="{FF2B5EF4-FFF2-40B4-BE49-F238E27FC236}">
              <a16:creationId xmlns:a16="http://schemas.microsoft.com/office/drawing/2014/main" id="{7D1D0437-BAEC-4505-ABE7-58BD8F302468}"/>
            </a:ext>
          </a:extLst>
        </xdr:cNvPr>
        <xdr:cNvPicPr>
          <a:picLocks noChangeAspect="1"/>
        </xdr:cNvPicPr>
      </xdr:nvPicPr>
      <xdr:blipFill>
        <a:blip xmlns:r="http://schemas.openxmlformats.org/officeDocument/2006/relationships" r:embed="rId3"/>
        <a:stretch>
          <a:fillRect/>
        </a:stretch>
      </xdr:blipFill>
      <xdr:spPr>
        <a:xfrm>
          <a:off x="8534400" y="8412480"/>
          <a:ext cx="8942857" cy="501904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13</xdr:col>
      <xdr:colOff>595045</xdr:colOff>
      <xdr:row>31</xdr:row>
      <xdr:rowOff>46180</xdr:rowOff>
    </xdr:to>
    <xdr:pic>
      <xdr:nvPicPr>
        <xdr:cNvPr id="3" name="Picture 2">
          <a:extLst>
            <a:ext uri="{FF2B5EF4-FFF2-40B4-BE49-F238E27FC236}">
              <a16:creationId xmlns:a16="http://schemas.microsoft.com/office/drawing/2014/main" id="{17E8FEFB-6156-45F6-BBFD-1EEE275C31A9}"/>
            </a:ext>
          </a:extLst>
        </xdr:cNvPr>
        <xdr:cNvPicPr>
          <a:picLocks noChangeAspect="1"/>
        </xdr:cNvPicPr>
      </xdr:nvPicPr>
      <xdr:blipFill>
        <a:blip xmlns:r="http://schemas.openxmlformats.org/officeDocument/2006/relationships" r:embed="rId1"/>
        <a:stretch>
          <a:fillRect/>
        </a:stretch>
      </xdr:blipFill>
      <xdr:spPr>
        <a:xfrm>
          <a:off x="609600" y="175260"/>
          <a:ext cx="7910245" cy="530398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BAAE95-EA4C-4462-8DA3-5471F36B8F01}" name="Table4" displayName="Table4" ref="B10:F35" totalsRowShown="0" headerRowDxfId="35" dataDxfId="33" headerRowBorderDxfId="34" tableBorderDxfId="32">
  <autoFilter ref="B10:F35" xr:uid="{6ABAAE95-EA4C-4462-8DA3-5471F36B8F01}"/>
  <tableColumns count="5">
    <tableColumn id="1" xr3:uid="{CCA51328-56B6-47C6-885A-CF374C0FFED3}" name="Date" dataDxfId="31"/>
    <tableColumn id="2" xr3:uid="{7E6877C3-9B2E-4A8C-9F83-9FCFBA5A0B7A}" name="Category" dataDxfId="30"/>
    <tableColumn id="3" xr3:uid="{0BDAEE47-153D-4D0E-9696-ED744A973D88}" name="Description" dataDxfId="29"/>
    <tableColumn id="10" xr3:uid="{24A9C4AB-A685-4F64-AC0B-B67664465C99}" name="Hours" dataDxfId="28"/>
    <tableColumn id="11" xr3:uid="{4E0CEEA3-74D1-463F-B407-3274DD3AB8FF}" name="Amount" dataDxfId="27" dataCellStyle="Currency">
      <calculatedColumnFormula>IFERROR(VLOOKUP(Table4[[#This Row],[Category]],A:D,4,),0)*Table4[[#This Row],[Hours]]</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010BB9-25D4-4EF9-8A47-5B3D60CF9BDB}" name="Table44" displayName="Table44" ref="B10:F114" totalsRowShown="0" headerRowDxfId="23" dataDxfId="21" headerRowBorderDxfId="22" tableBorderDxfId="20">
  <autoFilter ref="B10:F114" xr:uid="{6ABAAE95-EA4C-4462-8DA3-5471F36B8F01}"/>
  <tableColumns count="5">
    <tableColumn id="1" xr3:uid="{38513063-70A6-4081-8740-C50948DFAD06}" name="Date" dataDxfId="19"/>
    <tableColumn id="2" xr3:uid="{4099894F-F5DC-441A-B0A4-8A6651721CD0}" name="Category" dataDxfId="18"/>
    <tableColumn id="3" xr3:uid="{612F0EF2-CC6B-4BA0-A4AB-6BA457668DB4}" name="Description" dataDxfId="17"/>
    <tableColumn id="10" xr3:uid="{A7DAE0F9-3B4D-4050-9C53-842DDA9C3F8D}" name="Hours" dataDxfId="16"/>
    <tableColumn id="11" xr3:uid="{23D8C003-9F97-457F-B84A-D9DFAB42A344}" name="Amount" dataDxfId="15" dataCellStyle="Currency">
      <calculatedColumnFormula>IFERROR(VLOOKUP(Table44[[#This Row],[Category]],A:D,4,),0)*Table44[[#This Row],[Hours]]</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5FC586-3DE4-47BB-B771-BCE5E6A515E7}" name="Table43" displayName="Table43" ref="B10:J32" totalsRowShown="0" headerRowDxfId="12" dataDxfId="10" headerRowBorderDxfId="11" tableBorderDxfId="9">
  <tableColumns count="9">
    <tableColumn id="1" xr3:uid="{7AF0072E-7C4A-42AC-B674-29FB71658DEF}" name="Date" dataDxfId="8"/>
    <tableColumn id="2" xr3:uid="{36D8A372-9131-450E-B76D-2F169E6C6021}" name="Category" dataDxfId="7"/>
    <tableColumn id="3" xr3:uid="{05BF21BC-C3F5-4504-8525-B15F312BAD15}" name="Description" dataDxfId="6"/>
    <tableColumn id="10" xr3:uid="{CF5F3B70-6C14-4D85-A5EB-FB928C9C514F}" name="Hours" dataDxfId="5"/>
    <tableColumn id="5" xr3:uid="{D538C589-568D-4811-83C0-6C1B947A9674}" name="Amount" dataDxfId="4" dataCellStyle="Currency">
      <calculatedColumnFormula>IFERROR(VLOOKUP(Table43[[#This Row],[Category]],A:D,4,),0)*Table43[[#This Row],[Hours]]</calculatedColumnFormula>
    </tableColumn>
    <tableColumn id="7" xr3:uid="{93489DB2-098C-44A7-8C8F-F995182458F4}" name="Invoice Date" dataDxfId="3" dataCellStyle="Currency"/>
    <tableColumn id="4" xr3:uid="{255E1488-8DB7-4E3D-B678-CB19A86AE081}" name="Paid On" dataDxfId="2"/>
    <tableColumn id="6" xr3:uid="{B46D6D25-BB32-4F6A-879F-0D3941946AC5}" name="Php" dataDxfId="1"/>
    <tableColumn id="11" xr3:uid="{89DE0451-07E3-460E-B10D-96EC5C7BCD4D}" name="Php/$" dataDxfId="0" dataCellStyle="Currency">
      <calculatedColumnFormula>IFERROR(Table43[[#This Row],[Php]]/Table43[[#This Row],[Amount]],0)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KMDS%20Version%20Tracker.xlsx" TargetMode="External"/><Relationship Id="rId7" Type="http://schemas.openxmlformats.org/officeDocument/2006/relationships/drawing" Target="../drawings/drawing1.xml"/><Relationship Id="rId2" Type="http://schemas.openxmlformats.org/officeDocument/2006/relationships/hyperlink" Target="https://app.slack.com/client/T0GFBDZD3/C0GFCLNF5" TargetMode="External"/><Relationship Id="rId1" Type="http://schemas.openxmlformats.org/officeDocument/2006/relationships/hyperlink" Target="https://my.splashtop.com/login" TargetMode="External"/><Relationship Id="rId6" Type="http://schemas.openxmlformats.org/officeDocument/2006/relationships/printerSettings" Target="../printerSettings/printerSettings1.bin"/><Relationship Id="rId5" Type="http://schemas.openxmlformats.org/officeDocument/2006/relationships/hyperlink" Target="https://liblibs.github.io/kmds/end-of-day.html" TargetMode="External"/><Relationship Id="rId4" Type="http://schemas.openxmlformats.org/officeDocument/2006/relationships/hyperlink" Target="file:///C:\ProgramData\Microsoft\Windows\Start%20Menu\Programs\Splashtop%20Remote\Splashtop%20Business.ln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iclanwebsites.slack.com/archives/D086R0PPQH0/p1757040578533169" TargetMode="External"/><Relationship Id="rId7" Type="http://schemas.openxmlformats.org/officeDocument/2006/relationships/drawing" Target="../drawings/drawing5.xml"/><Relationship Id="rId2" Type="http://schemas.openxmlformats.org/officeDocument/2006/relationships/hyperlink" Target="https://iclanwebsites.slack.com/archives/D086R0PPQH0/p1757116281273129" TargetMode="External"/><Relationship Id="rId1" Type="http://schemas.openxmlformats.org/officeDocument/2006/relationships/hyperlink" Target="https://iclanwebsites.slack.com/archives/D086R0PPQH0/p1757196701781429" TargetMode="External"/><Relationship Id="rId6" Type="http://schemas.openxmlformats.org/officeDocument/2006/relationships/printerSettings" Target="../printerSettings/printerSettings7.bin"/><Relationship Id="rId5" Type="http://schemas.openxmlformats.org/officeDocument/2006/relationships/hyperlink" Target="https://iclanwebsites.slack.com/archives/D086R0PPQH0/p1756947495314719" TargetMode="External"/><Relationship Id="rId4" Type="http://schemas.openxmlformats.org/officeDocument/2006/relationships/hyperlink" Target="https://iclanwebsites.slack.com/archives/D086R0PPQH0/p1757029526482469"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87E59-1980-4D89-B895-F4FB09C7E6AE}">
  <sheetPr codeName="Sheet7"/>
  <dimension ref="B2:N27"/>
  <sheetViews>
    <sheetView showGridLines="0" workbookViewId="0">
      <selection activeCell="I4" sqref="I4"/>
    </sheetView>
  </sheetViews>
  <sheetFormatPr defaultColWidth="9" defaultRowHeight="13.8" x14ac:dyDescent="0.3"/>
  <cols>
    <col min="1" max="1" width="0.77734375" customWidth="1"/>
    <col min="2" max="2" width="11.5546875" customWidth="1"/>
    <col min="9" max="9" width="10.77734375" bestFit="1" customWidth="1"/>
    <col min="10" max="10" width="10.5546875" customWidth="1"/>
  </cols>
  <sheetData>
    <row r="2" spans="2:14" x14ac:dyDescent="0.3">
      <c r="B2" s="71" t="s">
        <v>277</v>
      </c>
      <c r="C2" s="69"/>
      <c r="D2" s="69"/>
      <c r="E2" s="69"/>
      <c r="F2" s="69"/>
      <c r="G2" s="69"/>
      <c r="I2" s="9" t="s">
        <v>286</v>
      </c>
      <c r="N2" s="9" t="s">
        <v>730</v>
      </c>
    </row>
    <row r="3" spans="2:14" x14ac:dyDescent="0.3">
      <c r="B3" t="s">
        <v>278</v>
      </c>
      <c r="C3" s="70" t="s">
        <v>279</v>
      </c>
      <c r="I3" s="98" t="s">
        <v>744</v>
      </c>
      <c r="J3" t="s">
        <v>396</v>
      </c>
      <c r="N3" s="70" t="s">
        <v>729</v>
      </c>
    </row>
    <row r="4" spans="2:14" x14ac:dyDescent="0.3">
      <c r="B4" t="s">
        <v>280</v>
      </c>
      <c r="C4" t="s">
        <v>282</v>
      </c>
      <c r="I4" s="98" t="s">
        <v>686</v>
      </c>
      <c r="J4" t="s">
        <v>685</v>
      </c>
    </row>
    <row r="5" spans="2:14" x14ac:dyDescent="0.3">
      <c r="B5" t="s">
        <v>281</v>
      </c>
      <c r="C5" t="s">
        <v>706</v>
      </c>
      <c r="I5" s="98" t="s">
        <v>682</v>
      </c>
      <c r="J5" t="s">
        <v>683</v>
      </c>
    </row>
    <row r="6" spans="2:14" x14ac:dyDescent="0.3">
      <c r="B6" t="s">
        <v>703</v>
      </c>
      <c r="C6" s="70" t="s">
        <v>702</v>
      </c>
      <c r="H6" t="s">
        <v>22</v>
      </c>
    </row>
    <row r="8" spans="2:14" x14ac:dyDescent="0.3">
      <c r="B8" s="71" t="s">
        <v>283</v>
      </c>
      <c r="C8" s="69"/>
      <c r="D8" s="69"/>
      <c r="E8" s="69"/>
      <c r="F8" s="69"/>
      <c r="G8" s="69"/>
      <c r="I8" s="9"/>
    </row>
    <row r="9" spans="2:14" x14ac:dyDescent="0.3">
      <c r="B9" t="s">
        <v>278</v>
      </c>
      <c r="C9" s="70" t="s">
        <v>285</v>
      </c>
      <c r="K9" s="9" t="s">
        <v>743</v>
      </c>
    </row>
    <row r="10" spans="2:14" x14ac:dyDescent="0.3">
      <c r="B10" t="s">
        <v>280</v>
      </c>
      <c r="C10" t="s">
        <v>282</v>
      </c>
    </row>
    <row r="11" spans="2:14" x14ac:dyDescent="0.3">
      <c r="B11" t="s">
        <v>281</v>
      </c>
      <c r="C11" t="s">
        <v>284</v>
      </c>
    </row>
    <row r="13" spans="2:14" x14ac:dyDescent="0.3">
      <c r="B13" s="71" t="s">
        <v>320</v>
      </c>
      <c r="C13" s="69"/>
      <c r="D13" s="69"/>
      <c r="E13" s="69"/>
      <c r="F13" s="69"/>
      <c r="G13" s="69"/>
    </row>
    <row r="14" spans="2:14" x14ac:dyDescent="0.3">
      <c r="B14" t="s">
        <v>278</v>
      </c>
      <c r="C14" s="70" t="s">
        <v>573</v>
      </c>
    </row>
    <row r="16" spans="2:14" x14ac:dyDescent="0.3">
      <c r="B16" s="71" t="s">
        <v>485</v>
      </c>
      <c r="C16" s="69"/>
      <c r="D16" s="69"/>
      <c r="E16" s="69"/>
      <c r="F16" s="69"/>
      <c r="G16" s="69"/>
      <c r="K16" t="s">
        <v>499</v>
      </c>
    </row>
    <row r="17" spans="2:12" x14ac:dyDescent="0.3">
      <c r="B17" t="s">
        <v>486</v>
      </c>
      <c r="C17">
        <v>99</v>
      </c>
      <c r="K17" t="s">
        <v>497</v>
      </c>
      <c r="L17" t="s">
        <v>498</v>
      </c>
    </row>
    <row r="18" spans="2:12" x14ac:dyDescent="0.3">
      <c r="B18" t="s">
        <v>281</v>
      </c>
      <c r="C18">
        <v>233</v>
      </c>
    </row>
    <row r="20" spans="2:12" x14ac:dyDescent="0.3">
      <c r="B20" s="71" t="s">
        <v>577</v>
      </c>
      <c r="C20" s="69"/>
      <c r="D20" s="69"/>
      <c r="E20" s="69"/>
      <c r="F20" s="69"/>
      <c r="G20" s="69"/>
    </row>
    <row r="21" spans="2:12" x14ac:dyDescent="0.3">
      <c r="B21" t="s">
        <v>576</v>
      </c>
    </row>
    <row r="23" spans="2:12" x14ac:dyDescent="0.3">
      <c r="K23" t="s">
        <v>502</v>
      </c>
    </row>
    <row r="24" spans="2:12" x14ac:dyDescent="0.3">
      <c r="B24" s="10" t="s">
        <v>704</v>
      </c>
      <c r="I24">
        <v>99</v>
      </c>
      <c r="J24">
        <v>233</v>
      </c>
    </row>
    <row r="26" spans="2:12" x14ac:dyDescent="0.3">
      <c r="K26" t="s">
        <v>500</v>
      </c>
    </row>
    <row r="27" spans="2:12" x14ac:dyDescent="0.3">
      <c r="K27" t="s">
        <v>501</v>
      </c>
    </row>
  </sheetData>
  <hyperlinks>
    <hyperlink ref="C3" r:id="rId1" xr:uid="{CCC03878-3979-4F48-BB28-349D426194E3}"/>
    <hyperlink ref="C9" r:id="rId2" xr:uid="{EF2F390A-924E-4EBD-9291-E373C2214AC6}"/>
    <hyperlink ref="C14" r:id="rId3" xr:uid="{1FB40FCE-3FC5-4E4D-A85C-30DFBD49D7E7}"/>
    <hyperlink ref="C6" r:id="rId4" xr:uid="{59253EA4-F1F1-4DB5-952A-7CBB5C348E53}"/>
    <hyperlink ref="N3" r:id="rId5" xr:uid="{78174D65-A6C5-4A40-9AFB-D16D01EB0D85}"/>
  </hyperlinks>
  <pageMargins left="0.7" right="0.7" top="0.75" bottom="0.75" header="0.3" footer="0.3"/>
  <pageSetup orientation="portrait" horizontalDpi="1200" verticalDpi="1200"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8F9DE-9534-437A-AC90-166909E9334F}">
  <sheetPr codeName="Sheet6"/>
  <dimension ref="A1:J59"/>
  <sheetViews>
    <sheetView showGridLines="0" tabSelected="1" zoomScaleNormal="100" workbookViewId="0">
      <pane ySplit="10" topLeftCell="A11" activePane="bottomLeft" state="frozen"/>
      <selection pane="bottomLeft" activeCell="D16" sqref="D16"/>
    </sheetView>
  </sheetViews>
  <sheetFormatPr defaultColWidth="8.77734375" defaultRowHeight="14.4" x14ac:dyDescent="0.3"/>
  <cols>
    <col min="1" max="1" width="0.77734375" style="13" customWidth="1"/>
    <col min="2" max="2" width="12.21875" style="14" customWidth="1"/>
    <col min="3" max="3" width="14.44140625" style="14" customWidth="1"/>
    <col min="4" max="4" width="126.5546875" style="15" customWidth="1"/>
    <col min="5" max="5" width="11.44140625" style="16" customWidth="1"/>
    <col min="6" max="6" width="12.77734375" style="47" bestFit="1" customWidth="1"/>
    <col min="7" max="7" width="1.5546875" style="13" customWidth="1"/>
    <col min="8" max="8" width="20" style="77" customWidth="1"/>
    <col min="9" max="9" width="14" style="13" customWidth="1"/>
    <col min="10" max="10" width="9.77734375" style="13" customWidth="1"/>
    <col min="11" max="16384" width="8.77734375" style="13"/>
  </cols>
  <sheetData>
    <row r="1" spans="1:10" ht="4.95" customHeight="1" x14ac:dyDescent="0.3"/>
    <row r="2" spans="1:10" ht="21" x14ac:dyDescent="0.3">
      <c r="B2" s="99" t="s">
        <v>165</v>
      </c>
      <c r="C2" s="100"/>
      <c r="D2" s="100"/>
      <c r="E2" s="100"/>
      <c r="F2" s="101"/>
    </row>
    <row r="3" spans="1:10" ht="10.050000000000001" customHeight="1" x14ac:dyDescent="0.3">
      <c r="A3" s="17"/>
      <c r="B3" s="18"/>
      <c r="C3" s="19"/>
      <c r="D3" s="20"/>
      <c r="E3" s="21"/>
      <c r="F3" s="48"/>
    </row>
    <row r="4" spans="1:10" ht="15.6" hidden="1" x14ac:dyDescent="0.3">
      <c r="A4" s="17"/>
      <c r="B4" s="44" t="s">
        <v>141</v>
      </c>
      <c r="C4" s="22"/>
      <c r="D4" s="46" t="s">
        <v>151</v>
      </c>
      <c r="F4" s="49"/>
      <c r="I4" s="23"/>
    </row>
    <row r="5" spans="1:10" hidden="1" x14ac:dyDescent="0.3">
      <c r="A5" s="17"/>
      <c r="B5" s="44" t="s">
        <v>142</v>
      </c>
      <c r="C5" s="22"/>
      <c r="D5" s="24" t="str">
        <f>"CMB"&amp;TEXT($D$6,"YYYYMMDD")</f>
        <v>CMB20250115</v>
      </c>
      <c r="F5" s="49"/>
      <c r="I5" s="23"/>
    </row>
    <row r="6" spans="1:10" hidden="1" x14ac:dyDescent="0.3">
      <c r="A6" s="17"/>
      <c r="B6" s="44" t="s">
        <v>143</v>
      </c>
      <c r="C6" s="22"/>
      <c r="D6" s="25">
        <v>45672</v>
      </c>
      <c r="F6" s="49"/>
      <c r="I6" s="23"/>
    </row>
    <row r="7" spans="1:10" x14ac:dyDescent="0.3">
      <c r="A7" s="45" t="s">
        <v>152</v>
      </c>
      <c r="B7" s="44" t="s">
        <v>149</v>
      </c>
      <c r="C7" s="22"/>
      <c r="D7" s="26">
        <v>27.5</v>
      </c>
      <c r="F7" s="49"/>
      <c r="H7" s="79" t="s">
        <v>316</v>
      </c>
      <c r="I7" s="27"/>
    </row>
    <row r="8" spans="1:10" x14ac:dyDescent="0.3">
      <c r="A8" s="45" t="s">
        <v>153</v>
      </c>
      <c r="B8" s="44" t="s">
        <v>150</v>
      </c>
      <c r="C8" s="22"/>
      <c r="D8" s="26">
        <v>60</v>
      </c>
      <c r="F8" s="49"/>
      <c r="H8" s="80">
        <f>F35*56</f>
        <v>0</v>
      </c>
      <c r="I8" s="27"/>
      <c r="J8" s="27"/>
    </row>
    <row r="9" spans="1:10" ht="10.050000000000001" customHeight="1" x14ac:dyDescent="0.3">
      <c r="A9" s="17"/>
      <c r="B9" s="28"/>
      <c r="F9" s="49"/>
    </row>
    <row r="10" spans="1:10" s="34" customFormat="1" ht="21.6" thickBot="1" x14ac:dyDescent="0.35">
      <c r="A10" s="29"/>
      <c r="B10" s="30" t="s">
        <v>144</v>
      </c>
      <c r="C10" s="31" t="s">
        <v>145</v>
      </c>
      <c r="D10" s="32" t="s">
        <v>146</v>
      </c>
      <c r="E10" s="33" t="s">
        <v>140</v>
      </c>
      <c r="F10" s="50" t="s">
        <v>147</v>
      </c>
      <c r="H10" s="78" t="s">
        <v>314</v>
      </c>
    </row>
    <row r="11" spans="1:10" ht="21" x14ac:dyDescent="0.3">
      <c r="A11" s="35"/>
      <c r="B11" s="39">
        <v>45932</v>
      </c>
      <c r="C11" s="36" t="s">
        <v>152</v>
      </c>
      <c r="D11" s="84"/>
      <c r="E11" s="38"/>
      <c r="F11" s="51">
        <f>IFERROR(VLOOKUP(Table4[[#This Row],[Category]],A:D,4,),0)*Table4[[#This Row],[Hours]]</f>
        <v>0</v>
      </c>
      <c r="H11" s="75"/>
    </row>
    <row r="12" spans="1:10" ht="21" x14ac:dyDescent="0.3">
      <c r="A12" s="35"/>
      <c r="B12" s="39">
        <v>45936</v>
      </c>
      <c r="C12" s="36" t="s">
        <v>152</v>
      </c>
      <c r="D12" s="84"/>
      <c r="E12" s="41"/>
      <c r="F12" s="51">
        <f>IFERROR(VLOOKUP(Table4[[#This Row],[Category]],A:D,4,),0)*Table4[[#This Row],[Hours]]</f>
        <v>0</v>
      </c>
      <c r="H12" s="76"/>
    </row>
    <row r="13" spans="1:10" ht="21" x14ac:dyDescent="0.3">
      <c r="A13" s="35"/>
      <c r="B13" s="39">
        <v>45949</v>
      </c>
      <c r="C13" s="36" t="s">
        <v>152</v>
      </c>
      <c r="D13" s="84" t="s">
        <v>748</v>
      </c>
      <c r="E13" s="41"/>
      <c r="F13" s="51">
        <f>IFERROR(VLOOKUP(Table4[[#This Row],[Category]],A:D,4,),0)*Table4[[#This Row],[Hours]]</f>
        <v>0</v>
      </c>
      <c r="H13" s="76"/>
    </row>
    <row r="14" spans="1:10" ht="21" x14ac:dyDescent="0.3">
      <c r="A14" s="35"/>
      <c r="B14" s="39"/>
      <c r="C14" s="36"/>
      <c r="D14" s="84"/>
      <c r="E14" s="41"/>
      <c r="F14" s="51">
        <f>IFERROR(VLOOKUP(Table4[[#This Row],[Category]],A:D,4,),0)*Table4[[#This Row],[Hours]]</f>
        <v>0</v>
      </c>
      <c r="H14" s="76"/>
    </row>
    <row r="15" spans="1:10" ht="21" x14ac:dyDescent="0.3">
      <c r="A15" s="35"/>
      <c r="B15" s="39"/>
      <c r="C15" s="36"/>
      <c r="D15" s="84"/>
      <c r="E15" s="41"/>
      <c r="F15" s="51">
        <f>IFERROR(VLOOKUP(Table4[[#This Row],[Category]],A:D,4,),0)*Table4[[#This Row],[Hours]]</f>
        <v>0</v>
      </c>
      <c r="H15" s="76"/>
      <c r="I15" s="13" t="s">
        <v>22</v>
      </c>
    </row>
    <row r="16" spans="1:10" ht="21" x14ac:dyDescent="0.3">
      <c r="A16" s="35"/>
      <c r="B16" s="39"/>
      <c r="C16" s="36"/>
      <c r="D16" s="84"/>
      <c r="E16" s="41"/>
      <c r="F16" s="51">
        <f>IFERROR(VLOOKUP(Table4[[#This Row],[Category]],A:D,4,),0)*Table4[[#This Row],[Hours]]</f>
        <v>0</v>
      </c>
      <c r="H16" s="76"/>
    </row>
    <row r="17" spans="1:8" ht="21" x14ac:dyDescent="0.3">
      <c r="A17" s="35"/>
      <c r="B17" s="39"/>
      <c r="C17" s="36"/>
      <c r="D17" s="84"/>
      <c r="E17" s="41"/>
      <c r="F17" s="51">
        <f>IFERROR(VLOOKUP(Table4[[#This Row],[Category]],A:D,4,),0)*Table4[[#This Row],[Hours]]</f>
        <v>0</v>
      </c>
      <c r="H17" s="76"/>
    </row>
    <row r="18" spans="1:8" ht="21" x14ac:dyDescent="0.3">
      <c r="A18" s="35"/>
      <c r="B18" s="39"/>
      <c r="C18" s="36"/>
      <c r="D18" s="84"/>
      <c r="E18" s="41"/>
      <c r="F18" s="51">
        <f>IFERROR(VLOOKUP(Table4[[#This Row],[Category]],A:D,4,),0)*Table4[[#This Row],[Hours]]</f>
        <v>0</v>
      </c>
      <c r="H18" s="76"/>
    </row>
    <row r="19" spans="1:8" ht="21" x14ac:dyDescent="0.3">
      <c r="A19" s="35"/>
      <c r="B19" s="39"/>
      <c r="C19" s="36"/>
      <c r="D19" s="84"/>
      <c r="E19" s="41"/>
      <c r="F19" s="88">
        <f>IFERROR(VLOOKUP(Table4[[#This Row],[Category]],A:D,4,),0)*Table4[[#This Row],[Hours]]</f>
        <v>0</v>
      </c>
      <c r="H19" s="76"/>
    </row>
    <row r="20" spans="1:8" ht="21" hidden="1" x14ac:dyDescent="0.3">
      <c r="A20" s="35"/>
      <c r="B20" s="39"/>
      <c r="C20" s="36"/>
      <c r="D20" s="84"/>
      <c r="E20" s="41"/>
      <c r="F20" s="51">
        <f>IFERROR(VLOOKUP(Table4[[#This Row],[Category]],A:D,4,),0)*Table4[[#This Row],[Hours]]</f>
        <v>0</v>
      </c>
      <c r="H20" s="76"/>
    </row>
    <row r="21" spans="1:8" ht="21" hidden="1" x14ac:dyDescent="0.3">
      <c r="A21" s="35"/>
      <c r="B21" s="39"/>
      <c r="C21" s="36"/>
      <c r="D21" s="84"/>
      <c r="E21" s="41"/>
      <c r="F21" s="51">
        <f>IFERROR(VLOOKUP(Table4[[#This Row],[Category]],A:D,4,),0)*Table4[[#This Row],[Hours]]</f>
        <v>0</v>
      </c>
      <c r="H21" s="76"/>
    </row>
    <row r="22" spans="1:8" ht="21" hidden="1" x14ac:dyDescent="0.3">
      <c r="A22" s="35"/>
      <c r="B22" s="39"/>
      <c r="C22" s="36"/>
      <c r="D22" s="84"/>
      <c r="E22" s="41"/>
      <c r="F22" s="51">
        <f>IFERROR(VLOOKUP(Table4[[#This Row],[Category]],A:D,4,),0)*Table4[[#This Row],[Hours]]</f>
        <v>0</v>
      </c>
      <c r="H22" s="76"/>
    </row>
    <row r="23" spans="1:8" ht="21" hidden="1" x14ac:dyDescent="0.3">
      <c r="A23" s="35"/>
      <c r="B23" s="39"/>
      <c r="C23" s="36"/>
      <c r="D23" s="84"/>
      <c r="E23" s="41"/>
      <c r="F23" s="51">
        <f>IFERROR(VLOOKUP(Table4[[#This Row],[Category]],A:D,4,),0)*Table4[[#This Row],[Hours]]</f>
        <v>0</v>
      </c>
      <c r="H23" s="76"/>
    </row>
    <row r="24" spans="1:8" ht="21" hidden="1" x14ac:dyDescent="0.3">
      <c r="A24" s="35"/>
      <c r="B24" s="39"/>
      <c r="C24" s="36"/>
      <c r="D24" s="84"/>
      <c r="E24" s="41"/>
      <c r="F24" s="51">
        <f>IFERROR(VLOOKUP(Table4[[#This Row],[Category]],A:D,4,),0)*Table4[[#This Row],[Hours]]</f>
        <v>0</v>
      </c>
      <c r="H24" s="76"/>
    </row>
    <row r="25" spans="1:8" ht="21" hidden="1" x14ac:dyDescent="0.3">
      <c r="A25" s="35"/>
      <c r="B25" s="39"/>
      <c r="C25" s="36"/>
      <c r="D25" s="84"/>
      <c r="E25" s="41"/>
      <c r="F25" s="51">
        <f>IFERROR(VLOOKUP(Table4[[#This Row],[Category]],A:D,4,),0)*Table4[[#This Row],[Hours]]</f>
        <v>0</v>
      </c>
      <c r="H25" s="76"/>
    </row>
    <row r="26" spans="1:8" ht="21" hidden="1" x14ac:dyDescent="0.3">
      <c r="A26" s="35"/>
      <c r="B26" s="39"/>
      <c r="C26" s="36"/>
      <c r="D26" s="84"/>
      <c r="E26" s="41"/>
      <c r="F26" s="51">
        <f>IFERROR(VLOOKUP(Table4[[#This Row],[Category]],A:D,4,),0)*Table4[[#This Row],[Hours]]</f>
        <v>0</v>
      </c>
      <c r="H26" s="76"/>
    </row>
    <row r="27" spans="1:8" ht="21" hidden="1" x14ac:dyDescent="0.3">
      <c r="A27" s="35"/>
      <c r="B27" s="39"/>
      <c r="C27" s="36"/>
      <c r="D27" s="84"/>
      <c r="E27" s="41"/>
      <c r="F27" s="51">
        <f>IFERROR(VLOOKUP(Table4[[#This Row],[Category]],A:D,4,),0)*Table4[[#This Row],[Hours]]</f>
        <v>0</v>
      </c>
      <c r="H27" s="76"/>
    </row>
    <row r="28" spans="1:8" ht="21" hidden="1" x14ac:dyDescent="0.3">
      <c r="A28" s="35"/>
      <c r="B28" s="39"/>
      <c r="C28" s="36"/>
      <c r="D28" s="84"/>
      <c r="E28" s="41"/>
      <c r="F28" s="51">
        <f>IFERROR(VLOOKUP(Table4[[#This Row],[Category]],A:D,4,),0)*Table4[[#This Row],[Hours]]</f>
        <v>0</v>
      </c>
      <c r="H28" s="76"/>
    </row>
    <row r="29" spans="1:8" ht="21" hidden="1" x14ac:dyDescent="0.3">
      <c r="A29" s="35"/>
      <c r="B29" s="39"/>
      <c r="C29" s="36"/>
      <c r="D29" s="84"/>
      <c r="E29" s="41"/>
      <c r="F29" s="51">
        <f>IFERROR(VLOOKUP(Table4[[#This Row],[Category]],A:D,4,),0)*Table4[[#This Row],[Hours]]</f>
        <v>0</v>
      </c>
      <c r="H29" s="76"/>
    </row>
    <row r="30" spans="1:8" ht="21" hidden="1" x14ac:dyDescent="0.3">
      <c r="A30" s="35"/>
      <c r="B30" s="39"/>
      <c r="C30" s="39"/>
      <c r="D30" s="84"/>
      <c r="E30" s="41"/>
      <c r="F30" s="51">
        <f>IFERROR(VLOOKUP(Table4[[#This Row],[Category]],A:D,4,),0)*Table4[[#This Row],[Hours]]</f>
        <v>0</v>
      </c>
      <c r="H30" s="76"/>
    </row>
    <row r="31" spans="1:8" ht="21" hidden="1" x14ac:dyDescent="0.3">
      <c r="A31" s="35"/>
      <c r="B31" s="39"/>
      <c r="C31" s="39"/>
      <c r="D31" s="84"/>
      <c r="E31" s="41"/>
      <c r="F31" s="51">
        <f>IFERROR(VLOOKUP(Table4[[#This Row],[Category]],A:D,4,),0)*Table4[[#This Row],[Hours]]</f>
        <v>0</v>
      </c>
      <c r="H31" s="76"/>
    </row>
    <row r="32" spans="1:8" ht="21" hidden="1" x14ac:dyDescent="0.3">
      <c r="A32" s="35"/>
      <c r="B32" s="39"/>
      <c r="C32" s="39"/>
      <c r="D32" s="84"/>
      <c r="E32" s="41"/>
      <c r="F32" s="51">
        <f>IFERROR(VLOOKUP(Table4[[#This Row],[Category]],A:D,4,),0)*Table4[[#This Row],[Hours]]</f>
        <v>0</v>
      </c>
      <c r="H32" s="76"/>
    </row>
    <row r="33" spans="1:10" ht="21" hidden="1" x14ac:dyDescent="0.3">
      <c r="A33" s="35"/>
      <c r="B33" s="39"/>
      <c r="C33" s="39"/>
      <c r="D33" s="84"/>
      <c r="E33" s="41"/>
      <c r="F33" s="51">
        <f>IFERROR(VLOOKUP(Table4[[#This Row],[Category]],A:D,4,),0)*Table4[[#This Row],[Hours]]</f>
        <v>0</v>
      </c>
      <c r="H33" s="76"/>
    </row>
    <row r="34" spans="1:10" ht="21" hidden="1" x14ac:dyDescent="0.3">
      <c r="A34" s="35"/>
      <c r="B34" s="39"/>
      <c r="C34" s="39"/>
      <c r="D34" s="84"/>
      <c r="E34" s="41"/>
      <c r="F34" s="51">
        <f>IFERROR(VLOOKUP(Table4[[#This Row],[Category]],A:D,4,),0)*Table4[[#This Row],[Hours]]</f>
        <v>0</v>
      </c>
      <c r="H34" s="76"/>
    </row>
    <row r="35" spans="1:10" ht="21" x14ac:dyDescent="0.3">
      <c r="A35" s="35"/>
      <c r="B35" s="42" t="s">
        <v>148</v>
      </c>
      <c r="C35" s="42"/>
      <c r="D35" s="42"/>
      <c r="E35" s="43">
        <f>SUM(E11:E34)</f>
        <v>0</v>
      </c>
      <c r="F35" s="52">
        <f>SUM(F11:F34)</f>
        <v>0</v>
      </c>
      <c r="H35" s="76"/>
    </row>
    <row r="36" spans="1:10" ht="21" x14ac:dyDescent="0.3">
      <c r="A36" s="35"/>
    </row>
    <row r="37" spans="1:10" ht="21" x14ac:dyDescent="0.3">
      <c r="A37" s="35"/>
    </row>
    <row r="38" spans="1:10" s="14" customFormat="1" ht="21" x14ac:dyDescent="0.3">
      <c r="A38" s="35"/>
      <c r="D38" s="15"/>
      <c r="E38" s="16"/>
      <c r="F38" s="47"/>
      <c r="G38" s="13"/>
      <c r="H38" s="77"/>
      <c r="I38" s="13"/>
      <c r="J38" s="13"/>
    </row>
    <row r="39" spans="1:10" s="14" customFormat="1" ht="21" x14ac:dyDescent="0.3">
      <c r="A39" s="35"/>
      <c r="D39" s="15"/>
      <c r="E39" s="16"/>
      <c r="F39" s="47"/>
      <c r="G39" s="13"/>
      <c r="H39" s="77"/>
      <c r="I39" s="13"/>
      <c r="J39" s="13"/>
    </row>
    <row r="40" spans="1:10" s="14" customFormat="1" ht="21" x14ac:dyDescent="0.3">
      <c r="A40" s="35"/>
      <c r="D40" s="15"/>
      <c r="E40" s="16"/>
      <c r="F40" s="47"/>
      <c r="G40" s="13"/>
      <c r="H40" s="77"/>
      <c r="I40" s="13"/>
      <c r="J40" s="13"/>
    </row>
    <row r="41" spans="1:10" s="14" customFormat="1" ht="21" x14ac:dyDescent="0.3">
      <c r="A41" s="35"/>
      <c r="D41" s="15"/>
      <c r="E41" s="16"/>
      <c r="F41" s="47"/>
      <c r="G41" s="13"/>
      <c r="H41" s="77"/>
      <c r="I41" s="13"/>
      <c r="J41" s="13"/>
    </row>
    <row r="42" spans="1:10" s="14" customFormat="1" ht="21" x14ac:dyDescent="0.3">
      <c r="A42" s="35"/>
      <c r="D42" s="15"/>
      <c r="E42" s="16"/>
      <c r="F42" s="47"/>
      <c r="G42" s="13"/>
      <c r="H42" s="77"/>
      <c r="I42" s="13"/>
      <c r="J42" s="13"/>
    </row>
    <row r="43" spans="1:10" s="14" customFormat="1" ht="21" x14ac:dyDescent="0.3">
      <c r="A43" s="35"/>
      <c r="D43" s="15"/>
      <c r="E43" s="16"/>
      <c r="F43" s="47"/>
      <c r="G43" s="13"/>
      <c r="H43" s="77"/>
      <c r="I43" s="13"/>
      <c r="J43" s="13"/>
    </row>
    <row r="44" spans="1:10" s="14" customFormat="1" ht="21" x14ac:dyDescent="0.3">
      <c r="A44" s="35"/>
      <c r="D44" s="15"/>
      <c r="E44" s="16"/>
      <c r="F44" s="47"/>
      <c r="G44" s="13"/>
      <c r="H44" s="77"/>
      <c r="I44" s="13"/>
      <c r="J44" s="13"/>
    </row>
    <row r="45" spans="1:10" s="14" customFormat="1" ht="21" x14ac:dyDescent="0.3">
      <c r="A45" s="35"/>
      <c r="D45" s="15"/>
      <c r="E45" s="16"/>
      <c r="F45" s="47"/>
      <c r="G45" s="13"/>
      <c r="H45" s="77"/>
      <c r="I45" s="13"/>
      <c r="J45" s="13"/>
    </row>
    <row r="46" spans="1:10" s="14" customFormat="1" ht="21" x14ac:dyDescent="0.3">
      <c r="A46" s="35"/>
      <c r="D46" s="15"/>
      <c r="E46" s="16"/>
      <c r="F46" s="47"/>
      <c r="G46" s="13"/>
      <c r="H46" s="77"/>
      <c r="I46" s="13"/>
      <c r="J46" s="13"/>
    </row>
    <row r="47" spans="1:10" s="14" customFormat="1" ht="21" x14ac:dyDescent="0.3">
      <c r="A47" s="35"/>
      <c r="D47" s="15"/>
      <c r="E47" s="16"/>
      <c r="F47" s="47"/>
      <c r="G47" s="13"/>
      <c r="H47" s="77"/>
      <c r="I47" s="13"/>
      <c r="J47" s="13"/>
    </row>
    <row r="48" spans="1:10" s="14" customFormat="1" ht="21" x14ac:dyDescent="0.3">
      <c r="A48" s="35"/>
      <c r="D48" s="15"/>
      <c r="E48" s="16"/>
      <c r="F48" s="47"/>
      <c r="G48" s="13"/>
      <c r="H48" s="77"/>
      <c r="I48" s="13"/>
      <c r="J48" s="13"/>
    </row>
    <row r="49" spans="1:10" s="14" customFormat="1" ht="21" x14ac:dyDescent="0.3">
      <c r="A49" s="35"/>
      <c r="D49" s="15"/>
      <c r="E49" s="16"/>
      <c r="F49" s="47"/>
      <c r="G49" s="13"/>
      <c r="H49" s="77"/>
      <c r="I49" s="13"/>
      <c r="J49" s="13"/>
    </row>
    <row r="50" spans="1:10" s="14" customFormat="1" ht="21" x14ac:dyDescent="0.3">
      <c r="A50" s="35"/>
      <c r="D50" s="15"/>
      <c r="E50" s="16"/>
      <c r="F50" s="47"/>
      <c r="G50" s="13"/>
      <c r="H50" s="77"/>
      <c r="I50" s="13"/>
      <c r="J50" s="13"/>
    </row>
    <row r="51" spans="1:10" s="14" customFormat="1" ht="21" x14ac:dyDescent="0.3">
      <c r="A51" s="35"/>
      <c r="D51" s="15"/>
      <c r="E51" s="16"/>
      <c r="F51" s="47"/>
      <c r="G51" s="13"/>
      <c r="H51" s="77"/>
      <c r="I51" s="13"/>
      <c r="J51" s="13"/>
    </row>
    <row r="52" spans="1:10" s="14" customFormat="1" ht="21" x14ac:dyDescent="0.3">
      <c r="A52" s="35"/>
      <c r="D52" s="15"/>
      <c r="E52" s="16"/>
      <c r="F52" s="47"/>
      <c r="G52" s="13"/>
      <c r="H52" s="77"/>
      <c r="I52" s="13"/>
      <c r="J52" s="13"/>
    </row>
    <row r="53" spans="1:10" s="14" customFormat="1" ht="21" x14ac:dyDescent="0.3">
      <c r="A53" s="35"/>
      <c r="D53" s="15"/>
      <c r="E53" s="16"/>
      <c r="F53" s="47"/>
      <c r="G53" s="13"/>
      <c r="H53" s="77"/>
      <c r="I53" s="13"/>
      <c r="J53" s="13"/>
    </row>
    <row r="54" spans="1:10" s="14" customFormat="1" ht="21" x14ac:dyDescent="0.3">
      <c r="A54" s="35"/>
      <c r="D54" s="15"/>
      <c r="E54" s="16"/>
      <c r="F54" s="47"/>
      <c r="G54" s="13"/>
      <c r="H54" s="77"/>
      <c r="I54" s="13"/>
      <c r="J54" s="13"/>
    </row>
    <row r="55" spans="1:10" s="14" customFormat="1" ht="21" x14ac:dyDescent="0.3">
      <c r="A55" s="35"/>
      <c r="D55" s="15"/>
      <c r="E55" s="16"/>
      <c r="F55" s="47"/>
      <c r="G55" s="13"/>
      <c r="H55" s="77"/>
      <c r="I55" s="13"/>
      <c r="J55" s="13"/>
    </row>
    <row r="56" spans="1:10" s="14" customFormat="1" ht="21" x14ac:dyDescent="0.3">
      <c r="A56" s="35"/>
      <c r="D56" s="15"/>
      <c r="E56" s="16"/>
      <c r="F56" s="47"/>
      <c r="G56" s="13"/>
      <c r="H56" s="77"/>
      <c r="I56" s="13"/>
      <c r="J56" s="13"/>
    </row>
    <row r="57" spans="1:10" s="14" customFormat="1" ht="21" x14ac:dyDescent="0.3">
      <c r="A57" s="35"/>
      <c r="D57" s="15"/>
      <c r="E57" s="16"/>
      <c r="F57" s="47"/>
      <c r="G57" s="13"/>
      <c r="H57" s="77"/>
      <c r="I57" s="13"/>
      <c r="J57" s="13"/>
    </row>
    <row r="58" spans="1:10" s="14" customFormat="1" ht="21" x14ac:dyDescent="0.3">
      <c r="A58" s="35"/>
      <c r="D58" s="15"/>
      <c r="E58" s="16"/>
      <c r="F58" s="47"/>
      <c r="G58" s="13"/>
      <c r="H58" s="77"/>
      <c r="I58" s="13"/>
      <c r="J58" s="13"/>
    </row>
    <row r="59" spans="1:10" s="14" customFormat="1" ht="21" x14ac:dyDescent="0.3">
      <c r="A59" s="35"/>
      <c r="D59" s="15"/>
      <c r="E59" s="16"/>
      <c r="F59" s="47"/>
      <c r="G59" s="13"/>
      <c r="H59" s="77"/>
      <c r="I59" s="13"/>
      <c r="J59" s="13"/>
    </row>
  </sheetData>
  <mergeCells count="1">
    <mergeCell ref="B2:F2"/>
  </mergeCells>
  <conditionalFormatting sqref="C27:C1048576 C1:C25">
    <cfRule type="cellIs" dxfId="37" priority="6" operator="equal">
      <formula>"Emergency"</formula>
    </cfRule>
  </conditionalFormatting>
  <conditionalFormatting sqref="C26">
    <cfRule type="cellIs" dxfId="36" priority="4" operator="equal">
      <formula>"Emergency"</formula>
    </cfRule>
  </conditionalFormatting>
  <dataValidations count="1">
    <dataValidation type="list" allowBlank="1" showInputMessage="1" showErrorMessage="1" sqref="C11:C1048576" xr:uid="{6A1D353D-F978-41E0-8CC3-1CA0DE805B55}">
      <formula1>$A$7:$A$8</formula1>
    </dataValidation>
  </dataValidations>
  <pageMargins left="0.7" right="0.7" top="0.75" bottom="0.75" header="0.3" footer="0.3"/>
  <pageSetup orientation="portrait" horizontalDpi="4294967293"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5415D-7284-4417-A4B0-716F2DD4025A}">
  <sheetPr codeName="Sheet17"/>
  <dimension ref="B1:AM78"/>
  <sheetViews>
    <sheetView showGridLines="0" zoomScaleNormal="100" workbookViewId="0">
      <selection activeCell="T27" sqref="T27"/>
    </sheetView>
  </sheetViews>
  <sheetFormatPr defaultColWidth="9" defaultRowHeight="13.8" x14ac:dyDescent="0.3"/>
  <cols>
    <col min="1" max="1" width="0.77734375" customWidth="1"/>
    <col min="2" max="2" width="3.77734375" customWidth="1"/>
  </cols>
  <sheetData>
    <row r="1" spans="2:35" x14ac:dyDescent="0.3">
      <c r="B1" t="s">
        <v>22</v>
      </c>
    </row>
    <row r="2" spans="2:35" x14ac:dyDescent="0.3">
      <c r="B2" s="95" t="s">
        <v>539</v>
      </c>
      <c r="C2" s="95"/>
      <c r="D2" s="95"/>
      <c r="E2" s="95"/>
      <c r="F2" s="95"/>
      <c r="G2" s="95"/>
      <c r="H2" s="95"/>
      <c r="I2" s="95"/>
      <c r="J2" s="95"/>
      <c r="K2" s="95"/>
      <c r="L2" s="95"/>
      <c r="M2" s="95"/>
      <c r="N2" s="95"/>
      <c r="O2" s="95"/>
      <c r="P2" s="95"/>
      <c r="Q2" s="95"/>
      <c r="R2" s="95"/>
      <c r="S2" s="95"/>
      <c r="T2" s="95"/>
      <c r="U2" s="95"/>
      <c r="V2" s="95"/>
      <c r="W2" s="95"/>
    </row>
    <row r="3" spans="2:35" x14ac:dyDescent="0.3">
      <c r="C3" t="s">
        <v>541</v>
      </c>
    </row>
    <row r="4" spans="2:35" x14ac:dyDescent="0.3">
      <c r="C4" s="92" t="s">
        <v>533</v>
      </c>
      <c r="D4" s="93"/>
      <c r="E4" s="94"/>
      <c r="F4" s="96" t="s">
        <v>537</v>
      </c>
      <c r="G4" s="93"/>
      <c r="H4" s="93"/>
      <c r="I4" s="93"/>
      <c r="J4" s="93"/>
      <c r="K4" s="93"/>
      <c r="L4" s="93"/>
      <c r="M4" s="93"/>
      <c r="N4" s="93"/>
      <c r="O4" s="93"/>
      <c r="P4" s="93"/>
      <c r="Q4" s="94"/>
    </row>
    <row r="5" spans="2:35" x14ac:dyDescent="0.3">
      <c r="C5" s="92" t="s">
        <v>77</v>
      </c>
      <c r="D5" s="93"/>
      <c r="E5" s="94"/>
      <c r="F5" s="96" t="s">
        <v>534</v>
      </c>
      <c r="G5" s="93"/>
      <c r="H5" s="93"/>
      <c r="I5" s="93"/>
      <c r="J5" s="93"/>
      <c r="K5" s="93"/>
      <c r="L5" s="93"/>
      <c r="M5" s="93"/>
      <c r="N5" s="93"/>
      <c r="O5" s="93"/>
      <c r="P5" s="93"/>
      <c r="Q5" s="94"/>
    </row>
    <row r="6" spans="2:35" x14ac:dyDescent="0.3">
      <c r="C6" s="92" t="s">
        <v>146</v>
      </c>
      <c r="D6" s="93"/>
      <c r="E6" s="94"/>
      <c r="F6" s="96" t="s">
        <v>535</v>
      </c>
      <c r="G6" s="93"/>
      <c r="H6" s="93"/>
      <c r="I6" s="93"/>
      <c r="J6" s="93"/>
      <c r="K6" s="93"/>
      <c r="L6" s="93"/>
      <c r="M6" s="93"/>
      <c r="N6" s="93"/>
      <c r="O6" s="93"/>
      <c r="P6" s="93"/>
      <c r="Q6" s="94"/>
      <c r="AI6" s="9"/>
    </row>
    <row r="7" spans="2:35" x14ac:dyDescent="0.3">
      <c r="C7" s="92" t="s">
        <v>540</v>
      </c>
      <c r="D7" s="93"/>
      <c r="E7" s="94"/>
      <c r="F7" s="96" t="s">
        <v>545</v>
      </c>
      <c r="G7" s="93"/>
      <c r="H7" s="93"/>
      <c r="I7" s="93"/>
      <c r="J7" s="93"/>
      <c r="K7" s="93"/>
      <c r="L7" s="93"/>
      <c r="M7" s="93"/>
      <c r="N7" s="93"/>
      <c r="O7" s="93"/>
      <c r="P7" s="93"/>
      <c r="Q7" s="94"/>
      <c r="AI7" t="s">
        <v>555</v>
      </c>
    </row>
    <row r="8" spans="2:35" x14ac:dyDescent="0.3">
      <c r="C8" s="92" t="s">
        <v>532</v>
      </c>
      <c r="D8" s="93"/>
      <c r="E8" s="94"/>
      <c r="F8" s="96" t="s">
        <v>536</v>
      </c>
      <c r="G8" s="93"/>
      <c r="H8" s="93"/>
      <c r="I8" s="93"/>
      <c r="J8" s="93"/>
      <c r="K8" s="93"/>
      <c r="L8" s="93"/>
      <c r="M8" s="93"/>
      <c r="N8" s="93"/>
      <c r="O8" s="93"/>
      <c r="P8" s="93"/>
      <c r="Q8" s="94"/>
      <c r="AI8" t="s">
        <v>556</v>
      </c>
    </row>
    <row r="9" spans="2:35" x14ac:dyDescent="0.3">
      <c r="AI9" t="s">
        <v>554</v>
      </c>
    </row>
    <row r="10" spans="2:35" x14ac:dyDescent="0.3">
      <c r="M10" t="s">
        <v>538</v>
      </c>
    </row>
    <row r="19" spans="3:39" x14ac:dyDescent="0.3">
      <c r="AM19" t="s">
        <v>22</v>
      </c>
    </row>
    <row r="22" spans="3:39" x14ac:dyDescent="0.3">
      <c r="M22" t="s">
        <v>543</v>
      </c>
    </row>
    <row r="23" spans="3:39" x14ac:dyDescent="0.3">
      <c r="M23" s="6" t="s">
        <v>544</v>
      </c>
    </row>
    <row r="31" spans="3:39" x14ac:dyDescent="0.3">
      <c r="C31" t="s">
        <v>542</v>
      </c>
    </row>
    <row r="33" spans="13:13" x14ac:dyDescent="0.3">
      <c r="M33" t="s">
        <v>531</v>
      </c>
    </row>
    <row r="50" spans="3:13" x14ac:dyDescent="0.3">
      <c r="C50" t="s">
        <v>549</v>
      </c>
    </row>
    <row r="53" spans="3:13" x14ac:dyDescent="0.3">
      <c r="M53" t="s">
        <v>546</v>
      </c>
    </row>
    <row r="54" spans="3:13" x14ac:dyDescent="0.3">
      <c r="M54" t="s">
        <v>547</v>
      </c>
    </row>
    <row r="55" spans="3:13" x14ac:dyDescent="0.3">
      <c r="M55" t="s">
        <v>548</v>
      </c>
    </row>
    <row r="76" spans="3:13" x14ac:dyDescent="0.3">
      <c r="C76" s="9" t="s">
        <v>550</v>
      </c>
    </row>
    <row r="77" spans="3:13" x14ac:dyDescent="0.3">
      <c r="M77" t="s">
        <v>551</v>
      </c>
    </row>
    <row r="78" spans="3:13" x14ac:dyDescent="0.3">
      <c r="M78" t="s">
        <v>552</v>
      </c>
    </row>
  </sheetData>
  <autoFilter ref="B1:B32" xr:uid="{4165415D-7284-4417-A4B0-716F2DD4025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ADAA4-AA2A-4A50-AD8D-7DF46995F1E8}">
  <sheetPr codeName="Sheet20"/>
  <dimension ref="B2:L15"/>
  <sheetViews>
    <sheetView showGridLines="0" zoomScaleNormal="100" workbookViewId="0">
      <selection activeCell="Q19" sqref="Q19"/>
    </sheetView>
  </sheetViews>
  <sheetFormatPr defaultColWidth="9" defaultRowHeight="13.8" x14ac:dyDescent="0.3"/>
  <cols>
    <col min="1" max="1" width="0.77734375" customWidth="1"/>
  </cols>
  <sheetData>
    <row r="2" spans="2:12" x14ac:dyDescent="0.3">
      <c r="B2" s="9" t="s">
        <v>707</v>
      </c>
    </row>
    <row r="3" spans="2:12" x14ac:dyDescent="0.3">
      <c r="L3" s="9" t="s">
        <v>715</v>
      </c>
    </row>
    <row r="4" spans="2:12" x14ac:dyDescent="0.3">
      <c r="L4" t="s">
        <v>708</v>
      </c>
    </row>
    <row r="5" spans="2:12" x14ac:dyDescent="0.3">
      <c r="L5" s="6" t="s">
        <v>709</v>
      </c>
    </row>
    <row r="6" spans="2:12" x14ac:dyDescent="0.3">
      <c r="L6" s="6" t="s">
        <v>710</v>
      </c>
    </row>
    <row r="7" spans="2:12" x14ac:dyDescent="0.3">
      <c r="L7" t="s">
        <v>711</v>
      </c>
    </row>
    <row r="8" spans="2:12" x14ac:dyDescent="0.3">
      <c r="L8" s="6" t="s">
        <v>712</v>
      </c>
    </row>
    <row r="9" spans="2:12" x14ac:dyDescent="0.3">
      <c r="L9" t="s">
        <v>713</v>
      </c>
    </row>
    <row r="10" spans="2:12" x14ac:dyDescent="0.3">
      <c r="L10" s="6" t="s">
        <v>714</v>
      </c>
    </row>
    <row r="11" spans="2:12" x14ac:dyDescent="0.3">
      <c r="L11" t="s">
        <v>716</v>
      </c>
    </row>
    <row r="12" spans="2:12" x14ac:dyDescent="0.3">
      <c r="L12" s="6" t="s">
        <v>717</v>
      </c>
    </row>
    <row r="13" spans="2:12" x14ac:dyDescent="0.3">
      <c r="L13" s="6" t="s">
        <v>718</v>
      </c>
    </row>
    <row r="14" spans="2:12" x14ac:dyDescent="0.3">
      <c r="L14" t="s">
        <v>719</v>
      </c>
    </row>
    <row r="15" spans="2:12" x14ac:dyDescent="0.3">
      <c r="L15" s="6" t="s">
        <v>720</v>
      </c>
    </row>
  </sheetData>
  <pageMargins left="0.7" right="0.7" top="0.75" bottom="0.75" header="0.3" footer="0.3"/>
  <pageSetup paperSize="9" orientation="portrait" horizontalDpi="4294967294"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C3002-98B4-4D4B-B918-3114E981DAFB}">
  <sheetPr codeName="Sheet18"/>
  <dimension ref="A1:W80"/>
  <sheetViews>
    <sheetView showGridLines="0" topLeftCell="A40" workbookViewId="0">
      <selection activeCell="R32" sqref="R32"/>
    </sheetView>
  </sheetViews>
  <sheetFormatPr defaultColWidth="9" defaultRowHeight="13.8" x14ac:dyDescent="0.3"/>
  <cols>
    <col min="1" max="1" width="0.77734375" customWidth="1"/>
    <col min="2" max="2" width="5.21875" customWidth="1"/>
    <col min="3" max="3" width="5.21875" style="9" customWidth="1"/>
    <col min="4" max="5" width="5.21875" customWidth="1"/>
  </cols>
  <sheetData>
    <row r="1" spans="1:23" x14ac:dyDescent="0.3">
      <c r="A1" t="s">
        <v>22</v>
      </c>
      <c r="B1" t="s">
        <v>22</v>
      </c>
      <c r="C1" t="s">
        <v>22</v>
      </c>
      <c r="D1" t="s">
        <v>22</v>
      </c>
      <c r="E1" t="s">
        <v>22</v>
      </c>
      <c r="F1" t="s">
        <v>22</v>
      </c>
      <c r="G1" t="s">
        <v>22</v>
      </c>
      <c r="H1" t="s">
        <v>22</v>
      </c>
    </row>
    <row r="2" spans="1:23" x14ac:dyDescent="0.3">
      <c r="B2" s="95" t="s">
        <v>583</v>
      </c>
      <c r="C2" s="95"/>
      <c r="D2" s="8"/>
      <c r="E2" s="8"/>
      <c r="F2" s="8"/>
      <c r="G2" s="8"/>
      <c r="H2" s="8"/>
      <c r="I2" s="8"/>
      <c r="J2" s="8"/>
      <c r="K2" s="8"/>
      <c r="L2" s="8"/>
      <c r="M2" s="8"/>
      <c r="N2" s="8"/>
      <c r="O2" s="8"/>
      <c r="P2" s="8"/>
      <c r="Q2" s="8"/>
      <c r="R2" s="8"/>
      <c r="S2" s="8"/>
      <c r="T2" s="8"/>
      <c r="U2" s="8"/>
      <c r="V2" s="8"/>
      <c r="W2" s="8"/>
    </row>
    <row r="3" spans="1:23" x14ac:dyDescent="0.3">
      <c r="B3" s="9"/>
      <c r="C3" s="9" t="s">
        <v>584</v>
      </c>
    </row>
    <row r="4" spans="1:23" x14ac:dyDescent="0.3">
      <c r="D4" t="s">
        <v>585</v>
      </c>
      <c r="O4" t="s">
        <v>599</v>
      </c>
    </row>
    <row r="5" spans="1:23" x14ac:dyDescent="0.3">
      <c r="E5" t="s">
        <v>606</v>
      </c>
    </row>
    <row r="6" spans="1:23" x14ac:dyDescent="0.3">
      <c r="C6" s="9" t="s">
        <v>586</v>
      </c>
    </row>
    <row r="7" spans="1:23" x14ac:dyDescent="0.3">
      <c r="D7" t="s">
        <v>587</v>
      </c>
    </row>
    <row r="8" spans="1:23" x14ac:dyDescent="0.3">
      <c r="E8" t="s">
        <v>588</v>
      </c>
    </row>
    <row r="9" spans="1:23" x14ac:dyDescent="0.3">
      <c r="E9" t="s">
        <v>589</v>
      </c>
    </row>
    <row r="10" spans="1:23" x14ac:dyDescent="0.3">
      <c r="D10" t="s">
        <v>590</v>
      </c>
    </row>
    <row r="11" spans="1:23" x14ac:dyDescent="0.3">
      <c r="E11" t="s">
        <v>591</v>
      </c>
    </row>
    <row r="12" spans="1:23" x14ac:dyDescent="0.3">
      <c r="E12" t="s">
        <v>592</v>
      </c>
    </row>
    <row r="13" spans="1:23" x14ac:dyDescent="0.3">
      <c r="D13" t="s">
        <v>593</v>
      </c>
    </row>
    <row r="14" spans="1:23" x14ac:dyDescent="0.3">
      <c r="E14" t="s">
        <v>607</v>
      </c>
    </row>
    <row r="15" spans="1:23" x14ac:dyDescent="0.3">
      <c r="C15" s="9" t="s">
        <v>594</v>
      </c>
    </row>
    <row r="16" spans="1:23" x14ac:dyDescent="0.3">
      <c r="D16" t="s">
        <v>595</v>
      </c>
    </row>
    <row r="17" spans="2:23" x14ac:dyDescent="0.3">
      <c r="E17" t="s">
        <v>596</v>
      </c>
    </row>
    <row r="18" spans="2:23" x14ac:dyDescent="0.3">
      <c r="D18" t="s">
        <v>597</v>
      </c>
    </row>
    <row r="19" spans="2:23" x14ac:dyDescent="0.3">
      <c r="E19" t="s">
        <v>598</v>
      </c>
    </row>
    <row r="20" spans="2:23" x14ac:dyDescent="0.3">
      <c r="B20" s="95" t="s">
        <v>56</v>
      </c>
      <c r="C20" s="95"/>
      <c r="D20" s="8"/>
      <c r="E20" s="8"/>
      <c r="F20" s="8"/>
      <c r="G20" s="8"/>
      <c r="H20" s="8"/>
      <c r="I20" s="8"/>
      <c r="J20" s="8"/>
      <c r="K20" s="8"/>
      <c r="L20" s="8"/>
      <c r="M20" s="8"/>
      <c r="N20" s="8"/>
      <c r="O20" s="8"/>
      <c r="P20" s="8"/>
      <c r="Q20" s="8"/>
      <c r="R20" s="8"/>
      <c r="S20" s="8"/>
      <c r="T20" s="8"/>
      <c r="U20" s="8"/>
      <c r="V20" s="8"/>
      <c r="W20" s="8"/>
    </row>
    <row r="21" spans="2:23" x14ac:dyDescent="0.3">
      <c r="C21" s="9" t="s">
        <v>600</v>
      </c>
    </row>
    <row r="22" spans="2:23" x14ac:dyDescent="0.3">
      <c r="D22" t="s">
        <v>601</v>
      </c>
    </row>
    <row r="23" spans="2:23" x14ac:dyDescent="0.3">
      <c r="E23" t="s">
        <v>605</v>
      </c>
    </row>
    <row r="24" spans="2:23" x14ac:dyDescent="0.3">
      <c r="C24" s="9" t="s">
        <v>603</v>
      </c>
    </row>
    <row r="25" spans="2:23" x14ac:dyDescent="0.3">
      <c r="D25" t="s">
        <v>604</v>
      </c>
    </row>
    <row r="26" spans="2:23" x14ac:dyDescent="0.3">
      <c r="E26" t="s">
        <v>615</v>
      </c>
    </row>
    <row r="27" spans="2:23" x14ac:dyDescent="0.3">
      <c r="D27" t="s">
        <v>608</v>
      </c>
    </row>
    <row r="28" spans="2:23" x14ac:dyDescent="0.3">
      <c r="E28" t="s">
        <v>616</v>
      </c>
    </row>
    <row r="29" spans="2:23" x14ac:dyDescent="0.3">
      <c r="D29" t="s">
        <v>609</v>
      </c>
    </row>
    <row r="30" spans="2:23" x14ac:dyDescent="0.3">
      <c r="E30" t="s">
        <v>617</v>
      </c>
    </row>
    <row r="31" spans="2:23" x14ac:dyDescent="0.3">
      <c r="D31" t="s">
        <v>610</v>
      </c>
    </row>
    <row r="32" spans="2:23" x14ac:dyDescent="0.3">
      <c r="E32" t="s">
        <v>618</v>
      </c>
    </row>
    <row r="33" spans="4:5" x14ac:dyDescent="0.3">
      <c r="D33" t="s">
        <v>611</v>
      </c>
    </row>
    <row r="34" spans="4:5" x14ac:dyDescent="0.3">
      <c r="E34" t="s">
        <v>619</v>
      </c>
    </row>
    <row r="35" spans="4:5" x14ac:dyDescent="0.3">
      <c r="D35" t="s">
        <v>612</v>
      </c>
    </row>
    <row r="36" spans="4:5" x14ac:dyDescent="0.3">
      <c r="E36" t="s">
        <v>620</v>
      </c>
    </row>
    <row r="37" spans="4:5" x14ac:dyDescent="0.3">
      <c r="D37" t="s">
        <v>613</v>
      </c>
    </row>
    <row r="38" spans="4:5" x14ac:dyDescent="0.3">
      <c r="E38" t="s">
        <v>621</v>
      </c>
    </row>
    <row r="39" spans="4:5" x14ac:dyDescent="0.3">
      <c r="D39" t="s">
        <v>614</v>
      </c>
    </row>
    <row r="40" spans="4:5" x14ac:dyDescent="0.3">
      <c r="E40" t="s">
        <v>622</v>
      </c>
    </row>
    <row r="41" spans="4:5" x14ac:dyDescent="0.3">
      <c r="D41" t="s">
        <v>623</v>
      </c>
    </row>
    <row r="42" spans="4:5" x14ac:dyDescent="0.3">
      <c r="E42" t="s">
        <v>624</v>
      </c>
    </row>
    <row r="43" spans="4:5" x14ac:dyDescent="0.3">
      <c r="D43" t="s">
        <v>625</v>
      </c>
    </row>
    <row r="44" spans="4:5" x14ac:dyDescent="0.3">
      <c r="E44" t="s">
        <v>626</v>
      </c>
    </row>
    <row r="45" spans="4:5" x14ac:dyDescent="0.3">
      <c r="D45" t="s">
        <v>627</v>
      </c>
    </row>
    <row r="46" spans="4:5" x14ac:dyDescent="0.3">
      <c r="E46" t="s">
        <v>602</v>
      </c>
    </row>
    <row r="47" spans="4:5" x14ac:dyDescent="0.3">
      <c r="D47" t="s">
        <v>628</v>
      </c>
    </row>
    <row r="48" spans="4:5" x14ac:dyDescent="0.3">
      <c r="E48" t="s">
        <v>629</v>
      </c>
    </row>
    <row r="49" spans="3:17" x14ac:dyDescent="0.3">
      <c r="E49" t="s">
        <v>630</v>
      </c>
    </row>
    <row r="50" spans="3:17" x14ac:dyDescent="0.3">
      <c r="C50" s="9" t="s">
        <v>631</v>
      </c>
    </row>
    <row r="51" spans="3:17" x14ac:dyDescent="0.3">
      <c r="D51" t="s">
        <v>632</v>
      </c>
      <c r="Q51" s="9" t="s">
        <v>652</v>
      </c>
    </row>
    <row r="52" spans="3:17" x14ac:dyDescent="0.3">
      <c r="E52" t="s">
        <v>633</v>
      </c>
      <c r="Q52" s="6" t="s">
        <v>650</v>
      </c>
    </row>
    <row r="53" spans="3:17" x14ac:dyDescent="0.3">
      <c r="D53" t="s">
        <v>634</v>
      </c>
      <c r="Q53" s="6" t="s">
        <v>651</v>
      </c>
    </row>
    <row r="54" spans="3:17" x14ac:dyDescent="0.3">
      <c r="E54" t="s">
        <v>635</v>
      </c>
      <c r="Q54" t="s">
        <v>657</v>
      </c>
    </row>
    <row r="55" spans="3:17" x14ac:dyDescent="0.3">
      <c r="D55" t="s">
        <v>636</v>
      </c>
      <c r="Q55" s="6" t="s">
        <v>653</v>
      </c>
    </row>
    <row r="56" spans="3:17" x14ac:dyDescent="0.3">
      <c r="E56" t="s">
        <v>637</v>
      </c>
      <c r="Q56" s="87" t="s">
        <v>654</v>
      </c>
    </row>
    <row r="57" spans="3:17" x14ac:dyDescent="0.3">
      <c r="D57" t="s">
        <v>638</v>
      </c>
      <c r="Q57" s="87" t="s">
        <v>655</v>
      </c>
    </row>
    <row r="58" spans="3:17" x14ac:dyDescent="0.3">
      <c r="E58" t="s">
        <v>639</v>
      </c>
      <c r="Q58" t="s">
        <v>658</v>
      </c>
    </row>
    <row r="59" spans="3:17" x14ac:dyDescent="0.3">
      <c r="D59" t="s">
        <v>640</v>
      </c>
      <c r="Q59" s="6" t="s">
        <v>656</v>
      </c>
    </row>
    <row r="60" spans="3:17" x14ac:dyDescent="0.3">
      <c r="E60" t="s">
        <v>641</v>
      </c>
      <c r="Q60" s="6" t="s">
        <v>659</v>
      </c>
    </row>
    <row r="61" spans="3:17" x14ac:dyDescent="0.3">
      <c r="D61" t="s">
        <v>642</v>
      </c>
      <c r="Q61" s="87" t="s">
        <v>660</v>
      </c>
    </row>
    <row r="62" spans="3:17" x14ac:dyDescent="0.3">
      <c r="E62" t="s">
        <v>643</v>
      </c>
      <c r="Q62" s="97" t="s">
        <v>661</v>
      </c>
    </row>
    <row r="63" spans="3:17" x14ac:dyDescent="0.3">
      <c r="D63" t="s">
        <v>644</v>
      </c>
      <c r="Q63" s="97" t="s">
        <v>662</v>
      </c>
    </row>
    <row r="64" spans="3:17" x14ac:dyDescent="0.3">
      <c r="E64" t="s">
        <v>645</v>
      </c>
      <c r="Q64" s="97" t="s">
        <v>663</v>
      </c>
    </row>
    <row r="65" spans="2:23" x14ac:dyDescent="0.3">
      <c r="D65" t="s">
        <v>646</v>
      </c>
      <c r="Q65" t="s">
        <v>664</v>
      </c>
    </row>
    <row r="66" spans="2:23" x14ac:dyDescent="0.3">
      <c r="E66" t="s">
        <v>647</v>
      </c>
    </row>
    <row r="67" spans="2:23" x14ac:dyDescent="0.3">
      <c r="D67" t="s">
        <v>648</v>
      </c>
    </row>
    <row r="68" spans="2:23" x14ac:dyDescent="0.3">
      <c r="E68" t="s">
        <v>649</v>
      </c>
    </row>
    <row r="69" spans="2:23" x14ac:dyDescent="0.3">
      <c r="B69" s="95" t="s">
        <v>145</v>
      </c>
      <c r="C69" s="95"/>
      <c r="D69" s="8"/>
      <c r="E69" s="8"/>
      <c r="F69" s="8"/>
      <c r="G69" s="8"/>
      <c r="H69" s="8"/>
      <c r="I69" s="8"/>
      <c r="J69" s="8"/>
      <c r="K69" s="8"/>
      <c r="L69" s="8"/>
      <c r="M69" s="8"/>
      <c r="N69" s="8"/>
      <c r="O69" s="8"/>
      <c r="P69" s="8"/>
      <c r="Q69" s="8"/>
      <c r="R69" s="8"/>
      <c r="S69" s="8"/>
      <c r="T69" s="8"/>
      <c r="U69" s="8"/>
      <c r="V69" s="8"/>
      <c r="W69" s="8"/>
    </row>
    <row r="70" spans="2:23" x14ac:dyDescent="0.3">
      <c r="C70" s="9" t="s">
        <v>665</v>
      </c>
    </row>
    <row r="71" spans="2:23" x14ac:dyDescent="0.3">
      <c r="D71" t="s">
        <v>601</v>
      </c>
    </row>
    <row r="72" spans="2:23" x14ac:dyDescent="0.3">
      <c r="E72" t="s">
        <v>666</v>
      </c>
    </row>
    <row r="73" spans="2:23" x14ac:dyDescent="0.3">
      <c r="C73" s="9" t="s">
        <v>667</v>
      </c>
    </row>
    <row r="74" spans="2:23" x14ac:dyDescent="0.3">
      <c r="D74" t="s">
        <v>668</v>
      </c>
    </row>
    <row r="75" spans="2:23" x14ac:dyDescent="0.3">
      <c r="E75" t="s">
        <v>669</v>
      </c>
    </row>
    <row r="76" spans="2:23" x14ac:dyDescent="0.3">
      <c r="D76" t="s">
        <v>627</v>
      </c>
    </row>
    <row r="77" spans="2:23" x14ac:dyDescent="0.3">
      <c r="E77" t="s">
        <v>666</v>
      </c>
    </row>
    <row r="78" spans="2:23" x14ac:dyDescent="0.3">
      <c r="C78" s="9" t="s">
        <v>670</v>
      </c>
    </row>
    <row r="79" spans="2:23" x14ac:dyDescent="0.3">
      <c r="D79" t="s">
        <v>671</v>
      </c>
    </row>
    <row r="80" spans="2:23" x14ac:dyDescent="0.3">
      <c r="E80" t="s">
        <v>672</v>
      </c>
    </row>
  </sheetData>
  <autoFilter ref="B1:E21" xr:uid="{695C3002-98B4-4D4B-B918-3114E981DAFB}"/>
  <pageMargins left="0.7" right="0.7" top="0.75" bottom="0.75" header="0.3" footer="0.3"/>
  <pageSetup orientation="portrait" horizontalDpi="4294967293"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5B05F-C485-4123-97BF-1F69D6559272}">
  <sheetPr codeName="Sheet19"/>
  <dimension ref="B2:S3"/>
  <sheetViews>
    <sheetView showGridLines="0" workbookViewId="0">
      <selection activeCell="K28" sqref="K28"/>
    </sheetView>
  </sheetViews>
  <sheetFormatPr defaultColWidth="9" defaultRowHeight="13.8" x14ac:dyDescent="0.3"/>
  <cols>
    <col min="1" max="1" width="0.77734375" customWidth="1"/>
  </cols>
  <sheetData>
    <row r="2" spans="2:19" x14ac:dyDescent="0.3">
      <c r="B2" s="95" t="s">
        <v>562</v>
      </c>
      <c r="C2" s="8"/>
      <c r="D2" s="8"/>
      <c r="E2" s="8"/>
      <c r="F2" s="8"/>
      <c r="G2" s="8"/>
      <c r="H2" s="8"/>
      <c r="I2" s="8"/>
      <c r="J2" s="8"/>
      <c r="K2" s="8"/>
      <c r="L2" s="8"/>
      <c r="M2" s="8"/>
      <c r="N2" s="8"/>
      <c r="O2" s="8"/>
      <c r="P2" s="8"/>
    </row>
    <row r="3" spans="2:19" x14ac:dyDescent="0.3">
      <c r="B3" s="9" t="s">
        <v>563</v>
      </c>
      <c r="H3" s="9" t="s">
        <v>564</v>
      </c>
      <c r="S3" s="9" t="s">
        <v>565</v>
      </c>
    </row>
  </sheetData>
  <pageMargins left="0.7" right="0.7" top="0.75" bottom="0.75" header="0.3" footer="0.3"/>
  <pageSetup orientation="portrait" horizontalDpi="4294967293"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F45B2-DA30-4112-8143-40F0CCFD7582}">
  <sheetPr codeName="Sheet8"/>
  <dimension ref="B1:W255"/>
  <sheetViews>
    <sheetView showGridLines="0" zoomScaleNormal="100" workbookViewId="0">
      <selection activeCell="D14" sqref="D14"/>
    </sheetView>
  </sheetViews>
  <sheetFormatPr defaultColWidth="9" defaultRowHeight="13.8" x14ac:dyDescent="0.3"/>
  <cols>
    <col min="1" max="1" width="0.77734375" customWidth="1"/>
    <col min="2" max="2" width="2.5546875" customWidth="1"/>
    <col min="3" max="3" width="12.5546875" customWidth="1"/>
  </cols>
  <sheetData>
    <row r="1" spans="2:23" x14ac:dyDescent="0.3">
      <c r="B1" t="s">
        <v>22</v>
      </c>
    </row>
    <row r="2" spans="2:23" x14ac:dyDescent="0.3">
      <c r="B2" s="74" t="s">
        <v>738</v>
      </c>
      <c r="C2" s="8"/>
      <c r="D2" s="8"/>
      <c r="E2" s="8"/>
      <c r="F2" s="8"/>
      <c r="G2" s="8"/>
      <c r="H2" s="8"/>
      <c r="I2" s="8"/>
      <c r="J2" s="8"/>
      <c r="K2" s="8"/>
      <c r="L2" s="8"/>
      <c r="M2" s="8"/>
      <c r="N2" s="8"/>
      <c r="O2" s="8"/>
      <c r="P2" s="8"/>
      <c r="Q2" s="8"/>
      <c r="R2" s="8"/>
      <c r="S2" s="8"/>
      <c r="T2" s="8"/>
      <c r="U2" s="8"/>
      <c r="V2" s="8"/>
      <c r="W2" s="8"/>
    </row>
    <row r="3" spans="2:23" x14ac:dyDescent="0.3">
      <c r="B3" t="s">
        <v>739</v>
      </c>
    </row>
    <row r="4" spans="2:23" x14ac:dyDescent="0.3">
      <c r="B4" t="s">
        <v>740</v>
      </c>
    </row>
    <row r="5" spans="2:23" x14ac:dyDescent="0.3">
      <c r="C5" t="s">
        <v>742</v>
      </c>
    </row>
    <row r="6" spans="2:23" x14ac:dyDescent="0.3">
      <c r="B6" t="s">
        <v>741</v>
      </c>
    </row>
    <row r="18" spans="2:23" x14ac:dyDescent="0.3">
      <c r="B18" s="74" t="s">
        <v>724</v>
      </c>
      <c r="C18" s="8"/>
      <c r="D18" s="8"/>
      <c r="E18" s="8"/>
      <c r="F18" s="8"/>
      <c r="G18" s="8"/>
      <c r="H18" s="8"/>
      <c r="I18" s="8"/>
      <c r="J18" s="8"/>
      <c r="K18" s="8"/>
      <c r="L18" s="8"/>
      <c r="M18" s="8"/>
      <c r="N18" s="8"/>
      <c r="O18" s="8"/>
      <c r="P18" s="8"/>
      <c r="Q18" s="8"/>
      <c r="R18" s="8"/>
      <c r="S18" s="8"/>
      <c r="T18" s="8"/>
      <c r="U18" s="8"/>
      <c r="V18" s="8"/>
      <c r="W18" s="8"/>
    </row>
    <row r="19" spans="2:23" x14ac:dyDescent="0.3">
      <c r="C19" t="s">
        <v>735</v>
      </c>
      <c r="O19" t="s">
        <v>22</v>
      </c>
      <c r="P19" s="70" t="s">
        <v>736</v>
      </c>
    </row>
    <row r="20" spans="2:23" x14ac:dyDescent="0.3">
      <c r="C20" t="s">
        <v>733</v>
      </c>
      <c r="P20" s="70" t="s">
        <v>734</v>
      </c>
    </row>
    <row r="21" spans="2:23" x14ac:dyDescent="0.3">
      <c r="C21" t="s">
        <v>731</v>
      </c>
      <c r="P21" s="70" t="s">
        <v>732</v>
      </c>
    </row>
    <row r="22" spans="2:23" x14ac:dyDescent="0.3">
      <c r="C22" t="s">
        <v>727</v>
      </c>
      <c r="P22" s="70" t="s">
        <v>728</v>
      </c>
    </row>
    <row r="23" spans="2:23" x14ac:dyDescent="0.3">
      <c r="C23" t="s">
        <v>725</v>
      </c>
      <c r="P23" s="70" t="s">
        <v>726</v>
      </c>
    </row>
    <row r="27" spans="2:23" x14ac:dyDescent="0.3">
      <c r="B27" s="74" t="s">
        <v>705</v>
      </c>
      <c r="C27" s="8"/>
      <c r="D27" s="8"/>
      <c r="E27" s="8"/>
      <c r="F27" s="8"/>
      <c r="G27" s="8"/>
      <c r="H27" s="8"/>
      <c r="I27" s="8"/>
      <c r="J27" s="8"/>
      <c r="K27" s="8"/>
      <c r="L27" s="8"/>
      <c r="M27" s="8"/>
      <c r="N27" s="8"/>
      <c r="O27" s="8"/>
      <c r="P27" s="8"/>
      <c r="Q27" s="8"/>
      <c r="R27" s="8"/>
      <c r="S27" s="8"/>
      <c r="T27" s="8"/>
      <c r="U27" s="8"/>
      <c r="V27" s="8"/>
      <c r="W27" s="8"/>
    </row>
    <row r="28" spans="2:23" x14ac:dyDescent="0.3">
      <c r="C28" t="s">
        <v>695</v>
      </c>
      <c r="G28" s="6" t="s">
        <v>696</v>
      </c>
      <c r="W28" t="s">
        <v>701</v>
      </c>
    </row>
    <row r="29" spans="2:23" x14ac:dyDescent="0.3">
      <c r="K29" t="s">
        <v>697</v>
      </c>
    </row>
    <row r="30" spans="2:23" x14ac:dyDescent="0.3">
      <c r="K30" t="s">
        <v>700</v>
      </c>
    </row>
    <row r="32" spans="2:23" x14ac:dyDescent="0.3">
      <c r="M32" t="s">
        <v>698</v>
      </c>
      <c r="N32" t="s">
        <v>699</v>
      </c>
    </row>
    <row r="44" spans="2:23" x14ac:dyDescent="0.3">
      <c r="B44" s="74" t="s">
        <v>569</v>
      </c>
      <c r="C44" s="8"/>
      <c r="D44" s="8"/>
      <c r="E44" s="8"/>
      <c r="F44" s="8"/>
      <c r="G44" s="8"/>
      <c r="H44" s="8"/>
      <c r="I44" s="8"/>
      <c r="J44" s="8"/>
      <c r="K44" s="8"/>
      <c r="L44" s="8"/>
      <c r="M44" s="8"/>
      <c r="N44" s="8"/>
      <c r="O44" s="8"/>
      <c r="P44" s="8"/>
      <c r="Q44" s="8"/>
      <c r="R44" s="8"/>
      <c r="S44" s="8"/>
      <c r="T44" s="8"/>
      <c r="U44" s="8"/>
      <c r="V44" s="8"/>
      <c r="W44" s="8"/>
    </row>
    <row r="45" spans="2:23" x14ac:dyDescent="0.3">
      <c r="C45" t="s">
        <v>568</v>
      </c>
    </row>
    <row r="47" spans="2:23" x14ac:dyDescent="0.3">
      <c r="B47" s="74" t="s">
        <v>529</v>
      </c>
      <c r="C47" s="8"/>
      <c r="D47" s="8"/>
      <c r="E47" s="8"/>
      <c r="F47" s="8"/>
      <c r="G47" s="8"/>
      <c r="H47" s="8"/>
      <c r="I47" s="8"/>
      <c r="J47" s="8"/>
      <c r="K47" s="8"/>
      <c r="L47" s="8"/>
      <c r="M47" s="8"/>
      <c r="N47" s="8"/>
      <c r="O47" s="8"/>
      <c r="P47" s="8"/>
      <c r="Q47" s="8"/>
      <c r="R47" s="8"/>
      <c r="S47" s="8"/>
      <c r="T47" s="8"/>
      <c r="U47" s="8"/>
      <c r="V47" s="8"/>
      <c r="W47" s="8"/>
    </row>
    <row r="48" spans="2:23" x14ac:dyDescent="0.3">
      <c r="C48" t="s">
        <v>519</v>
      </c>
      <c r="D48" t="s">
        <v>517</v>
      </c>
    </row>
    <row r="49" spans="2:23" x14ac:dyDescent="0.3">
      <c r="D49" t="s">
        <v>524</v>
      </c>
      <c r="N49" t="s">
        <v>527</v>
      </c>
      <c r="O49" s="105" t="s">
        <v>528</v>
      </c>
      <c r="P49" s="106"/>
      <c r="Q49" s="106"/>
      <c r="R49" s="106"/>
      <c r="S49" s="106"/>
      <c r="T49" s="106"/>
      <c r="U49" s="106"/>
      <c r="V49" s="106"/>
      <c r="W49" s="106"/>
    </row>
    <row r="50" spans="2:23" x14ac:dyDescent="0.3">
      <c r="D50" t="s">
        <v>525</v>
      </c>
      <c r="O50" s="106"/>
      <c r="P50" s="106"/>
      <c r="Q50" s="106"/>
      <c r="R50" s="106"/>
      <c r="S50" s="106"/>
      <c r="T50" s="106"/>
      <c r="U50" s="106"/>
      <c r="V50" s="106"/>
      <c r="W50" s="106"/>
    </row>
    <row r="51" spans="2:23" x14ac:dyDescent="0.3">
      <c r="D51" t="s">
        <v>526</v>
      </c>
      <c r="O51" s="106"/>
      <c r="P51" s="106"/>
      <c r="Q51" s="106"/>
      <c r="R51" s="106"/>
      <c r="S51" s="106"/>
      <c r="T51" s="106"/>
      <c r="U51" s="106"/>
      <c r="V51" s="106"/>
      <c r="W51" s="106"/>
    </row>
    <row r="52" spans="2:23" x14ac:dyDescent="0.3">
      <c r="C52" t="s">
        <v>520</v>
      </c>
      <c r="D52" t="s">
        <v>518</v>
      </c>
      <c r="O52" s="106"/>
      <c r="P52" s="106"/>
      <c r="Q52" s="106"/>
      <c r="R52" s="106"/>
      <c r="S52" s="106"/>
      <c r="T52" s="106"/>
      <c r="U52" s="106"/>
      <c r="V52" s="106"/>
      <c r="W52" s="106"/>
    </row>
    <row r="53" spans="2:23" x14ac:dyDescent="0.3">
      <c r="D53" t="s">
        <v>522</v>
      </c>
      <c r="O53" s="106"/>
      <c r="P53" s="106"/>
      <c r="Q53" s="106"/>
      <c r="R53" s="106"/>
      <c r="S53" s="106"/>
      <c r="T53" s="106"/>
      <c r="U53" s="106"/>
      <c r="V53" s="106"/>
      <c r="W53" s="106"/>
    </row>
    <row r="54" spans="2:23" x14ac:dyDescent="0.3">
      <c r="D54" t="s">
        <v>523</v>
      </c>
      <c r="O54" s="106"/>
      <c r="P54" s="106"/>
      <c r="Q54" s="106"/>
      <c r="R54" s="106"/>
      <c r="S54" s="106"/>
      <c r="T54" s="106"/>
      <c r="U54" s="106"/>
      <c r="V54" s="106"/>
      <c r="W54" s="106"/>
    </row>
    <row r="55" spans="2:23" x14ac:dyDescent="0.3">
      <c r="C55" t="s">
        <v>521</v>
      </c>
      <c r="O55" s="106"/>
      <c r="P55" s="106"/>
      <c r="Q55" s="106"/>
      <c r="R55" s="106"/>
      <c r="S55" s="106"/>
      <c r="T55" s="106"/>
      <c r="U55" s="106"/>
      <c r="V55" s="106"/>
      <c r="W55" s="106"/>
    </row>
    <row r="56" spans="2:23" x14ac:dyDescent="0.3">
      <c r="O56" s="106"/>
      <c r="P56" s="106"/>
      <c r="Q56" s="106"/>
      <c r="R56" s="106"/>
      <c r="S56" s="106"/>
      <c r="T56" s="106"/>
      <c r="U56" s="106"/>
      <c r="V56" s="106"/>
      <c r="W56" s="106"/>
    </row>
    <row r="57" spans="2:23" x14ac:dyDescent="0.3">
      <c r="O57" s="106"/>
      <c r="P57" s="106"/>
      <c r="Q57" s="106"/>
      <c r="R57" s="106"/>
      <c r="S57" s="106"/>
      <c r="T57" s="106"/>
      <c r="U57" s="106"/>
      <c r="V57" s="106"/>
      <c r="W57" s="106"/>
    </row>
    <row r="58" spans="2:23" x14ac:dyDescent="0.3">
      <c r="O58" s="106"/>
      <c r="P58" s="106"/>
      <c r="Q58" s="106"/>
      <c r="R58" s="106"/>
      <c r="S58" s="106"/>
      <c r="T58" s="106"/>
      <c r="U58" s="106"/>
      <c r="V58" s="106"/>
      <c r="W58" s="106"/>
    </row>
    <row r="59" spans="2:23" x14ac:dyDescent="0.3">
      <c r="O59" s="106"/>
      <c r="P59" s="106"/>
      <c r="Q59" s="106"/>
      <c r="R59" s="106"/>
      <c r="S59" s="106"/>
      <c r="T59" s="106"/>
      <c r="U59" s="106"/>
      <c r="V59" s="106"/>
      <c r="W59" s="106"/>
    </row>
    <row r="61" spans="2:23" x14ac:dyDescent="0.3">
      <c r="B61" s="74" t="s">
        <v>493</v>
      </c>
      <c r="C61" s="8"/>
      <c r="D61" s="8"/>
      <c r="E61" s="8"/>
      <c r="F61" s="8"/>
      <c r="G61" s="8"/>
      <c r="H61" s="8"/>
      <c r="I61" s="8"/>
      <c r="J61" s="8"/>
      <c r="K61" s="8"/>
      <c r="L61" s="8"/>
      <c r="M61" s="8"/>
      <c r="N61" s="8"/>
      <c r="O61" s="8"/>
      <c r="P61" s="8"/>
      <c r="Q61" s="8"/>
      <c r="R61" s="8"/>
      <c r="S61" s="8"/>
      <c r="T61" s="8"/>
      <c r="U61" s="8"/>
      <c r="V61" s="8"/>
      <c r="W61" s="8"/>
    </row>
    <row r="62" spans="2:23" x14ac:dyDescent="0.3">
      <c r="C62" t="s">
        <v>166</v>
      </c>
      <c r="D62" t="s">
        <v>480</v>
      </c>
    </row>
    <row r="63" spans="2:23" x14ac:dyDescent="0.3">
      <c r="C63" t="s">
        <v>481</v>
      </c>
      <c r="D63" t="s">
        <v>482</v>
      </c>
    </row>
    <row r="64" spans="2:23" x14ac:dyDescent="0.3">
      <c r="D64" t="s">
        <v>483</v>
      </c>
    </row>
    <row r="66" spans="2:23" x14ac:dyDescent="0.3">
      <c r="B66" s="74" t="s">
        <v>381</v>
      </c>
      <c r="C66" s="8"/>
      <c r="D66" s="8"/>
      <c r="E66" s="8"/>
      <c r="F66" s="8"/>
      <c r="G66" s="8"/>
      <c r="H66" s="8"/>
      <c r="I66" s="8"/>
      <c r="J66" s="8"/>
      <c r="K66" s="8"/>
      <c r="L66" s="8"/>
      <c r="M66" s="8"/>
      <c r="N66" s="8"/>
      <c r="O66" s="8"/>
      <c r="P66" s="8"/>
      <c r="Q66" s="8"/>
      <c r="R66" s="8"/>
      <c r="S66" s="8"/>
      <c r="T66" s="8"/>
      <c r="U66" s="8"/>
      <c r="V66" s="8"/>
      <c r="W66" s="8"/>
    </row>
    <row r="67" spans="2:23" x14ac:dyDescent="0.3">
      <c r="C67" t="s">
        <v>166</v>
      </c>
      <c r="D67" t="s">
        <v>385</v>
      </c>
    </row>
    <row r="68" spans="2:23" x14ac:dyDescent="0.3">
      <c r="C68" t="s">
        <v>346</v>
      </c>
      <c r="D68" t="s">
        <v>386</v>
      </c>
    </row>
    <row r="69" spans="2:23" x14ac:dyDescent="0.3">
      <c r="D69" t="s">
        <v>387</v>
      </c>
    </row>
    <row r="70" spans="2:23" x14ac:dyDescent="0.3">
      <c r="D70" t="s">
        <v>391</v>
      </c>
    </row>
    <row r="71" spans="2:23" x14ac:dyDescent="0.3">
      <c r="C71" t="s">
        <v>388</v>
      </c>
      <c r="D71" t="s">
        <v>389</v>
      </c>
    </row>
    <row r="72" spans="2:23" x14ac:dyDescent="0.3">
      <c r="D72" t="s">
        <v>390</v>
      </c>
    </row>
    <row r="74" spans="2:23" x14ac:dyDescent="0.3">
      <c r="B74" s="74" t="s">
        <v>375</v>
      </c>
      <c r="C74" s="8"/>
      <c r="D74" s="8"/>
      <c r="E74" s="8"/>
      <c r="F74" s="8"/>
      <c r="G74" s="8"/>
      <c r="H74" s="8"/>
      <c r="I74" s="8"/>
      <c r="J74" s="8"/>
      <c r="K74" s="8"/>
      <c r="L74" s="8"/>
      <c r="M74" s="8"/>
      <c r="N74" s="8"/>
      <c r="O74" s="8"/>
      <c r="P74" s="8"/>
      <c r="Q74" s="8" t="s">
        <v>358</v>
      </c>
      <c r="R74" s="8"/>
      <c r="S74" s="8"/>
      <c r="T74" s="8"/>
      <c r="U74" s="8"/>
      <c r="V74" s="8"/>
      <c r="W74" s="8"/>
    </row>
    <row r="75" spans="2:23" x14ac:dyDescent="0.3">
      <c r="C75" t="s">
        <v>166</v>
      </c>
      <c r="D75" t="s">
        <v>376</v>
      </c>
    </row>
    <row r="76" spans="2:23" x14ac:dyDescent="0.3">
      <c r="C76" t="s">
        <v>377</v>
      </c>
      <c r="D76" t="s">
        <v>378</v>
      </c>
    </row>
    <row r="77" spans="2:23" x14ac:dyDescent="0.3">
      <c r="D77" t="s">
        <v>379</v>
      </c>
    </row>
    <row r="84" spans="2:23" x14ac:dyDescent="0.3">
      <c r="B84" s="74" t="s">
        <v>374</v>
      </c>
      <c r="C84" s="8"/>
      <c r="D84" s="8"/>
      <c r="E84" s="8"/>
      <c r="F84" s="8"/>
      <c r="G84" s="8"/>
      <c r="H84" s="8"/>
      <c r="I84" s="8"/>
      <c r="J84" s="8"/>
      <c r="K84" s="8"/>
      <c r="L84" s="8"/>
      <c r="M84" s="8"/>
      <c r="N84" s="8"/>
      <c r="O84" s="8"/>
      <c r="P84" s="8"/>
      <c r="Q84" s="8" t="s">
        <v>358</v>
      </c>
      <c r="R84" s="8"/>
      <c r="S84" s="8"/>
      <c r="T84" s="8"/>
      <c r="U84" s="8"/>
      <c r="V84" s="8"/>
      <c r="W84" s="8"/>
    </row>
    <row r="85" spans="2:23" x14ac:dyDescent="0.3">
      <c r="C85" t="s">
        <v>324</v>
      </c>
      <c r="D85" t="s">
        <v>343</v>
      </c>
    </row>
    <row r="86" spans="2:23" x14ac:dyDescent="0.3">
      <c r="C86" t="s">
        <v>344</v>
      </c>
      <c r="D86" t="s">
        <v>345</v>
      </c>
    </row>
    <row r="87" spans="2:23" x14ac:dyDescent="0.3">
      <c r="C87" t="s">
        <v>355</v>
      </c>
      <c r="D87" t="s">
        <v>359</v>
      </c>
    </row>
    <row r="89" spans="2:23" x14ac:dyDescent="0.3">
      <c r="C89" s="82" t="s">
        <v>356</v>
      </c>
      <c r="D89" t="s">
        <v>360</v>
      </c>
      <c r="K89" t="s">
        <v>354</v>
      </c>
      <c r="Q89" t="s">
        <v>353</v>
      </c>
    </row>
    <row r="90" spans="2:23" x14ac:dyDescent="0.3">
      <c r="C90" t="s">
        <v>346</v>
      </c>
      <c r="D90" t="s">
        <v>352</v>
      </c>
    </row>
    <row r="91" spans="2:23" x14ac:dyDescent="0.3">
      <c r="C91" t="s">
        <v>347</v>
      </c>
      <c r="D91" t="s">
        <v>351</v>
      </c>
    </row>
    <row r="92" spans="2:23" x14ac:dyDescent="0.3">
      <c r="D92" t="s">
        <v>348</v>
      </c>
      <c r="F92" s="104" t="s">
        <v>349</v>
      </c>
      <c r="G92" s="104"/>
      <c r="H92" s="104"/>
      <c r="I92" s="104"/>
      <c r="J92" s="104"/>
      <c r="K92" s="104"/>
      <c r="L92" s="104"/>
      <c r="M92" s="81"/>
      <c r="N92" s="81"/>
      <c r="O92" s="81"/>
    </row>
    <row r="93" spans="2:23" x14ac:dyDescent="0.3">
      <c r="F93" s="104"/>
      <c r="G93" s="104"/>
      <c r="H93" s="104"/>
      <c r="I93" s="104"/>
      <c r="J93" s="104"/>
      <c r="K93" s="104"/>
      <c r="L93" s="104"/>
      <c r="M93" s="81"/>
      <c r="N93" s="81"/>
      <c r="O93" s="81"/>
    </row>
    <row r="94" spans="2:23" x14ac:dyDescent="0.3">
      <c r="F94" s="104"/>
      <c r="G94" s="104"/>
      <c r="H94" s="104"/>
      <c r="I94" s="104"/>
      <c r="J94" s="104"/>
      <c r="K94" s="104"/>
      <c r="L94" s="104"/>
      <c r="M94" s="81"/>
      <c r="N94" s="81"/>
      <c r="O94" s="81"/>
    </row>
    <row r="95" spans="2:23" x14ac:dyDescent="0.3">
      <c r="C95" t="s">
        <v>350</v>
      </c>
      <c r="D95" t="s">
        <v>373</v>
      </c>
    </row>
    <row r="97" spans="2:23" x14ac:dyDescent="0.3">
      <c r="C97" s="82" t="s">
        <v>357</v>
      </c>
      <c r="D97" t="s">
        <v>366</v>
      </c>
    </row>
    <row r="98" spans="2:23" x14ac:dyDescent="0.3">
      <c r="C98" t="s">
        <v>346</v>
      </c>
      <c r="D98" t="s">
        <v>361</v>
      </c>
    </row>
    <row r="99" spans="2:23" x14ac:dyDescent="0.3">
      <c r="C99" t="s">
        <v>347</v>
      </c>
      <c r="D99" t="s">
        <v>362</v>
      </c>
    </row>
    <row r="100" spans="2:23" x14ac:dyDescent="0.3">
      <c r="D100" t="s">
        <v>364</v>
      </c>
    </row>
    <row r="101" spans="2:23" x14ac:dyDescent="0.3">
      <c r="C101" t="s">
        <v>350</v>
      </c>
      <c r="D101" t="s">
        <v>363</v>
      </c>
    </row>
    <row r="102" spans="2:23" x14ac:dyDescent="0.3">
      <c r="D102" t="s">
        <v>365</v>
      </c>
    </row>
    <row r="104" spans="2:23" x14ac:dyDescent="0.3">
      <c r="C104" s="82" t="s">
        <v>367</v>
      </c>
      <c r="D104" s="83"/>
      <c r="E104" s="83"/>
    </row>
    <row r="105" spans="2:23" x14ac:dyDescent="0.3">
      <c r="C105" t="s">
        <v>166</v>
      </c>
      <c r="D105" t="s">
        <v>372</v>
      </c>
    </row>
    <row r="106" spans="2:23" x14ac:dyDescent="0.3">
      <c r="C106" t="s">
        <v>368</v>
      </c>
      <c r="D106" t="s">
        <v>369</v>
      </c>
    </row>
    <row r="107" spans="2:23" x14ac:dyDescent="0.3">
      <c r="C107" t="s">
        <v>370</v>
      </c>
      <c r="D107" t="s">
        <v>371</v>
      </c>
    </row>
    <row r="110" spans="2:23" x14ac:dyDescent="0.3">
      <c r="B110" s="74" t="s">
        <v>328</v>
      </c>
      <c r="C110" s="8"/>
      <c r="D110" s="8"/>
      <c r="E110" s="8"/>
      <c r="F110" s="8"/>
      <c r="G110" s="8"/>
      <c r="H110" s="8"/>
      <c r="I110" s="8"/>
      <c r="J110" s="8"/>
      <c r="K110" s="8"/>
      <c r="L110" s="8"/>
      <c r="M110" s="8"/>
      <c r="N110" s="8"/>
      <c r="O110" s="8"/>
      <c r="P110" s="8"/>
      <c r="Q110" s="8"/>
      <c r="R110" s="8"/>
      <c r="S110" s="8"/>
      <c r="T110" s="8"/>
      <c r="U110" s="8"/>
      <c r="V110" s="8"/>
      <c r="W110" s="8"/>
    </row>
    <row r="111" spans="2:23" x14ac:dyDescent="0.3">
      <c r="C111" t="s">
        <v>166</v>
      </c>
      <c r="D111" t="s">
        <v>338</v>
      </c>
    </row>
    <row r="113" spans="2:23" x14ac:dyDescent="0.3">
      <c r="B113" s="74" t="s">
        <v>331</v>
      </c>
      <c r="C113" s="8"/>
      <c r="D113" s="8"/>
      <c r="E113" s="8"/>
      <c r="F113" s="8"/>
      <c r="G113" s="8"/>
      <c r="H113" s="8"/>
      <c r="I113" s="8"/>
      <c r="J113" s="8"/>
      <c r="K113" s="8"/>
      <c r="L113" s="8"/>
      <c r="M113" s="8"/>
      <c r="N113" s="8"/>
      <c r="O113" s="8"/>
      <c r="P113" s="8"/>
      <c r="Q113" s="8"/>
      <c r="R113" s="8"/>
      <c r="S113" s="8"/>
      <c r="T113" s="8"/>
      <c r="U113" s="8"/>
      <c r="V113" s="8"/>
      <c r="W113" s="8"/>
    </row>
    <row r="114" spans="2:23" x14ac:dyDescent="0.3">
      <c r="C114" t="s">
        <v>166</v>
      </c>
      <c r="D114" t="s">
        <v>329</v>
      </c>
    </row>
    <row r="115" spans="2:23" x14ac:dyDescent="0.3">
      <c r="C115" t="s">
        <v>50</v>
      </c>
      <c r="D115" t="s">
        <v>330</v>
      </c>
    </row>
    <row r="116" spans="2:23" x14ac:dyDescent="0.3">
      <c r="C116" t="s">
        <v>326</v>
      </c>
      <c r="D116" t="s">
        <v>332</v>
      </c>
    </row>
    <row r="117" spans="2:23" x14ac:dyDescent="0.3">
      <c r="C117" t="s">
        <v>293</v>
      </c>
      <c r="D117" s="102" t="s">
        <v>333</v>
      </c>
      <c r="E117" s="103"/>
      <c r="F117" s="103"/>
      <c r="G117" s="103"/>
      <c r="H117" s="103"/>
      <c r="I117" s="103"/>
      <c r="J117" s="103"/>
      <c r="K117" s="103"/>
      <c r="L117" s="103"/>
    </row>
    <row r="118" spans="2:23" x14ac:dyDescent="0.3">
      <c r="D118" s="103"/>
      <c r="E118" s="103"/>
      <c r="F118" s="103"/>
      <c r="G118" s="103"/>
      <c r="H118" s="103"/>
      <c r="I118" s="103"/>
      <c r="J118" s="103"/>
      <c r="K118" s="103"/>
      <c r="L118" s="103"/>
    </row>
    <row r="120" spans="2:23" x14ac:dyDescent="0.3">
      <c r="B120" s="74" t="s">
        <v>334</v>
      </c>
      <c r="C120" s="8"/>
      <c r="D120" s="8"/>
      <c r="E120" s="8"/>
      <c r="F120" s="8"/>
      <c r="G120" s="8"/>
      <c r="H120" s="8"/>
      <c r="I120" s="8"/>
      <c r="J120" s="8"/>
      <c r="K120" s="8"/>
      <c r="L120" s="8"/>
      <c r="M120" s="8"/>
      <c r="N120" s="8"/>
      <c r="O120" s="8"/>
      <c r="P120" s="8"/>
      <c r="Q120" s="8"/>
      <c r="R120" s="8"/>
      <c r="S120" s="8"/>
      <c r="T120" s="8"/>
      <c r="U120" s="8"/>
      <c r="V120" s="8"/>
      <c r="W120" s="8"/>
    </row>
    <row r="121" spans="2:23" x14ac:dyDescent="0.3">
      <c r="C121" t="s">
        <v>166</v>
      </c>
      <c r="D121" t="s">
        <v>323</v>
      </c>
    </row>
    <row r="122" spans="2:23" x14ac:dyDescent="0.3">
      <c r="C122" t="s">
        <v>324</v>
      </c>
      <c r="D122" t="s">
        <v>325</v>
      </c>
    </row>
    <row r="123" spans="2:23" x14ac:dyDescent="0.3">
      <c r="C123" t="s">
        <v>326</v>
      </c>
      <c r="D123" t="s">
        <v>335</v>
      </c>
    </row>
    <row r="124" spans="2:23" x14ac:dyDescent="0.3">
      <c r="C124" t="s">
        <v>293</v>
      </c>
      <c r="D124" s="102" t="s">
        <v>327</v>
      </c>
      <c r="E124" s="103"/>
      <c r="F124" s="103"/>
      <c r="G124" s="103"/>
      <c r="H124" s="103"/>
      <c r="I124" s="103"/>
      <c r="J124" s="103"/>
      <c r="K124" s="103"/>
      <c r="L124" s="103"/>
    </row>
    <row r="125" spans="2:23" x14ac:dyDescent="0.3">
      <c r="D125" s="103"/>
      <c r="E125" s="103"/>
      <c r="F125" s="103"/>
      <c r="G125" s="103"/>
      <c r="H125" s="103"/>
      <c r="I125" s="103"/>
      <c r="J125" s="103"/>
      <c r="K125" s="103"/>
      <c r="L125" s="103"/>
    </row>
    <row r="127" spans="2:23" x14ac:dyDescent="0.3">
      <c r="B127" s="74" t="s">
        <v>309</v>
      </c>
      <c r="C127" s="8"/>
      <c r="D127" s="8"/>
      <c r="E127" s="8"/>
      <c r="F127" s="8"/>
      <c r="G127" s="8"/>
      <c r="H127" s="8"/>
      <c r="I127" s="8"/>
      <c r="J127" s="8"/>
      <c r="K127" s="8"/>
      <c r="L127" s="8"/>
      <c r="M127" s="8"/>
      <c r="N127" s="8"/>
      <c r="O127" s="8"/>
      <c r="P127" s="8"/>
      <c r="Q127" s="8"/>
      <c r="R127" s="8"/>
      <c r="S127" s="8"/>
      <c r="T127" s="8"/>
      <c r="U127" s="8"/>
      <c r="V127" s="8"/>
      <c r="W127" s="8"/>
    </row>
    <row r="128" spans="2:23" x14ac:dyDescent="0.3">
      <c r="C128" t="s">
        <v>296</v>
      </c>
    </row>
    <row r="129" spans="3:3" x14ac:dyDescent="0.3">
      <c r="C129" t="s">
        <v>303</v>
      </c>
    </row>
    <row r="156" spans="13:13" x14ac:dyDescent="0.3">
      <c r="M156" t="s">
        <v>298</v>
      </c>
    </row>
    <row r="157" spans="13:13" x14ac:dyDescent="0.3">
      <c r="M157" t="s">
        <v>299</v>
      </c>
    </row>
    <row r="165" spans="13:15" x14ac:dyDescent="0.3">
      <c r="M165" t="s">
        <v>300</v>
      </c>
    </row>
    <row r="166" spans="13:15" x14ac:dyDescent="0.3">
      <c r="M166" t="s">
        <v>301</v>
      </c>
    </row>
    <row r="167" spans="13:15" x14ac:dyDescent="0.3">
      <c r="M167" t="s">
        <v>302</v>
      </c>
    </row>
    <row r="168" spans="13:15" x14ac:dyDescent="0.3">
      <c r="M168" t="s">
        <v>297</v>
      </c>
      <c r="O168" t="s">
        <v>303</v>
      </c>
    </row>
    <row r="183" spans="2:23" x14ac:dyDescent="0.3">
      <c r="B183" s="74" t="s">
        <v>310</v>
      </c>
      <c r="C183" s="8"/>
      <c r="D183" s="8"/>
      <c r="E183" s="8"/>
      <c r="F183" s="8"/>
      <c r="G183" s="8"/>
      <c r="H183" s="8"/>
      <c r="I183" s="8"/>
      <c r="J183" s="8"/>
      <c r="K183" s="8"/>
      <c r="L183" s="8"/>
      <c r="M183" s="8"/>
      <c r="N183" s="8"/>
      <c r="O183" s="8"/>
      <c r="P183" s="8"/>
      <c r="Q183" s="8"/>
      <c r="R183" s="8"/>
      <c r="S183" s="8"/>
      <c r="T183" s="8"/>
      <c r="U183" s="8"/>
      <c r="V183" s="8"/>
      <c r="W183" s="8"/>
    </row>
    <row r="184" spans="2:23" x14ac:dyDescent="0.3">
      <c r="C184" t="s">
        <v>304</v>
      </c>
    </row>
    <row r="223" spans="3:3" x14ac:dyDescent="0.3">
      <c r="C223" t="s">
        <v>305</v>
      </c>
    </row>
    <row r="253" spans="3:14" x14ac:dyDescent="0.3">
      <c r="C253" t="s">
        <v>306</v>
      </c>
    </row>
    <row r="254" spans="3:14" x14ac:dyDescent="0.3">
      <c r="N254" t="s">
        <v>307</v>
      </c>
    </row>
    <row r="255" spans="3:14" x14ac:dyDescent="0.3">
      <c r="N255" t="s">
        <v>308</v>
      </c>
    </row>
  </sheetData>
  <autoFilter ref="B1:B255" xr:uid="{AD0F45B2-DA30-4112-8143-40F0CCFD7582}"/>
  <mergeCells count="4">
    <mergeCell ref="D124:L125"/>
    <mergeCell ref="D117:L118"/>
    <mergeCell ref="F92:L94"/>
    <mergeCell ref="O49:W59"/>
  </mergeCells>
  <hyperlinks>
    <hyperlink ref="P23" r:id="rId1" xr:uid="{B8B01A93-7728-4878-89E6-D14795D325AE}"/>
    <hyperlink ref="P22" r:id="rId2" xr:uid="{E32862B1-C53A-4581-B50E-0D3185EF902B}"/>
    <hyperlink ref="P21" r:id="rId3" xr:uid="{CD6258F8-778F-4214-B3EF-9B4F97BA0EFA}"/>
    <hyperlink ref="P20" r:id="rId4" xr:uid="{7BCE8071-F9B1-46A8-A41F-C2FF3A2CAF66}"/>
    <hyperlink ref="P19" r:id="rId5" xr:uid="{B1E9C6E7-AFC0-41BB-AF8F-2DD070727BA1}"/>
  </hyperlinks>
  <pageMargins left="0.7" right="0.7" top="0.75" bottom="0.75" header="0.3" footer="0.3"/>
  <pageSetup orientation="portrait" r:id="rId6"/>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B81C6-8A9A-4116-AA24-E0CD4E9708A8}">
  <sheetPr codeName="Sheet9"/>
  <dimension ref="B2:N11"/>
  <sheetViews>
    <sheetView showGridLines="0" workbookViewId="0">
      <selection activeCell="J18" sqref="J18"/>
    </sheetView>
  </sheetViews>
  <sheetFormatPr defaultColWidth="9" defaultRowHeight="13.8" x14ac:dyDescent="0.3"/>
  <cols>
    <col min="1" max="1" width="0.77734375" customWidth="1"/>
    <col min="8" max="8" width="2.44140625" customWidth="1"/>
  </cols>
  <sheetData>
    <row r="2" spans="2:14" s="73" customFormat="1" ht="15.6" x14ac:dyDescent="0.3">
      <c r="B2" s="107" t="s">
        <v>292</v>
      </c>
      <c r="C2" s="107"/>
      <c r="D2" s="107"/>
      <c r="E2" s="107"/>
      <c r="F2" s="107"/>
      <c r="G2" s="107"/>
      <c r="I2" s="107" t="s">
        <v>293</v>
      </c>
      <c r="J2" s="107"/>
      <c r="K2" s="107"/>
      <c r="L2" s="107"/>
      <c r="M2" s="107"/>
      <c r="N2" s="107"/>
    </row>
    <row r="4" spans="2:14" x14ac:dyDescent="0.3">
      <c r="B4" s="9" t="s">
        <v>265</v>
      </c>
    </row>
    <row r="5" spans="2:14" x14ac:dyDescent="0.3">
      <c r="B5" s="102" t="s">
        <v>266</v>
      </c>
      <c r="C5" s="103"/>
      <c r="D5" s="103"/>
      <c r="E5" s="103"/>
      <c r="F5" s="103"/>
      <c r="G5" s="103"/>
    </row>
    <row r="7" spans="2:14" x14ac:dyDescent="0.3">
      <c r="B7" s="9" t="s">
        <v>290</v>
      </c>
    </row>
    <row r="8" spans="2:14" x14ac:dyDescent="0.3">
      <c r="B8" s="102" t="s">
        <v>294</v>
      </c>
      <c r="C8" s="103"/>
      <c r="D8" s="103"/>
      <c r="E8" s="103"/>
      <c r="F8" s="103"/>
      <c r="G8" s="103"/>
      <c r="I8" s="102" t="s">
        <v>291</v>
      </c>
      <c r="J8" s="103"/>
      <c r="K8" s="103"/>
      <c r="L8" s="103"/>
      <c r="M8" s="103"/>
      <c r="N8" s="103"/>
    </row>
    <row r="10" spans="2:14" x14ac:dyDescent="0.3">
      <c r="B10" s="9" t="s">
        <v>313</v>
      </c>
    </row>
    <row r="11" spans="2:14" x14ac:dyDescent="0.3">
      <c r="B11" s="102" t="s">
        <v>312</v>
      </c>
      <c r="C11" s="103"/>
      <c r="D11" s="103"/>
      <c r="E11" s="103"/>
      <c r="F11" s="103"/>
      <c r="G11" s="103"/>
    </row>
  </sheetData>
  <mergeCells count="6">
    <mergeCell ref="B11:G11"/>
    <mergeCell ref="B5:G5"/>
    <mergeCell ref="B8:G8"/>
    <mergeCell ref="I8:N8"/>
    <mergeCell ref="I2:N2"/>
    <mergeCell ref="B2:G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4D9D5-0419-420B-AA54-7D5C7896634F}">
  <sheetPr codeName="Sheet10"/>
  <dimension ref="A1:J138"/>
  <sheetViews>
    <sheetView showGridLines="0" zoomScaleNormal="100" workbookViewId="0">
      <pane ySplit="10" topLeftCell="A96" activePane="bottomLeft" state="frozen"/>
      <selection activeCell="E12" sqref="E12"/>
      <selection pane="bottomLeft" activeCell="B95" sqref="B95:E103"/>
    </sheetView>
  </sheetViews>
  <sheetFormatPr defaultColWidth="8.77734375" defaultRowHeight="14.4" x14ac:dyDescent="0.3"/>
  <cols>
    <col min="1" max="1" width="0.77734375" style="13" customWidth="1"/>
    <col min="2" max="2" width="12.21875" style="14" customWidth="1"/>
    <col min="3" max="3" width="14.44140625" style="14" customWidth="1"/>
    <col min="4" max="4" width="126.44140625" style="15" customWidth="1"/>
    <col min="5" max="5" width="13" style="15" bestFit="1" customWidth="1"/>
    <col min="6" max="6" width="11.44140625" style="16" customWidth="1"/>
    <col min="7" max="7" width="1.5546875" style="13" customWidth="1"/>
    <col min="8" max="8" width="19" style="13" customWidth="1"/>
    <col min="9" max="9" width="14" style="13" customWidth="1"/>
    <col min="10" max="10" width="9.77734375" style="13" customWidth="1"/>
    <col min="11" max="16384" width="8.77734375" style="13"/>
  </cols>
  <sheetData>
    <row r="1" spans="1:9" ht="4.95" customHeight="1" x14ac:dyDescent="0.3"/>
    <row r="2" spans="1:9" ht="21" x14ac:dyDescent="0.3">
      <c r="B2" s="99" t="s">
        <v>165</v>
      </c>
      <c r="C2" s="100"/>
      <c r="D2" s="100"/>
      <c r="E2" s="100"/>
      <c r="F2" s="101"/>
    </row>
    <row r="3" spans="1:9" ht="10.050000000000001" customHeight="1" x14ac:dyDescent="0.3">
      <c r="A3" s="17"/>
      <c r="B3" s="18"/>
      <c r="C3" s="19"/>
      <c r="D3" s="20"/>
      <c r="E3" s="20"/>
      <c r="F3" s="89"/>
    </row>
    <row r="4" spans="1:9" ht="15.6" hidden="1" x14ac:dyDescent="0.3">
      <c r="A4" s="17"/>
      <c r="B4" s="44" t="s">
        <v>141</v>
      </c>
      <c r="C4" s="22"/>
      <c r="D4" s="46" t="s">
        <v>151</v>
      </c>
      <c r="E4" s="46"/>
      <c r="F4" s="90"/>
      <c r="I4" s="23"/>
    </row>
    <row r="5" spans="1:9" hidden="1" x14ac:dyDescent="0.3">
      <c r="A5" s="17"/>
      <c r="B5" s="44" t="s">
        <v>142</v>
      </c>
      <c r="C5" s="22"/>
      <c r="D5" s="24" t="str">
        <f>"CMB"&amp;TEXT($D$6,"YYYYMMDD")</f>
        <v>CMB20250115</v>
      </c>
      <c r="E5" s="24"/>
      <c r="F5" s="90"/>
      <c r="I5" s="23"/>
    </row>
    <row r="6" spans="1:9" hidden="1" x14ac:dyDescent="0.3">
      <c r="A6" s="17"/>
      <c r="B6" s="44" t="s">
        <v>143</v>
      </c>
      <c r="C6" s="22"/>
      <c r="D6" s="25">
        <v>45672</v>
      </c>
      <c r="E6" s="25"/>
      <c r="F6" s="90"/>
      <c r="I6" s="23"/>
    </row>
    <row r="7" spans="1:9" x14ac:dyDescent="0.3">
      <c r="A7" s="45" t="s">
        <v>152</v>
      </c>
      <c r="B7" s="44" t="s">
        <v>149</v>
      </c>
      <c r="C7" s="22"/>
      <c r="D7" s="26">
        <v>27.5</v>
      </c>
      <c r="E7" s="26"/>
      <c r="F7" s="90"/>
      <c r="I7" s="27"/>
    </row>
    <row r="8" spans="1:9" x14ac:dyDescent="0.3">
      <c r="A8" s="45" t="s">
        <v>153</v>
      </c>
      <c r="B8" s="44" t="s">
        <v>150</v>
      </c>
      <c r="C8" s="22"/>
      <c r="D8" s="26">
        <v>60</v>
      </c>
      <c r="E8" s="26"/>
      <c r="F8" s="90"/>
      <c r="I8" s="27"/>
    </row>
    <row r="9" spans="1:9" ht="10.050000000000001" customHeight="1" x14ac:dyDescent="0.3">
      <c r="A9" s="17"/>
      <c r="B9" s="28"/>
      <c r="F9" s="90"/>
    </row>
    <row r="10" spans="1:9" s="34" customFormat="1" ht="21.6" thickBot="1" x14ac:dyDescent="0.35">
      <c r="A10" s="29"/>
      <c r="B10" s="30" t="s">
        <v>144</v>
      </c>
      <c r="C10" s="31" t="s">
        <v>145</v>
      </c>
      <c r="D10" s="32" t="s">
        <v>146</v>
      </c>
      <c r="E10" s="33" t="s">
        <v>140</v>
      </c>
      <c r="F10" s="91" t="s">
        <v>147</v>
      </c>
      <c r="H10" s="78" t="s">
        <v>314</v>
      </c>
    </row>
    <row r="11" spans="1:9" ht="57.6" x14ac:dyDescent="0.3">
      <c r="A11" s="35"/>
      <c r="B11" s="39">
        <v>45658</v>
      </c>
      <c r="C11" s="39" t="s">
        <v>153</v>
      </c>
      <c r="D11" s="40" t="s">
        <v>156</v>
      </c>
      <c r="E11" s="41">
        <v>2.5</v>
      </c>
      <c r="F11" s="51">
        <f>IFERROR(VLOOKUP(Table44[[#This Row],[Category]],A:D,4,),0)*Table44[[#This Row],[Hours]]</f>
        <v>150</v>
      </c>
      <c r="H11" s="75"/>
    </row>
    <row r="12" spans="1:9" ht="43.2" x14ac:dyDescent="0.3">
      <c r="A12" s="35"/>
      <c r="B12" s="36">
        <v>45655</v>
      </c>
      <c r="C12" s="36" t="s">
        <v>152</v>
      </c>
      <c r="D12" s="40" t="s">
        <v>154</v>
      </c>
      <c r="E12" s="38">
        <v>2</v>
      </c>
      <c r="F12" s="51">
        <f>IFERROR(VLOOKUP(Table44[[#This Row],[Category]],A:D,4,),0)*Table44[[#This Row],[Hours]]</f>
        <v>55</v>
      </c>
      <c r="H12" s="75"/>
    </row>
    <row r="13" spans="1:9" ht="43.2" x14ac:dyDescent="0.3">
      <c r="A13" s="35"/>
      <c r="B13" s="36">
        <v>45655</v>
      </c>
      <c r="C13" s="36" t="s">
        <v>152</v>
      </c>
      <c r="D13" s="40" t="s">
        <v>155</v>
      </c>
      <c r="E13" s="41">
        <v>2</v>
      </c>
      <c r="F13" s="51">
        <f>IFERROR(VLOOKUP(Table44[[#This Row],[Category]],A:D,4,),0)*Table44[[#This Row],[Hours]]</f>
        <v>55</v>
      </c>
      <c r="H13" s="75"/>
    </row>
    <row r="14" spans="1:9" ht="43.2" x14ac:dyDescent="0.3">
      <c r="A14" s="35"/>
      <c r="B14" s="39">
        <v>45656</v>
      </c>
      <c r="C14" s="36" t="s">
        <v>152</v>
      </c>
      <c r="D14" s="40" t="s">
        <v>159</v>
      </c>
      <c r="E14" s="41">
        <v>2.5</v>
      </c>
      <c r="F14" s="51">
        <f>IFERROR(VLOOKUP(Table44[[#This Row],[Category]],A:D,4,),0)*Table44[[#This Row],[Hours]]</f>
        <v>68.75</v>
      </c>
      <c r="H14" s="75"/>
    </row>
    <row r="15" spans="1:9" ht="28.8" x14ac:dyDescent="0.3">
      <c r="A15" s="35"/>
      <c r="B15" s="39">
        <v>45661</v>
      </c>
      <c r="C15" s="36" t="s">
        <v>152</v>
      </c>
      <c r="D15" s="40" t="s">
        <v>157</v>
      </c>
      <c r="E15" s="41">
        <v>2</v>
      </c>
      <c r="F15" s="51">
        <f>IFERROR(VLOOKUP(Table44[[#This Row],[Category]],A:D,4,),0)*Table44[[#This Row],[Hours]]</f>
        <v>55</v>
      </c>
      <c r="H15" s="75"/>
    </row>
    <row r="16" spans="1:9" ht="43.2" x14ac:dyDescent="0.3">
      <c r="A16" s="35"/>
      <c r="B16" s="39">
        <v>45663</v>
      </c>
      <c r="C16" s="36" t="s">
        <v>152</v>
      </c>
      <c r="D16" s="40" t="s">
        <v>158</v>
      </c>
      <c r="E16" s="41">
        <v>4</v>
      </c>
      <c r="F16" s="51">
        <f>IFERROR(VLOOKUP(Table44[[#This Row],[Category]],A:D,4,),0)*Table44[[#This Row],[Hours]]</f>
        <v>110</v>
      </c>
      <c r="H16" s="75"/>
    </row>
    <row r="17" spans="1:8" ht="43.2" x14ac:dyDescent="0.3">
      <c r="A17" s="35"/>
      <c r="B17" s="39">
        <v>45664</v>
      </c>
      <c r="C17" s="36" t="s">
        <v>152</v>
      </c>
      <c r="D17" s="40" t="s">
        <v>160</v>
      </c>
      <c r="E17" s="41">
        <v>2</v>
      </c>
      <c r="F17" s="51">
        <f>IFERROR(VLOOKUP(Table44[[#This Row],[Category]],A:D,4,),0)*Table44[[#This Row],[Hours]]</f>
        <v>55</v>
      </c>
      <c r="H17" s="75"/>
    </row>
    <row r="18" spans="1:8" ht="43.2" x14ac:dyDescent="0.3">
      <c r="A18" s="35"/>
      <c r="B18" s="39">
        <v>45666</v>
      </c>
      <c r="C18" s="36" t="s">
        <v>152</v>
      </c>
      <c r="D18" s="40" t="s">
        <v>161</v>
      </c>
      <c r="E18" s="41">
        <v>2</v>
      </c>
      <c r="F18" s="51">
        <f>IFERROR(VLOOKUP(Table44[[#This Row],[Category]],A:D,4,),0)*Table44[[#This Row],[Hours]]</f>
        <v>55</v>
      </c>
      <c r="H18" s="75"/>
    </row>
    <row r="19" spans="1:8" ht="57.6" x14ac:dyDescent="0.3">
      <c r="A19" s="35"/>
      <c r="B19" s="39">
        <v>45669</v>
      </c>
      <c r="C19" s="36" t="s">
        <v>152</v>
      </c>
      <c r="D19" s="40" t="s">
        <v>162</v>
      </c>
      <c r="E19" s="41">
        <v>3</v>
      </c>
      <c r="F19" s="51">
        <f>IFERROR(VLOOKUP(Table44[[#This Row],[Category]],A:D,4,),0)*Table44[[#This Row],[Hours]]</f>
        <v>82.5</v>
      </c>
      <c r="H19" s="75"/>
    </row>
    <row r="20" spans="1:8" ht="72" x14ac:dyDescent="0.3">
      <c r="A20" s="35"/>
      <c r="B20" s="39">
        <v>45671</v>
      </c>
      <c r="C20" s="36" t="s">
        <v>152</v>
      </c>
      <c r="D20" s="40" t="s">
        <v>163</v>
      </c>
      <c r="E20" s="41">
        <v>4.5</v>
      </c>
      <c r="F20" s="51">
        <f>IFERROR(VLOOKUP(Table44[[#This Row],[Category]],A:D,4,),0)*Table44[[#This Row],[Hours]]</f>
        <v>123.75</v>
      </c>
      <c r="H20" s="75"/>
    </row>
    <row r="21" spans="1:8" ht="57.6" x14ac:dyDescent="0.3">
      <c r="A21" s="35"/>
      <c r="B21" s="39">
        <v>45672</v>
      </c>
      <c r="C21" s="36" t="s">
        <v>152</v>
      </c>
      <c r="D21" s="40" t="s">
        <v>164</v>
      </c>
      <c r="E21" s="41">
        <v>3</v>
      </c>
      <c r="F21" s="51">
        <f>IFERROR(VLOOKUP(Table44[[#This Row],[Category]],A:D,4,),0)*Table44[[#This Row],[Hours]]</f>
        <v>82.5</v>
      </c>
      <c r="H21" s="75"/>
    </row>
    <row r="22" spans="1:8" ht="72" x14ac:dyDescent="0.3">
      <c r="A22" s="35"/>
      <c r="B22" s="39">
        <v>45673</v>
      </c>
      <c r="C22" s="36" t="s">
        <v>152</v>
      </c>
      <c r="D22" s="40" t="s">
        <v>262</v>
      </c>
      <c r="E22" s="41">
        <v>4</v>
      </c>
      <c r="F22" s="51">
        <f>IFERROR(VLOOKUP(Table44[[#This Row],[Category]],A:D,4,),0)*Table44[[#This Row],[Hours]]</f>
        <v>110</v>
      </c>
      <c r="H22" s="75"/>
    </row>
    <row r="23" spans="1:8" ht="72" x14ac:dyDescent="0.3">
      <c r="A23" s="35"/>
      <c r="B23" s="39">
        <v>45675</v>
      </c>
      <c r="C23" s="36" t="s">
        <v>152</v>
      </c>
      <c r="D23" s="40" t="s">
        <v>263</v>
      </c>
      <c r="E23" s="41">
        <v>4</v>
      </c>
      <c r="F23" s="51">
        <f>IFERROR(VLOOKUP(Table44[[#This Row],[Category]],A:D,4,),0)*Table44[[#This Row],[Hours]]</f>
        <v>110</v>
      </c>
      <c r="H23" s="75"/>
    </row>
    <row r="24" spans="1:8" ht="57.6" x14ac:dyDescent="0.3">
      <c r="A24" s="35"/>
      <c r="B24" s="39">
        <v>45677</v>
      </c>
      <c r="C24" s="36" t="s">
        <v>152</v>
      </c>
      <c r="D24" s="40" t="s">
        <v>264</v>
      </c>
      <c r="E24" s="41">
        <v>4</v>
      </c>
      <c r="F24" s="51">
        <f>IFERROR(VLOOKUP(Table44[[#This Row],[Category]],A:D,4,),0)*Table44[[#This Row],[Hours]]</f>
        <v>110</v>
      </c>
      <c r="H24" s="75"/>
    </row>
    <row r="25" spans="1:8" ht="21" x14ac:dyDescent="0.3">
      <c r="A25" s="35"/>
      <c r="B25" s="39">
        <v>45679</v>
      </c>
      <c r="C25" s="36" t="s">
        <v>152</v>
      </c>
      <c r="D25" s="40" t="s">
        <v>269</v>
      </c>
      <c r="E25" s="41">
        <v>1</v>
      </c>
      <c r="F25" s="51">
        <f>IFERROR(VLOOKUP(Table44[[#This Row],[Category]],A:D,4,),0)*Table44[[#This Row],[Hours]]</f>
        <v>27.5</v>
      </c>
      <c r="H25" s="75"/>
    </row>
    <row r="26" spans="1:8" ht="72" x14ac:dyDescent="0.3">
      <c r="A26" s="35"/>
      <c r="B26" s="39">
        <v>45680</v>
      </c>
      <c r="C26" s="39" t="s">
        <v>152</v>
      </c>
      <c r="D26" s="40" t="s">
        <v>268</v>
      </c>
      <c r="E26" s="41">
        <v>3</v>
      </c>
      <c r="F26" s="51">
        <f>IFERROR(VLOOKUP(Table44[[#This Row],[Category]],A:D,4,),0)*Table44[[#This Row],[Hours]]</f>
        <v>82.5</v>
      </c>
      <c r="H26" s="75"/>
    </row>
    <row r="27" spans="1:8" ht="57.6" x14ac:dyDescent="0.3">
      <c r="A27" s="35"/>
      <c r="B27" s="39">
        <v>45683</v>
      </c>
      <c r="C27" s="39" t="s">
        <v>152</v>
      </c>
      <c r="D27" s="40" t="s">
        <v>287</v>
      </c>
      <c r="E27" s="41">
        <v>2</v>
      </c>
      <c r="F27" s="51">
        <f>IFERROR(VLOOKUP(Table44[[#This Row],[Category]],A:D,4,),0)*Table44[[#This Row],[Hours]]</f>
        <v>55</v>
      </c>
      <c r="H27" s="75"/>
    </row>
    <row r="28" spans="1:8" ht="72" x14ac:dyDescent="0.3">
      <c r="A28" s="35"/>
      <c r="B28" s="36">
        <v>45692</v>
      </c>
      <c r="C28" s="36" t="s">
        <v>152</v>
      </c>
      <c r="D28" s="37" t="s">
        <v>321</v>
      </c>
      <c r="E28" s="38">
        <v>2.5</v>
      </c>
      <c r="F28" s="51">
        <f>IFERROR(VLOOKUP(Table44[[#This Row],[Category]],A:D,4,),0)*Table44[[#This Row],[Hours]]</f>
        <v>68.75</v>
      </c>
      <c r="H28" s="75"/>
    </row>
    <row r="29" spans="1:8" ht="86.4" x14ac:dyDescent="0.3">
      <c r="A29" s="35"/>
      <c r="B29" s="36">
        <v>45694</v>
      </c>
      <c r="C29" s="36" t="s">
        <v>152</v>
      </c>
      <c r="D29" s="40" t="s">
        <v>322</v>
      </c>
      <c r="E29" s="38">
        <v>3</v>
      </c>
      <c r="F29" s="51">
        <f>IFERROR(VLOOKUP(Table44[[#This Row],[Category]],A:D,4,),0)*Table44[[#This Row],[Hours]]</f>
        <v>82.5</v>
      </c>
      <c r="H29" s="76"/>
    </row>
    <row r="30" spans="1:8" ht="43.2" x14ac:dyDescent="0.3">
      <c r="A30" s="35"/>
      <c r="B30" s="36">
        <v>45696</v>
      </c>
      <c r="C30" s="36" t="s">
        <v>152</v>
      </c>
      <c r="D30" s="40" t="s">
        <v>295</v>
      </c>
      <c r="E30" s="41">
        <v>1</v>
      </c>
      <c r="F30" s="51">
        <f>IFERROR(VLOOKUP(Table44[[#This Row],[Category]],A:D,4,),0)*Table44[[#This Row],[Hours]]</f>
        <v>27.5</v>
      </c>
      <c r="H30" s="76"/>
    </row>
    <row r="31" spans="1:8" ht="100.8" x14ac:dyDescent="0.3">
      <c r="A31" s="35"/>
      <c r="B31" s="39">
        <v>45697</v>
      </c>
      <c r="C31" s="36" t="s">
        <v>152</v>
      </c>
      <c r="D31" s="40" t="s">
        <v>311</v>
      </c>
      <c r="E31" s="41">
        <v>2</v>
      </c>
      <c r="F31" s="51">
        <f>IFERROR(VLOOKUP(Table44[[#This Row],[Category]],A:D,4,),0)*Table44[[#This Row],[Hours]]</f>
        <v>55</v>
      </c>
      <c r="H31" s="76"/>
    </row>
    <row r="32" spans="1:8" ht="72" x14ac:dyDescent="0.3">
      <c r="A32" s="35"/>
      <c r="B32" s="39">
        <v>45699</v>
      </c>
      <c r="C32" s="36" t="s">
        <v>152</v>
      </c>
      <c r="D32" s="40" t="s">
        <v>317</v>
      </c>
      <c r="E32" s="41">
        <v>2</v>
      </c>
      <c r="F32" s="51">
        <f>IFERROR(VLOOKUP(Table44[[#This Row],[Category]],A:D,4,),0)*Table44[[#This Row],[Hours]]</f>
        <v>55</v>
      </c>
      <c r="H32" s="76"/>
    </row>
    <row r="33" spans="1:9" ht="72" x14ac:dyDescent="0.3">
      <c r="A33" s="35"/>
      <c r="B33" s="39">
        <v>45701</v>
      </c>
      <c r="C33" s="36" t="s">
        <v>152</v>
      </c>
      <c r="D33" s="40" t="s">
        <v>318</v>
      </c>
      <c r="E33" s="41">
        <v>2.5</v>
      </c>
      <c r="F33" s="51">
        <f>IFERROR(VLOOKUP(Table44[[#This Row],[Category]],A:D,4,),0)*Table44[[#This Row],[Hours]]</f>
        <v>68.75</v>
      </c>
      <c r="H33" s="76" t="s">
        <v>315</v>
      </c>
      <c r="I33" s="13" t="s">
        <v>22</v>
      </c>
    </row>
    <row r="34" spans="1:9" ht="43.2" x14ac:dyDescent="0.3">
      <c r="A34" s="35"/>
      <c r="B34" s="39">
        <v>45702</v>
      </c>
      <c r="C34" s="36" t="s">
        <v>152</v>
      </c>
      <c r="D34" s="40" t="s">
        <v>319</v>
      </c>
      <c r="E34" s="41">
        <v>1</v>
      </c>
      <c r="F34" s="51">
        <f>IFERROR(VLOOKUP(Table44[[#This Row],[Category]],A:D,4,),0)*Table44[[#This Row],[Hours]]</f>
        <v>27.5</v>
      </c>
      <c r="H34" s="76"/>
    </row>
    <row r="35" spans="1:9" ht="86.4" x14ac:dyDescent="0.3">
      <c r="A35" s="35"/>
      <c r="B35" s="39">
        <v>45704</v>
      </c>
      <c r="C35" s="36" t="s">
        <v>152</v>
      </c>
      <c r="D35" s="40" t="s">
        <v>337</v>
      </c>
      <c r="E35" s="41">
        <v>2</v>
      </c>
      <c r="F35" s="51">
        <f>IFERROR(VLOOKUP(Table44[[#This Row],[Category]],A:D,4,),0)*Table44[[#This Row],[Hours]]</f>
        <v>55</v>
      </c>
      <c r="H35" s="76"/>
    </row>
    <row r="36" spans="1:9" ht="28.8" x14ac:dyDescent="0.3">
      <c r="A36" s="35"/>
      <c r="B36" s="39">
        <v>45705</v>
      </c>
      <c r="C36" s="36" t="s">
        <v>152</v>
      </c>
      <c r="D36" s="40" t="s">
        <v>340</v>
      </c>
      <c r="E36" s="41">
        <v>1.5</v>
      </c>
      <c r="F36" s="51">
        <f>IFERROR(VLOOKUP(Table44[[#This Row],[Category]],A:D,4,),0)*Table44[[#This Row],[Hours]]</f>
        <v>41.25</v>
      </c>
      <c r="H36" s="76"/>
    </row>
    <row r="37" spans="1:9" ht="57.6" x14ac:dyDescent="0.3">
      <c r="A37" s="35"/>
      <c r="B37" s="39">
        <v>45706</v>
      </c>
      <c r="C37" s="36" t="s">
        <v>152</v>
      </c>
      <c r="D37" s="40" t="s">
        <v>336</v>
      </c>
      <c r="E37" s="41">
        <v>3.5</v>
      </c>
      <c r="F37" s="51">
        <f>IFERROR(VLOOKUP(Table44[[#This Row],[Category]],A:D,4,),0)*Table44[[#This Row],[Hours]]</f>
        <v>96.25</v>
      </c>
      <c r="H37" s="76"/>
    </row>
    <row r="38" spans="1:9" ht="57.6" x14ac:dyDescent="0.3">
      <c r="A38" s="35"/>
      <c r="B38" s="39">
        <v>45707</v>
      </c>
      <c r="C38" s="36" t="s">
        <v>152</v>
      </c>
      <c r="D38" s="40" t="s">
        <v>339</v>
      </c>
      <c r="E38" s="41">
        <v>2</v>
      </c>
      <c r="F38" s="51">
        <f>IFERROR(VLOOKUP(Table44[[#This Row],[Category]],A:D,4,),0)*Table44[[#This Row],[Hours]]</f>
        <v>55</v>
      </c>
      <c r="H38" s="76"/>
    </row>
    <row r="39" spans="1:9" ht="100.8" x14ac:dyDescent="0.3">
      <c r="A39" s="35"/>
      <c r="B39" s="36">
        <v>45725</v>
      </c>
      <c r="C39" s="36" t="s">
        <v>152</v>
      </c>
      <c r="D39" s="85" t="s">
        <v>383</v>
      </c>
      <c r="E39" s="38">
        <v>3</v>
      </c>
      <c r="F39" s="51">
        <f>IFERROR(VLOOKUP(Table44[[#This Row],[Category]],A:D,4,),0)*Table44[[#This Row],[Hours]]</f>
        <v>82.5</v>
      </c>
      <c r="H39" s="75"/>
    </row>
    <row r="40" spans="1:9" ht="86.4" x14ac:dyDescent="0.3">
      <c r="A40" s="35"/>
      <c r="B40" s="36">
        <v>45726</v>
      </c>
      <c r="C40" s="36" t="s">
        <v>152</v>
      </c>
      <c r="D40" s="84" t="s">
        <v>384</v>
      </c>
      <c r="E40" s="41">
        <v>2.75</v>
      </c>
      <c r="F40" s="51">
        <f>IFERROR(VLOOKUP(Table44[[#This Row],[Category]],A:D,4,),0)*Table44[[#This Row],[Hours]]</f>
        <v>75.625</v>
      </c>
      <c r="H40" s="75"/>
    </row>
    <row r="41" spans="1:9" ht="43.2" x14ac:dyDescent="0.3">
      <c r="A41" s="35"/>
      <c r="B41" s="39">
        <v>45727</v>
      </c>
      <c r="C41" s="36" t="s">
        <v>152</v>
      </c>
      <c r="D41" s="84" t="s">
        <v>380</v>
      </c>
      <c r="E41" s="41">
        <v>1.5</v>
      </c>
      <c r="F41" s="51">
        <f>IFERROR(VLOOKUP(Table44[[#This Row],[Category]],A:D,4,),0)*Table44[[#This Row],[Hours]]</f>
        <v>41.25</v>
      </c>
      <c r="H41" s="75"/>
    </row>
    <row r="42" spans="1:9" ht="57.6" x14ac:dyDescent="0.3">
      <c r="A42" s="35"/>
      <c r="B42" s="39">
        <v>45729</v>
      </c>
      <c r="C42" s="36" t="s">
        <v>152</v>
      </c>
      <c r="D42" s="85" t="s">
        <v>382</v>
      </c>
      <c r="E42" s="41">
        <v>2.5</v>
      </c>
      <c r="F42" s="51">
        <f>IFERROR(VLOOKUP(Table44[[#This Row],[Category]],A:D,4,),0)*Table44[[#This Row],[Hours]]</f>
        <v>68.75</v>
      </c>
      <c r="H42" s="75"/>
    </row>
    <row r="43" spans="1:9" ht="187.2" x14ac:dyDescent="0.3">
      <c r="A43" s="35"/>
      <c r="B43" s="39">
        <v>45730</v>
      </c>
      <c r="C43" s="36" t="s">
        <v>152</v>
      </c>
      <c r="D43" s="84" t="s">
        <v>394</v>
      </c>
      <c r="E43" s="41">
        <v>3.25</v>
      </c>
      <c r="F43" s="51">
        <f>IFERROR(VLOOKUP(Table44[[#This Row],[Category]],A:D,4,),0)*Table44[[#This Row],[Hours]]</f>
        <v>89.375</v>
      </c>
      <c r="H43" s="75"/>
    </row>
    <row r="44" spans="1:9" ht="86.4" x14ac:dyDescent="0.3">
      <c r="A44" s="35"/>
      <c r="B44" s="39">
        <v>45731</v>
      </c>
      <c r="C44" s="36" t="s">
        <v>152</v>
      </c>
      <c r="D44" s="84" t="s">
        <v>393</v>
      </c>
      <c r="E44" s="41">
        <v>2.25</v>
      </c>
      <c r="F44" s="51">
        <f>IFERROR(VLOOKUP(Table44[[#This Row],[Category]],A:D,4,),0)*Table44[[#This Row],[Hours]]</f>
        <v>61.875</v>
      </c>
      <c r="H44" s="75"/>
    </row>
    <row r="45" spans="1:9" ht="72" x14ac:dyDescent="0.3">
      <c r="A45" s="35"/>
      <c r="B45" s="39">
        <v>45732</v>
      </c>
      <c r="C45" s="36" t="s">
        <v>152</v>
      </c>
      <c r="D45" s="84" t="s">
        <v>392</v>
      </c>
      <c r="E45" s="41">
        <v>2.5</v>
      </c>
      <c r="F45" s="51">
        <f>IFERROR(VLOOKUP(Table44[[#This Row],[Category]],A:D,4,),0)*Table44[[#This Row],[Hours]]</f>
        <v>68.75</v>
      </c>
      <c r="H45" s="75"/>
    </row>
    <row r="46" spans="1:9" ht="43.2" x14ac:dyDescent="0.3">
      <c r="A46" s="35"/>
      <c r="B46" s="39">
        <v>45738</v>
      </c>
      <c r="C46" s="36" t="s">
        <v>152</v>
      </c>
      <c r="D46" s="84" t="s">
        <v>463</v>
      </c>
      <c r="E46" s="41">
        <v>2</v>
      </c>
      <c r="F46" s="51">
        <f>IFERROR(VLOOKUP(Table44[[#This Row],[Category]],A:D,4,),0)*Table44[[#This Row],[Hours]]</f>
        <v>55</v>
      </c>
      <c r="H46" s="75"/>
    </row>
    <row r="47" spans="1:9" ht="57.6" x14ac:dyDescent="0.3">
      <c r="A47" s="35"/>
      <c r="B47" s="39">
        <v>45739</v>
      </c>
      <c r="C47" s="36" t="s">
        <v>152</v>
      </c>
      <c r="D47" s="84" t="s">
        <v>464</v>
      </c>
      <c r="E47" s="41">
        <v>2</v>
      </c>
      <c r="F47" s="51">
        <f>IFERROR(VLOOKUP(Table44[[#This Row],[Category]],A:D,4,),0)*Table44[[#This Row],[Hours]]</f>
        <v>55</v>
      </c>
      <c r="H47" s="75"/>
    </row>
    <row r="48" spans="1:9" ht="43.2" x14ac:dyDescent="0.3">
      <c r="A48" s="35"/>
      <c r="B48" s="39">
        <v>45740</v>
      </c>
      <c r="C48" s="36" t="s">
        <v>152</v>
      </c>
      <c r="D48" s="84" t="s">
        <v>465</v>
      </c>
      <c r="E48" s="41">
        <v>2</v>
      </c>
      <c r="F48" s="51">
        <f>IFERROR(VLOOKUP(Table44[[#This Row],[Category]],A:D,4,),0)*Table44[[#This Row],[Hours]]</f>
        <v>55</v>
      </c>
      <c r="H48" s="75"/>
    </row>
    <row r="49" spans="1:9" ht="57.6" x14ac:dyDescent="0.3">
      <c r="A49" s="35"/>
      <c r="B49" s="39">
        <v>45741</v>
      </c>
      <c r="C49" s="36" t="s">
        <v>152</v>
      </c>
      <c r="D49" s="84" t="s">
        <v>411</v>
      </c>
      <c r="E49" s="41">
        <v>2</v>
      </c>
      <c r="F49" s="51">
        <f>IFERROR(VLOOKUP(Table44[[#This Row],[Category]],A:D,4,),0)*Table44[[#This Row],[Hours]]</f>
        <v>55</v>
      </c>
      <c r="H49" s="75"/>
    </row>
    <row r="50" spans="1:9" ht="57.6" x14ac:dyDescent="0.3">
      <c r="A50" s="35"/>
      <c r="B50" s="39">
        <v>45740</v>
      </c>
      <c r="C50" s="36" t="s">
        <v>152</v>
      </c>
      <c r="D50" s="84" t="s">
        <v>474</v>
      </c>
      <c r="E50" s="41">
        <v>2.5</v>
      </c>
      <c r="F50" s="51">
        <f>IFERROR(VLOOKUP(Table44[[#This Row],[Category]],A:D,4,),0)*Table44[[#This Row],[Hours]]</f>
        <v>68.75</v>
      </c>
      <c r="H50" s="75"/>
    </row>
    <row r="51" spans="1:9" ht="43.2" x14ac:dyDescent="0.3">
      <c r="A51" s="35"/>
      <c r="B51" s="39">
        <v>45744</v>
      </c>
      <c r="C51" s="36" t="s">
        <v>152</v>
      </c>
      <c r="D51" s="84" t="s">
        <v>475</v>
      </c>
      <c r="E51" s="41">
        <v>2</v>
      </c>
      <c r="F51" s="51">
        <f>IFERROR(VLOOKUP(Table44[[#This Row],[Category]],A:D,4,),0)*Table44[[#This Row],[Hours]]</f>
        <v>55</v>
      </c>
      <c r="H51" s="75"/>
    </row>
    <row r="52" spans="1:9" ht="86.4" x14ac:dyDescent="0.3">
      <c r="A52" s="35"/>
      <c r="B52" s="39">
        <v>45747</v>
      </c>
      <c r="C52" s="36" t="s">
        <v>152</v>
      </c>
      <c r="D52" s="84" t="s">
        <v>476</v>
      </c>
      <c r="E52" s="41">
        <v>2.5</v>
      </c>
      <c r="F52" s="51">
        <f>IFERROR(VLOOKUP(Table44[[#This Row],[Category]],A:D,4,),0)*Table44[[#This Row],[Hours]]</f>
        <v>68.75</v>
      </c>
      <c r="H52" s="75"/>
    </row>
    <row r="53" spans="1:9" ht="57.6" x14ac:dyDescent="0.3">
      <c r="A53" s="35"/>
      <c r="B53" s="39">
        <v>45748</v>
      </c>
      <c r="C53" s="36" t="s">
        <v>152</v>
      </c>
      <c r="D53" s="84" t="s">
        <v>495</v>
      </c>
      <c r="E53" s="38">
        <v>3</v>
      </c>
      <c r="F53" s="51">
        <f>IFERROR(VLOOKUP(Table44[[#This Row],[Category]],A:D,4,),0)*Table44[[#This Row],[Hours]]</f>
        <v>82.5</v>
      </c>
      <c r="H53" s="75"/>
    </row>
    <row r="54" spans="1:9" ht="57.6" x14ac:dyDescent="0.3">
      <c r="A54" s="35"/>
      <c r="B54" s="39">
        <v>45749</v>
      </c>
      <c r="C54" s="36" t="s">
        <v>152</v>
      </c>
      <c r="D54" s="84" t="s">
        <v>461</v>
      </c>
      <c r="E54" s="41">
        <v>2.5</v>
      </c>
      <c r="F54" s="51">
        <f>IFERROR(VLOOKUP(Table44[[#This Row],[Category]],A:D,4,),0)*Table44[[#This Row],[Hours]]</f>
        <v>68.75</v>
      </c>
      <c r="H54" s="75"/>
    </row>
    <row r="55" spans="1:9" ht="72" x14ac:dyDescent="0.3">
      <c r="A55" s="35"/>
      <c r="B55" s="39">
        <v>45750</v>
      </c>
      <c r="C55" s="36" t="s">
        <v>152</v>
      </c>
      <c r="D55" s="84" t="s">
        <v>462</v>
      </c>
      <c r="E55" s="41">
        <v>2.5</v>
      </c>
      <c r="F55" s="51">
        <f>IFERROR(VLOOKUP(Table44[[#This Row],[Category]],A:D,4,),0)*Table44[[#This Row],[Hours]]</f>
        <v>68.75</v>
      </c>
      <c r="H55" s="75"/>
    </row>
    <row r="56" spans="1:9" ht="72" x14ac:dyDescent="0.3">
      <c r="A56" s="35"/>
      <c r="B56" s="39">
        <v>45755</v>
      </c>
      <c r="C56" s="36" t="s">
        <v>152</v>
      </c>
      <c r="D56" s="85" t="s">
        <v>484</v>
      </c>
      <c r="E56" s="41">
        <v>3.5</v>
      </c>
      <c r="F56" s="51">
        <f>IFERROR(VLOOKUP(Table44[[#This Row],[Category]],A:D,4,),0)*Table44[[#This Row],[Hours]]</f>
        <v>96.25</v>
      </c>
      <c r="H56" s="75"/>
    </row>
    <row r="57" spans="1:9" ht="129.6" x14ac:dyDescent="0.3">
      <c r="A57" s="35"/>
      <c r="B57" s="39">
        <v>45756</v>
      </c>
      <c r="C57" s="36" t="s">
        <v>152</v>
      </c>
      <c r="D57" s="84" t="s">
        <v>494</v>
      </c>
      <c r="E57" s="41">
        <v>3.5</v>
      </c>
      <c r="F57" s="51">
        <f>IFERROR(VLOOKUP(Table44[[#This Row],[Category]],A:D,4,),0)*Table44[[#This Row],[Hours]]</f>
        <v>96.25</v>
      </c>
      <c r="H57" s="76" t="s">
        <v>487</v>
      </c>
      <c r="I57" s="13" t="s">
        <v>22</v>
      </c>
    </row>
    <row r="58" spans="1:9" ht="21" x14ac:dyDescent="0.3">
      <c r="A58" s="35"/>
      <c r="B58" s="39">
        <v>45757</v>
      </c>
      <c r="C58" s="36" t="s">
        <v>152</v>
      </c>
      <c r="D58" s="84" t="s">
        <v>513</v>
      </c>
      <c r="E58" s="41">
        <v>2</v>
      </c>
      <c r="F58" s="51">
        <f>IFERROR(VLOOKUP(Table44[[#This Row],[Category]],A:D,4,),0)*Table44[[#This Row],[Hours]]</f>
        <v>55</v>
      </c>
      <c r="H58" s="76"/>
    </row>
    <row r="59" spans="1:9" ht="115.2" x14ac:dyDescent="0.3">
      <c r="A59" s="35"/>
      <c r="B59" s="39">
        <v>45768</v>
      </c>
      <c r="C59" s="36" t="s">
        <v>152</v>
      </c>
      <c r="D59" s="84" t="s">
        <v>503</v>
      </c>
      <c r="E59" s="41">
        <v>4.5</v>
      </c>
      <c r="F59" s="51">
        <f>IFERROR(VLOOKUP(Table44[[#This Row],[Category]],A:D,4,),0)*Table44[[#This Row],[Hours]]</f>
        <v>123.75</v>
      </c>
      <c r="H59" s="76" t="s">
        <v>496</v>
      </c>
      <c r="I59" s="13" t="s">
        <v>22</v>
      </c>
    </row>
    <row r="60" spans="1:9" ht="72" x14ac:dyDescent="0.3">
      <c r="A60" s="35"/>
      <c r="B60" s="39">
        <v>45771</v>
      </c>
      <c r="C60" s="36" t="s">
        <v>152</v>
      </c>
      <c r="D60" s="84" t="s">
        <v>504</v>
      </c>
      <c r="E60" s="41">
        <v>3.25</v>
      </c>
      <c r="F60" s="51">
        <f>IFERROR(VLOOKUP(Table44[[#This Row],[Category]],A:D,4,),0)*Table44[[#This Row],[Hours]]</f>
        <v>89.375</v>
      </c>
      <c r="H60" s="75"/>
    </row>
    <row r="61" spans="1:9" ht="28.8" x14ac:dyDescent="0.3">
      <c r="A61" s="35"/>
      <c r="B61" s="39">
        <v>45771</v>
      </c>
      <c r="C61" s="36" t="s">
        <v>152</v>
      </c>
      <c r="D61" s="84" t="s">
        <v>511</v>
      </c>
      <c r="E61" s="41">
        <v>2</v>
      </c>
      <c r="F61" s="51">
        <f>IFERROR(VLOOKUP(Table44[[#This Row],[Category]],A:D,4,),0)*Table44[[#This Row],[Hours]]</f>
        <v>55</v>
      </c>
      <c r="H61" s="75"/>
    </row>
    <row r="62" spans="1:9" ht="72" x14ac:dyDescent="0.3">
      <c r="A62" s="35"/>
      <c r="B62" s="39">
        <v>45772</v>
      </c>
      <c r="C62" s="36" t="s">
        <v>152</v>
      </c>
      <c r="D62" s="40" t="s">
        <v>512</v>
      </c>
      <c r="E62" s="41">
        <v>3</v>
      </c>
      <c r="F62" s="51">
        <f>IFERROR(VLOOKUP(Table44[[#This Row],[Category]],A:D,4,),0)*Table44[[#This Row],[Hours]]</f>
        <v>82.5</v>
      </c>
      <c r="H62" s="75"/>
    </row>
    <row r="63" spans="1:9" ht="115.2" x14ac:dyDescent="0.3">
      <c r="A63" s="35"/>
      <c r="B63" s="39">
        <v>45777</v>
      </c>
      <c r="C63" s="36" t="s">
        <v>152</v>
      </c>
      <c r="D63" s="84" t="s">
        <v>514</v>
      </c>
      <c r="E63" s="41">
        <v>4</v>
      </c>
      <c r="F63" s="51">
        <f>IFERROR(VLOOKUP(Table44[[#This Row],[Category]],A:D,4,),0)*Table44[[#This Row],[Hours]]</f>
        <v>110</v>
      </c>
      <c r="H63" s="75"/>
    </row>
    <row r="64" spans="1:9" ht="72" x14ac:dyDescent="0.3">
      <c r="A64" s="35"/>
      <c r="B64" s="39">
        <v>45778</v>
      </c>
      <c r="C64" s="39" t="s">
        <v>152</v>
      </c>
      <c r="D64" s="40" t="s">
        <v>560</v>
      </c>
      <c r="E64" s="41">
        <v>2.5</v>
      </c>
      <c r="F64" s="51">
        <f>IFERROR(VLOOKUP(Table44[[#This Row],[Category]],A:D,4,),0)*Table44[[#This Row],[Hours]]</f>
        <v>68.75</v>
      </c>
      <c r="H64" s="75"/>
    </row>
    <row r="65" spans="1:8" ht="86.4" x14ac:dyDescent="0.3">
      <c r="A65" s="35"/>
      <c r="B65" s="39">
        <v>45784</v>
      </c>
      <c r="C65" s="39" t="s">
        <v>152</v>
      </c>
      <c r="D65" s="40" t="s">
        <v>530</v>
      </c>
      <c r="E65" s="41">
        <v>3</v>
      </c>
      <c r="F65" s="51">
        <f>IFERROR(VLOOKUP(Table44[[#This Row],[Category]],A:D,4,),0)*Table44[[#This Row],[Hours]]</f>
        <v>82.5</v>
      </c>
      <c r="H65" s="75"/>
    </row>
    <row r="66" spans="1:8" ht="86.4" x14ac:dyDescent="0.3">
      <c r="A66" s="35"/>
      <c r="B66" s="39">
        <v>45785</v>
      </c>
      <c r="C66" s="39" t="s">
        <v>152</v>
      </c>
      <c r="D66" s="40" t="s">
        <v>553</v>
      </c>
      <c r="E66" s="41">
        <v>3</v>
      </c>
      <c r="F66" s="51">
        <f>IFERROR(VLOOKUP(Table44[[#This Row],[Category]],A:D,4,),0)*Table44[[#This Row],[Hours]]</f>
        <v>82.5</v>
      </c>
      <c r="H66" s="75"/>
    </row>
    <row r="67" spans="1:8" ht="57.6" x14ac:dyDescent="0.3">
      <c r="A67" s="35"/>
      <c r="B67" s="39">
        <v>45787</v>
      </c>
      <c r="C67" s="39" t="s">
        <v>152</v>
      </c>
      <c r="D67" s="40" t="s">
        <v>557</v>
      </c>
      <c r="E67" s="41">
        <v>2</v>
      </c>
      <c r="F67" s="51">
        <f>IFERROR(VLOOKUP(Table44[[#This Row],[Category]],A:D,4,),0)*Table44[[#This Row],[Hours]]</f>
        <v>55</v>
      </c>
      <c r="H67" s="75"/>
    </row>
    <row r="68" spans="1:8" ht="72" x14ac:dyDescent="0.3">
      <c r="A68" s="35"/>
      <c r="B68" s="39">
        <v>45789</v>
      </c>
      <c r="C68" s="39" t="s">
        <v>152</v>
      </c>
      <c r="D68" s="40" t="s">
        <v>558</v>
      </c>
      <c r="E68" s="41">
        <v>2</v>
      </c>
      <c r="F68" s="51">
        <f>IFERROR(VLOOKUP(Table44[[#This Row],[Category]],A:D,4,),0)*Table44[[#This Row],[Hours]]</f>
        <v>55</v>
      </c>
      <c r="H68" s="75"/>
    </row>
    <row r="69" spans="1:8" ht="100.8" x14ac:dyDescent="0.3">
      <c r="A69" s="35"/>
      <c r="B69" s="39">
        <v>45790</v>
      </c>
      <c r="C69" s="39" t="s">
        <v>152</v>
      </c>
      <c r="D69" s="40" t="s">
        <v>559</v>
      </c>
      <c r="E69" s="41">
        <v>2.5</v>
      </c>
      <c r="F69" s="51">
        <f>IFERROR(VLOOKUP(Table44[[#This Row],[Category]],A:D,4,),0)*Table44[[#This Row],[Hours]]</f>
        <v>68.75</v>
      </c>
      <c r="H69" s="75"/>
    </row>
    <row r="70" spans="1:8" ht="129.6" x14ac:dyDescent="0.3">
      <c r="A70" s="35"/>
      <c r="B70" s="39">
        <v>45798</v>
      </c>
      <c r="C70" s="39" t="s">
        <v>152</v>
      </c>
      <c r="D70" s="40" t="s">
        <v>561</v>
      </c>
      <c r="E70" s="41">
        <v>4</v>
      </c>
      <c r="F70" s="51">
        <f>IFERROR(VLOOKUP(Table44[[#This Row],[Category]],A:D,4,),0)*Table44[[#This Row],[Hours]]</f>
        <v>110</v>
      </c>
      <c r="H70" s="75"/>
    </row>
    <row r="71" spans="1:8" ht="72" x14ac:dyDescent="0.3">
      <c r="A71" s="35"/>
      <c r="B71" s="39">
        <v>45799</v>
      </c>
      <c r="C71" s="39" t="s">
        <v>152</v>
      </c>
      <c r="D71" s="40" t="s">
        <v>567</v>
      </c>
      <c r="E71" s="41">
        <v>2.5</v>
      </c>
      <c r="F71" s="51">
        <f>IFERROR(VLOOKUP(Table44[[#This Row],[Category]],A:D,4,),0)*Table44[[#This Row],[Hours]]</f>
        <v>68.75</v>
      </c>
      <c r="H71" s="75"/>
    </row>
    <row r="72" spans="1:8" ht="86.4" x14ac:dyDescent="0.3">
      <c r="A72" s="35"/>
      <c r="B72" s="39">
        <v>45800</v>
      </c>
      <c r="C72" s="39" t="s">
        <v>152</v>
      </c>
      <c r="D72" s="40" t="s">
        <v>566</v>
      </c>
      <c r="E72" s="41">
        <v>3</v>
      </c>
      <c r="F72" s="51">
        <f>IFERROR(VLOOKUP(Table44[[#This Row],[Category]],A:D,4,),0)*Table44[[#This Row],[Hours]]</f>
        <v>82.5</v>
      </c>
      <c r="H72" s="75"/>
    </row>
    <row r="73" spans="1:8" ht="115.2" x14ac:dyDescent="0.3">
      <c r="A73" s="35"/>
      <c r="B73" s="39">
        <v>45807</v>
      </c>
      <c r="C73" s="39" t="s">
        <v>152</v>
      </c>
      <c r="D73" s="40" t="s">
        <v>570</v>
      </c>
      <c r="E73" s="41">
        <v>3</v>
      </c>
      <c r="F73" s="51">
        <f>IFERROR(VLOOKUP(Table44[[#This Row],[Category]],A:D,4,),0)*Table44[[#This Row],[Hours]]</f>
        <v>82.5</v>
      </c>
      <c r="H73" s="75"/>
    </row>
    <row r="74" spans="1:8" ht="144" x14ac:dyDescent="0.3">
      <c r="A74" s="35"/>
      <c r="B74" s="39">
        <v>45813</v>
      </c>
      <c r="C74" s="39" t="s">
        <v>152</v>
      </c>
      <c r="D74" s="40" t="s">
        <v>574</v>
      </c>
      <c r="E74" s="41">
        <v>2.5</v>
      </c>
      <c r="F74" s="51">
        <f>IFERROR(VLOOKUP(Table44[[#This Row],[Category]],A:D,4,),0)*Table44[[#This Row],[Hours]]</f>
        <v>68.75</v>
      </c>
      <c r="H74" s="75"/>
    </row>
    <row r="75" spans="1:8" ht="201.6" x14ac:dyDescent="0.3">
      <c r="A75" s="35"/>
      <c r="B75" s="39">
        <v>45815</v>
      </c>
      <c r="C75" s="39" t="s">
        <v>152</v>
      </c>
      <c r="D75" s="40" t="s">
        <v>582</v>
      </c>
      <c r="E75" s="41">
        <v>4</v>
      </c>
      <c r="F75" s="51">
        <f>IFERROR(VLOOKUP(Table44[[#This Row],[Category]],A:D,4,),0)*Table44[[#This Row],[Hours]]</f>
        <v>110</v>
      </c>
      <c r="H75" s="75"/>
    </row>
    <row r="76" spans="1:8" ht="86.4" x14ac:dyDescent="0.3">
      <c r="A76" s="35"/>
      <c r="B76" s="39">
        <v>45818</v>
      </c>
      <c r="C76" s="39" t="s">
        <v>152</v>
      </c>
      <c r="D76" s="40" t="s">
        <v>575</v>
      </c>
      <c r="E76" s="41">
        <v>2</v>
      </c>
      <c r="F76" s="51">
        <f>IFERROR(VLOOKUP(Table44[[#This Row],[Category]],A:D,4,),0)*Table44[[#This Row],[Hours]]</f>
        <v>55</v>
      </c>
      <c r="H76" s="75"/>
    </row>
    <row r="77" spans="1:8" ht="115.2" x14ac:dyDescent="0.3">
      <c r="A77" s="35"/>
      <c r="B77" s="39">
        <v>45819</v>
      </c>
      <c r="C77" s="39" t="s">
        <v>152</v>
      </c>
      <c r="D77" s="40" t="s">
        <v>578</v>
      </c>
      <c r="E77" s="41">
        <v>2.5</v>
      </c>
      <c r="F77" s="51">
        <f>IFERROR(VLOOKUP(Table44[[#This Row],[Category]],A:D,4,),0)*Table44[[#This Row],[Hours]]</f>
        <v>68.75</v>
      </c>
      <c r="H77" s="75"/>
    </row>
    <row r="78" spans="1:8" ht="86.4" x14ac:dyDescent="0.3">
      <c r="A78" s="35"/>
      <c r="B78" s="39">
        <v>45821</v>
      </c>
      <c r="C78" s="39" t="s">
        <v>152</v>
      </c>
      <c r="D78" s="40" t="s">
        <v>579</v>
      </c>
      <c r="E78" s="41">
        <v>2</v>
      </c>
      <c r="F78" s="51">
        <f>IFERROR(VLOOKUP(Table44[[#This Row],[Category]],A:D,4,),0)*Table44[[#This Row],[Hours]]</f>
        <v>55</v>
      </c>
      <c r="H78" s="75"/>
    </row>
    <row r="79" spans="1:8" ht="115.2" x14ac:dyDescent="0.3">
      <c r="A79" s="35"/>
      <c r="B79" s="39">
        <v>45822</v>
      </c>
      <c r="C79" s="39" t="s">
        <v>152</v>
      </c>
      <c r="D79" s="40" t="s">
        <v>580</v>
      </c>
      <c r="E79" s="41">
        <v>2</v>
      </c>
      <c r="F79" s="51">
        <f>IFERROR(VLOOKUP(Table44[[#This Row],[Category]],A:D,4,),0)*Table44[[#This Row],[Hours]]</f>
        <v>55</v>
      </c>
      <c r="H79" s="75"/>
    </row>
    <row r="80" spans="1:8" ht="158.4" x14ac:dyDescent="0.3">
      <c r="A80" s="35"/>
      <c r="B80" s="39">
        <v>45823</v>
      </c>
      <c r="C80" s="39" t="s">
        <v>152</v>
      </c>
      <c r="D80" s="40" t="s">
        <v>581</v>
      </c>
      <c r="E80" s="41">
        <v>3.5</v>
      </c>
      <c r="F80" s="51">
        <f>IFERROR(VLOOKUP(Table44[[#This Row],[Category]],A:D,4,),0)*Table44[[#This Row],[Hours]]</f>
        <v>96.25</v>
      </c>
      <c r="H80" s="75"/>
    </row>
    <row r="81" spans="1:8" ht="57.6" x14ac:dyDescent="0.3">
      <c r="A81" s="35"/>
      <c r="B81" s="39">
        <v>45824</v>
      </c>
      <c r="C81" s="39" t="s">
        <v>152</v>
      </c>
      <c r="D81" s="40" t="s">
        <v>679</v>
      </c>
      <c r="E81" s="41">
        <v>1.5</v>
      </c>
      <c r="F81" s="51">
        <f>IFERROR(VLOOKUP(Table44[[#This Row],[Category]],A:D,4,),0)*Table44[[#This Row],[Hours]]</f>
        <v>41.25</v>
      </c>
      <c r="H81" s="75"/>
    </row>
    <row r="82" spans="1:8" ht="57.6" x14ac:dyDescent="0.3">
      <c r="A82" s="35"/>
      <c r="B82" s="39">
        <v>45825</v>
      </c>
      <c r="C82" s="39" t="s">
        <v>152</v>
      </c>
      <c r="D82" s="40" t="s">
        <v>673</v>
      </c>
      <c r="E82" s="41">
        <v>1</v>
      </c>
      <c r="F82" s="51">
        <f>IFERROR(VLOOKUP(Table44[[#This Row],[Category]],A:D,4,),0)*Table44[[#This Row],[Hours]]</f>
        <v>27.5</v>
      </c>
      <c r="H82" s="75"/>
    </row>
    <row r="83" spans="1:8" ht="72" x14ac:dyDescent="0.3">
      <c r="A83" s="35"/>
      <c r="B83" s="39">
        <v>45826</v>
      </c>
      <c r="C83" s="39" t="s">
        <v>152</v>
      </c>
      <c r="D83" s="40" t="s">
        <v>674</v>
      </c>
      <c r="E83" s="41">
        <v>2</v>
      </c>
      <c r="F83" s="51">
        <f>IFERROR(VLOOKUP(Table44[[#This Row],[Category]],A:D,4,),0)*Table44[[#This Row],[Hours]]</f>
        <v>55</v>
      </c>
      <c r="H83" s="75"/>
    </row>
    <row r="84" spans="1:8" ht="158.4" x14ac:dyDescent="0.3">
      <c r="A84" s="35"/>
      <c r="B84" s="39">
        <v>45827</v>
      </c>
      <c r="C84" s="39" t="s">
        <v>152</v>
      </c>
      <c r="D84" s="40" t="s">
        <v>675</v>
      </c>
      <c r="E84" s="41">
        <v>3</v>
      </c>
      <c r="F84" s="51">
        <f>IFERROR(VLOOKUP(Table44[[#This Row],[Category]],A:D,4,),0)*Table44[[#This Row],[Hours]]</f>
        <v>82.5</v>
      </c>
      <c r="H84" s="75"/>
    </row>
    <row r="85" spans="1:8" ht="129.6" x14ac:dyDescent="0.3">
      <c r="A85" s="35"/>
      <c r="B85" s="39">
        <v>45828</v>
      </c>
      <c r="C85" s="39" t="s">
        <v>152</v>
      </c>
      <c r="D85" s="40" t="s">
        <v>676</v>
      </c>
      <c r="E85" s="41">
        <v>3</v>
      </c>
      <c r="F85" s="51">
        <f>IFERROR(VLOOKUP(Table44[[#This Row],[Category]],A:D,4,),0)*Table44[[#This Row],[Hours]]</f>
        <v>82.5</v>
      </c>
      <c r="H85" s="75"/>
    </row>
    <row r="86" spans="1:8" ht="86.4" x14ac:dyDescent="0.3">
      <c r="A86" s="35"/>
      <c r="B86" s="39">
        <v>45832</v>
      </c>
      <c r="C86" s="39" t="s">
        <v>152</v>
      </c>
      <c r="D86" s="40" t="s">
        <v>678</v>
      </c>
      <c r="E86" s="41">
        <v>2.5</v>
      </c>
      <c r="F86" s="51">
        <f>IFERROR(VLOOKUP(Table44[[#This Row],[Category]],A:D,4,),0)*Table44[[#This Row],[Hours]]</f>
        <v>68.75</v>
      </c>
      <c r="H86" s="75"/>
    </row>
    <row r="87" spans="1:8" ht="86.4" x14ac:dyDescent="0.3">
      <c r="A87" s="35"/>
      <c r="B87" s="39">
        <v>45833</v>
      </c>
      <c r="C87" s="39" t="s">
        <v>152</v>
      </c>
      <c r="D87" s="40" t="s">
        <v>677</v>
      </c>
      <c r="E87" s="41">
        <v>2.5</v>
      </c>
      <c r="F87" s="51">
        <f>IFERROR(VLOOKUP(Table44[[#This Row],[Category]],A:D,4,),0)*Table44[[#This Row],[Hours]]</f>
        <v>68.75</v>
      </c>
      <c r="H87" s="75"/>
    </row>
    <row r="88" spans="1:8" ht="57.6" x14ac:dyDescent="0.3">
      <c r="A88" s="35"/>
      <c r="B88" s="39">
        <v>45853</v>
      </c>
      <c r="C88" s="36" t="s">
        <v>152</v>
      </c>
      <c r="D88" s="84" t="s">
        <v>688</v>
      </c>
      <c r="E88" s="38">
        <v>2</v>
      </c>
      <c r="F88" s="51">
        <f>IFERROR(VLOOKUP(Table44[[#This Row],[Category]],A:D,4,),0)*Table44[[#This Row],[Hours]]</f>
        <v>55</v>
      </c>
      <c r="H88" s="75"/>
    </row>
    <row r="89" spans="1:8" ht="28.8" x14ac:dyDescent="0.3">
      <c r="A89" s="35"/>
      <c r="B89" s="39">
        <v>45854</v>
      </c>
      <c r="C89" s="36" t="s">
        <v>152</v>
      </c>
      <c r="D89" s="84" t="s">
        <v>689</v>
      </c>
      <c r="E89" s="41">
        <v>2.5</v>
      </c>
      <c r="F89" s="51">
        <f>IFERROR(VLOOKUP(Table44[[#This Row],[Category]],A:D,4,),0)*Table44[[#This Row],[Hours]]</f>
        <v>68.75</v>
      </c>
      <c r="H89" s="75"/>
    </row>
    <row r="90" spans="1:8" ht="43.2" x14ac:dyDescent="0.3">
      <c r="A90" s="35"/>
      <c r="B90" s="39">
        <v>45856</v>
      </c>
      <c r="C90" s="36" t="s">
        <v>152</v>
      </c>
      <c r="D90" s="84" t="s">
        <v>690</v>
      </c>
      <c r="E90" s="41">
        <v>2.5</v>
      </c>
      <c r="F90" s="51">
        <f>IFERROR(VLOOKUP(Table44[[#This Row],[Category]],A:D,4,),0)*Table44[[#This Row],[Hours]]</f>
        <v>68.75</v>
      </c>
      <c r="H90" s="75"/>
    </row>
    <row r="91" spans="1:8" ht="129.6" x14ac:dyDescent="0.3">
      <c r="A91" s="35"/>
      <c r="B91" s="39">
        <v>45858</v>
      </c>
      <c r="C91" s="36" t="s">
        <v>152</v>
      </c>
      <c r="D91" s="85" t="s">
        <v>684</v>
      </c>
      <c r="E91" s="41">
        <v>2.5</v>
      </c>
      <c r="F91" s="51">
        <f>IFERROR(VLOOKUP(Table44[[#This Row],[Category]],A:D,4,),0)*Table44[[#This Row],[Hours]]</f>
        <v>68.75</v>
      </c>
      <c r="H91" s="75"/>
    </row>
    <row r="92" spans="1:8" ht="43.2" x14ac:dyDescent="0.3">
      <c r="A92" s="35"/>
      <c r="B92" s="39">
        <v>45861</v>
      </c>
      <c r="C92" s="36" t="s">
        <v>152</v>
      </c>
      <c r="D92" s="84" t="s">
        <v>691</v>
      </c>
      <c r="E92" s="41">
        <v>2.5</v>
      </c>
      <c r="F92" s="51">
        <f>IFERROR(VLOOKUP(Table44[[#This Row],[Category]],A:D,4,),0)*Table44[[#This Row],[Hours]]</f>
        <v>68.75</v>
      </c>
      <c r="H92" s="75"/>
    </row>
    <row r="93" spans="1:8" ht="86.4" x14ac:dyDescent="0.3">
      <c r="A93" s="35"/>
      <c r="B93" s="39">
        <v>45867</v>
      </c>
      <c r="C93" s="36" t="s">
        <v>152</v>
      </c>
      <c r="D93" s="84" t="s">
        <v>687</v>
      </c>
      <c r="E93" s="41">
        <v>2.5</v>
      </c>
      <c r="F93" s="51">
        <f>IFERROR(VLOOKUP(Table44[[#This Row],[Category]],A:D,4,),0)*Table44[[#This Row],[Hours]]</f>
        <v>68.75</v>
      </c>
      <c r="H93" s="75"/>
    </row>
    <row r="94" spans="1:8" ht="43.2" x14ac:dyDescent="0.3">
      <c r="A94" s="35"/>
      <c r="B94" s="39">
        <v>45868</v>
      </c>
      <c r="C94" s="36" t="s">
        <v>152</v>
      </c>
      <c r="D94" s="84" t="s">
        <v>692</v>
      </c>
      <c r="E94" s="41">
        <v>2.5</v>
      </c>
      <c r="F94" s="51">
        <f>IFERROR(VLOOKUP(Table44[[#This Row],[Category]],A:D,4,),0)*Table44[[#This Row],[Hours]]</f>
        <v>68.75</v>
      </c>
      <c r="H94" s="75"/>
    </row>
    <row r="95" spans="1:8" ht="57.6" x14ac:dyDescent="0.3">
      <c r="A95" s="35"/>
      <c r="B95" s="39">
        <v>45902</v>
      </c>
      <c r="C95" s="36" t="s">
        <v>152</v>
      </c>
      <c r="D95" s="84" t="s">
        <v>721</v>
      </c>
      <c r="E95" s="38">
        <v>2.5</v>
      </c>
      <c r="F95" s="51">
        <f>IFERROR(VLOOKUP(Table44[[#This Row],[Category]],A:D,4,),0)*Table44[[#This Row],[Hours]]</f>
        <v>68.75</v>
      </c>
      <c r="H95" s="75"/>
    </row>
    <row r="96" spans="1:8" ht="72" x14ac:dyDescent="0.3">
      <c r="A96" s="35"/>
      <c r="B96" s="39">
        <v>45903</v>
      </c>
      <c r="C96" s="36" t="s">
        <v>152</v>
      </c>
      <c r="D96" s="84" t="s">
        <v>722</v>
      </c>
      <c r="E96" s="41">
        <v>2.5</v>
      </c>
      <c r="F96" s="51">
        <f>IFERROR(VLOOKUP(Table44[[#This Row],[Category]],A:D,4,),0)*Table44[[#This Row],[Hours]]</f>
        <v>68.75</v>
      </c>
      <c r="H96" s="75"/>
    </row>
    <row r="97" spans="1:8" ht="86.4" x14ac:dyDescent="0.3">
      <c r="A97" s="35"/>
      <c r="B97" s="39">
        <v>45904</v>
      </c>
      <c r="C97" s="36" t="s">
        <v>152</v>
      </c>
      <c r="D97" s="84" t="s">
        <v>723</v>
      </c>
      <c r="E97" s="41">
        <v>3</v>
      </c>
      <c r="F97" s="51">
        <f>IFERROR(VLOOKUP(Table44[[#This Row],[Category]],A:D,4,),0)*Table44[[#This Row],[Hours]]</f>
        <v>82.5</v>
      </c>
      <c r="H97" s="75"/>
    </row>
    <row r="98" spans="1:8" ht="57.6" x14ac:dyDescent="0.3">
      <c r="A98" s="35"/>
      <c r="B98" s="39">
        <v>45905</v>
      </c>
      <c r="C98" s="36" t="s">
        <v>152</v>
      </c>
      <c r="D98" s="84" t="s">
        <v>737</v>
      </c>
      <c r="E98" s="41">
        <v>2</v>
      </c>
      <c r="F98" s="51">
        <f>IFERROR(VLOOKUP(Table44[[#This Row],[Category]],A:D,4,),0)*Table44[[#This Row],[Hours]]</f>
        <v>55</v>
      </c>
      <c r="H98" s="75"/>
    </row>
    <row r="99" spans="1:8" ht="28.8" x14ac:dyDescent="0.3">
      <c r="A99" s="35"/>
      <c r="B99" s="39">
        <v>45907</v>
      </c>
      <c r="C99" s="36" t="s">
        <v>152</v>
      </c>
      <c r="D99" s="84" t="s">
        <v>745</v>
      </c>
      <c r="E99" s="41">
        <v>2</v>
      </c>
      <c r="F99" s="51">
        <f>IFERROR(VLOOKUP(Table44[[#This Row],[Category]],A:D,4,),0)*Table44[[#This Row],[Hours]]</f>
        <v>55</v>
      </c>
      <c r="H99" s="75"/>
    </row>
    <row r="100" spans="1:8" ht="21" x14ac:dyDescent="0.3">
      <c r="A100" s="35"/>
      <c r="B100" s="39">
        <v>45910</v>
      </c>
      <c r="C100" s="36" t="s">
        <v>152</v>
      </c>
      <c r="D100" s="84" t="s">
        <v>746</v>
      </c>
      <c r="E100" s="41">
        <v>2</v>
      </c>
      <c r="F100" s="51">
        <f>IFERROR(VLOOKUP(Table44[[#This Row],[Category]],A:D,4,),0)*Table44[[#This Row],[Hours]]</f>
        <v>55</v>
      </c>
      <c r="H100" s="75"/>
    </row>
    <row r="101" spans="1:8" ht="21" x14ac:dyDescent="0.3">
      <c r="A101" s="35"/>
      <c r="B101" s="39">
        <v>45916</v>
      </c>
      <c r="C101" s="36" t="s">
        <v>152</v>
      </c>
      <c r="D101" s="84" t="s">
        <v>746</v>
      </c>
      <c r="E101" s="41">
        <v>2</v>
      </c>
      <c r="F101" s="51">
        <f>IFERROR(VLOOKUP(Table44[[#This Row],[Category]],A:D,4,),0)*Table44[[#This Row],[Hours]]</f>
        <v>55</v>
      </c>
      <c r="H101" s="75"/>
    </row>
    <row r="102" spans="1:8" ht="28.8" x14ac:dyDescent="0.3">
      <c r="A102" s="35"/>
      <c r="B102" s="39">
        <v>45923</v>
      </c>
      <c r="C102" s="36" t="s">
        <v>152</v>
      </c>
      <c r="D102" s="84" t="s">
        <v>747</v>
      </c>
      <c r="E102" s="41">
        <v>2</v>
      </c>
      <c r="F102" s="51">
        <f>IFERROR(VLOOKUP(Table44[[#This Row],[Category]],A:D,4,),0)*Table44[[#This Row],[Hours]]</f>
        <v>55</v>
      </c>
      <c r="H102" s="75"/>
    </row>
    <row r="103" spans="1:8" ht="21" x14ac:dyDescent="0.3">
      <c r="A103" s="35"/>
      <c r="B103" s="39">
        <v>45925</v>
      </c>
      <c r="C103" s="36" t="s">
        <v>152</v>
      </c>
      <c r="D103" s="84" t="s">
        <v>746</v>
      </c>
      <c r="E103" s="41">
        <v>2</v>
      </c>
      <c r="F103" s="51">
        <f>IFERROR(VLOOKUP(Table44[[#This Row],[Category]],A:D,4,),0)*Table44[[#This Row],[Hours]]</f>
        <v>55</v>
      </c>
      <c r="H103" s="75"/>
    </row>
    <row r="104" spans="1:8" ht="21" x14ac:dyDescent="0.3">
      <c r="A104" s="35"/>
      <c r="B104" s="39"/>
      <c r="C104" s="39"/>
      <c r="D104" s="40"/>
      <c r="E104" s="41"/>
      <c r="F104" s="51">
        <f>IFERROR(VLOOKUP(Table44[[#This Row],[Category]],A:D,4,),0)*Table44[[#This Row],[Hours]]</f>
        <v>0</v>
      </c>
      <c r="H104" s="75"/>
    </row>
    <row r="105" spans="1:8" ht="21" x14ac:dyDescent="0.3">
      <c r="A105" s="35"/>
      <c r="B105" s="39"/>
      <c r="C105" s="39"/>
      <c r="D105" s="40"/>
      <c r="E105" s="41"/>
      <c r="F105" s="51">
        <f>IFERROR(VLOOKUP(Table44[[#This Row],[Category]],A:D,4,),0)*Table44[[#This Row],[Hours]]</f>
        <v>0</v>
      </c>
      <c r="H105" s="75"/>
    </row>
    <row r="106" spans="1:8" ht="21" x14ac:dyDescent="0.3">
      <c r="A106" s="35"/>
      <c r="B106" s="39"/>
      <c r="C106" s="39"/>
      <c r="D106" s="40"/>
      <c r="E106" s="41"/>
      <c r="F106" s="51">
        <f>IFERROR(VLOOKUP(Table44[[#This Row],[Category]],A:D,4,),0)*Table44[[#This Row],[Hours]]</f>
        <v>0</v>
      </c>
      <c r="H106" s="75"/>
    </row>
    <row r="107" spans="1:8" ht="21" x14ac:dyDescent="0.3">
      <c r="A107" s="35"/>
      <c r="B107" s="39"/>
      <c r="C107" s="39"/>
      <c r="D107" s="40"/>
      <c r="E107" s="41"/>
      <c r="F107" s="51">
        <f>IFERROR(VLOOKUP(Table44[[#This Row],[Category]],A:D,4,),0)*Table44[[#This Row],[Hours]]</f>
        <v>0</v>
      </c>
      <c r="H107" s="75"/>
    </row>
    <row r="108" spans="1:8" ht="21" x14ac:dyDescent="0.3">
      <c r="A108" s="35"/>
      <c r="B108" s="39"/>
      <c r="C108" s="39"/>
      <c r="D108" s="40"/>
      <c r="E108" s="41"/>
      <c r="F108" s="51">
        <f>IFERROR(VLOOKUP(Table44[[#This Row],[Category]],A:D,4,),0)*Table44[[#This Row],[Hours]]</f>
        <v>0</v>
      </c>
      <c r="H108" s="75"/>
    </row>
    <row r="109" spans="1:8" ht="21" x14ac:dyDescent="0.3">
      <c r="A109" s="35"/>
      <c r="B109" s="39"/>
      <c r="C109" s="39"/>
      <c r="D109" s="40"/>
      <c r="E109" s="41"/>
      <c r="F109" s="51">
        <f>IFERROR(VLOOKUP(Table44[[#This Row],[Category]],A:D,4,),0)*Table44[[#This Row],[Hours]]</f>
        <v>0</v>
      </c>
      <c r="H109" s="75"/>
    </row>
    <row r="110" spans="1:8" ht="21" x14ac:dyDescent="0.3">
      <c r="A110" s="35"/>
      <c r="B110" s="39"/>
      <c r="C110" s="39"/>
      <c r="D110" s="40"/>
      <c r="E110" s="41"/>
      <c r="F110" s="51">
        <f>IFERROR(VLOOKUP(Table44[[#This Row],[Category]],A:D,4,),0)*Table44[[#This Row],[Hours]]</f>
        <v>0</v>
      </c>
      <c r="H110" s="75"/>
    </row>
    <row r="111" spans="1:8" ht="21" x14ac:dyDescent="0.3">
      <c r="A111" s="35"/>
      <c r="B111" s="39"/>
      <c r="C111" s="39"/>
      <c r="D111" s="40"/>
      <c r="E111" s="41"/>
      <c r="F111" s="51">
        <f>IFERROR(VLOOKUP(Table44[[#This Row],[Category]],A:D,4,),0)*Table44[[#This Row],[Hours]]</f>
        <v>0</v>
      </c>
      <c r="H111" s="75"/>
    </row>
    <row r="112" spans="1:8" ht="21" x14ac:dyDescent="0.3">
      <c r="A112" s="35"/>
      <c r="B112" s="39"/>
      <c r="C112" s="39"/>
      <c r="D112" s="40"/>
      <c r="E112" s="41"/>
      <c r="F112" s="51">
        <f>IFERROR(VLOOKUP(Table44[[#This Row],[Category]],A:D,4,),0)*Table44[[#This Row],[Hours]]</f>
        <v>0</v>
      </c>
      <c r="H112" s="75"/>
    </row>
    <row r="113" spans="1:10" ht="21" x14ac:dyDescent="0.3">
      <c r="A113" s="35"/>
      <c r="B113" s="39"/>
      <c r="C113" s="39"/>
      <c r="D113" s="40"/>
      <c r="E113" s="41"/>
      <c r="F113" s="51">
        <f>IFERROR(VLOOKUP(Table44[[#This Row],[Category]],A:D,4,),0)*Table44[[#This Row],[Hours]]</f>
        <v>0</v>
      </c>
      <c r="H113" s="75"/>
    </row>
    <row r="114" spans="1:10" ht="21" x14ac:dyDescent="0.3">
      <c r="A114" s="35"/>
      <c r="B114" s="42" t="s">
        <v>148</v>
      </c>
      <c r="C114" s="42"/>
      <c r="D114" s="42"/>
      <c r="E114" s="43">
        <f>SUM(E11:E113)</f>
        <v>235.5</v>
      </c>
      <c r="F114" s="52">
        <f>SUM(F11:F113)</f>
        <v>6557.5</v>
      </c>
      <c r="H114" s="75"/>
    </row>
    <row r="115" spans="1:10" ht="21" x14ac:dyDescent="0.3">
      <c r="A115" s="35"/>
    </row>
    <row r="116" spans="1:10" ht="21" x14ac:dyDescent="0.3">
      <c r="A116" s="35"/>
    </row>
    <row r="117" spans="1:10" s="14" customFormat="1" ht="21" x14ac:dyDescent="0.3">
      <c r="A117" s="35"/>
      <c r="D117" s="15"/>
      <c r="E117" s="15"/>
      <c r="F117" s="16"/>
      <c r="G117" s="13"/>
      <c r="H117" s="13"/>
      <c r="I117" s="13"/>
      <c r="J117" s="13"/>
    </row>
    <row r="118" spans="1:10" s="14" customFormat="1" ht="21" x14ac:dyDescent="0.3">
      <c r="A118" s="35"/>
      <c r="D118" s="15"/>
      <c r="E118" s="15"/>
      <c r="F118" s="16"/>
      <c r="G118" s="13"/>
      <c r="H118" s="13"/>
      <c r="I118" s="13"/>
      <c r="J118" s="13"/>
    </row>
    <row r="119" spans="1:10" s="14" customFormat="1" ht="21" x14ac:dyDescent="0.3">
      <c r="A119" s="35"/>
      <c r="D119" s="15"/>
      <c r="E119" s="15"/>
      <c r="F119" s="16"/>
      <c r="G119" s="13"/>
      <c r="H119" s="13"/>
      <c r="I119" s="13"/>
      <c r="J119" s="13"/>
    </row>
    <row r="120" spans="1:10" s="14" customFormat="1" ht="21" x14ac:dyDescent="0.3">
      <c r="A120" s="35"/>
      <c r="D120" s="15"/>
      <c r="E120" s="15"/>
      <c r="F120" s="16"/>
      <c r="G120" s="13"/>
      <c r="H120" s="13"/>
      <c r="I120" s="13"/>
      <c r="J120" s="13"/>
    </row>
    <row r="121" spans="1:10" s="14" customFormat="1" ht="21" x14ac:dyDescent="0.3">
      <c r="A121" s="35"/>
      <c r="D121" s="15"/>
      <c r="E121" s="15"/>
      <c r="F121" s="16"/>
      <c r="G121" s="13"/>
      <c r="H121" s="13"/>
      <c r="I121" s="13"/>
      <c r="J121" s="13"/>
    </row>
    <row r="122" spans="1:10" s="14" customFormat="1" ht="21" x14ac:dyDescent="0.3">
      <c r="A122" s="35"/>
      <c r="D122" s="15"/>
      <c r="E122" s="15"/>
      <c r="F122" s="16"/>
      <c r="G122" s="13"/>
      <c r="H122" s="13"/>
      <c r="I122" s="13"/>
      <c r="J122" s="13"/>
    </row>
    <row r="123" spans="1:10" s="14" customFormat="1" ht="21" x14ac:dyDescent="0.3">
      <c r="A123" s="35"/>
      <c r="D123" s="15"/>
      <c r="E123" s="15"/>
      <c r="F123" s="16"/>
      <c r="G123" s="13"/>
      <c r="H123" s="13"/>
      <c r="I123" s="13"/>
      <c r="J123" s="13"/>
    </row>
    <row r="124" spans="1:10" s="14" customFormat="1" ht="21" x14ac:dyDescent="0.3">
      <c r="A124" s="35"/>
      <c r="D124" s="15"/>
      <c r="E124" s="15"/>
      <c r="F124" s="16"/>
      <c r="G124" s="13"/>
      <c r="H124" s="13"/>
      <c r="I124" s="13"/>
      <c r="J124" s="13"/>
    </row>
    <row r="125" spans="1:10" s="14" customFormat="1" ht="21" x14ac:dyDescent="0.3">
      <c r="A125" s="35"/>
      <c r="D125" s="15"/>
      <c r="E125" s="15"/>
      <c r="F125" s="16"/>
      <c r="G125" s="13"/>
      <c r="H125" s="13"/>
      <c r="I125" s="13"/>
      <c r="J125" s="13"/>
    </row>
    <row r="126" spans="1:10" s="14" customFormat="1" ht="21" x14ac:dyDescent="0.3">
      <c r="A126" s="35"/>
      <c r="D126" s="15"/>
      <c r="E126" s="15"/>
      <c r="F126" s="16"/>
      <c r="G126" s="13"/>
      <c r="H126" s="13"/>
      <c r="I126" s="13"/>
      <c r="J126" s="13"/>
    </row>
    <row r="127" spans="1:10" s="14" customFormat="1" ht="21" x14ac:dyDescent="0.3">
      <c r="A127" s="35"/>
      <c r="D127" s="15"/>
      <c r="E127" s="15"/>
      <c r="F127" s="16"/>
      <c r="G127" s="13"/>
      <c r="H127" s="13"/>
      <c r="I127" s="13"/>
      <c r="J127" s="13"/>
    </row>
    <row r="128" spans="1:10" s="14" customFormat="1" ht="21" x14ac:dyDescent="0.3">
      <c r="A128" s="35"/>
      <c r="D128" s="15"/>
      <c r="E128" s="15"/>
      <c r="F128" s="16"/>
      <c r="G128" s="13"/>
      <c r="H128" s="13"/>
      <c r="I128" s="13"/>
      <c r="J128" s="13"/>
    </row>
    <row r="129" spans="1:10" s="14" customFormat="1" ht="21" x14ac:dyDescent="0.3">
      <c r="A129" s="35"/>
      <c r="D129" s="15"/>
      <c r="E129" s="15"/>
      <c r="F129" s="16"/>
      <c r="G129" s="13"/>
      <c r="H129" s="13"/>
      <c r="I129" s="13"/>
      <c r="J129" s="13"/>
    </row>
    <row r="130" spans="1:10" s="14" customFormat="1" ht="21" x14ac:dyDescent="0.3">
      <c r="A130" s="35"/>
      <c r="D130" s="15"/>
      <c r="E130" s="15"/>
      <c r="F130" s="16"/>
      <c r="G130" s="13"/>
      <c r="H130" s="13"/>
      <c r="I130" s="13"/>
      <c r="J130" s="13"/>
    </row>
    <row r="131" spans="1:10" s="14" customFormat="1" ht="21" x14ac:dyDescent="0.3">
      <c r="A131" s="35"/>
      <c r="D131" s="15"/>
      <c r="E131" s="15"/>
      <c r="F131" s="16"/>
      <c r="G131" s="13"/>
      <c r="H131" s="13"/>
      <c r="I131" s="13"/>
      <c r="J131" s="13"/>
    </row>
    <row r="132" spans="1:10" s="14" customFormat="1" ht="21" x14ac:dyDescent="0.3">
      <c r="A132" s="35"/>
      <c r="D132" s="15"/>
      <c r="E132" s="15"/>
      <c r="F132" s="16"/>
      <c r="G132" s="13"/>
      <c r="H132" s="13"/>
      <c r="I132" s="13"/>
      <c r="J132" s="13"/>
    </row>
    <row r="133" spans="1:10" s="14" customFormat="1" ht="21" x14ac:dyDescent="0.3">
      <c r="A133" s="35"/>
      <c r="D133" s="15"/>
      <c r="E133" s="15"/>
      <c r="F133" s="16"/>
      <c r="G133" s="13"/>
      <c r="H133" s="13"/>
      <c r="I133" s="13"/>
      <c r="J133" s="13"/>
    </row>
    <row r="134" spans="1:10" s="14" customFormat="1" ht="21" x14ac:dyDescent="0.3">
      <c r="A134" s="35"/>
      <c r="D134" s="15"/>
      <c r="E134" s="15"/>
      <c r="F134" s="16"/>
      <c r="G134" s="13"/>
      <c r="H134" s="13"/>
      <c r="I134" s="13"/>
      <c r="J134" s="13"/>
    </row>
    <row r="135" spans="1:10" s="14" customFormat="1" ht="21" x14ac:dyDescent="0.3">
      <c r="A135" s="35"/>
      <c r="D135" s="15"/>
      <c r="E135" s="15"/>
      <c r="F135" s="16"/>
      <c r="G135" s="13"/>
      <c r="H135" s="13"/>
      <c r="I135" s="13"/>
      <c r="J135" s="13"/>
    </row>
    <row r="136" spans="1:10" s="14" customFormat="1" ht="21" x14ac:dyDescent="0.3">
      <c r="A136" s="35"/>
      <c r="D136" s="15"/>
      <c r="E136" s="15"/>
      <c r="F136" s="16"/>
      <c r="G136" s="13"/>
      <c r="H136" s="13"/>
      <c r="I136" s="13"/>
      <c r="J136" s="13"/>
    </row>
    <row r="137" spans="1:10" s="14" customFormat="1" ht="21" x14ac:dyDescent="0.3">
      <c r="A137" s="35"/>
      <c r="D137" s="15"/>
      <c r="E137" s="15"/>
      <c r="F137" s="16"/>
      <c r="G137" s="13"/>
      <c r="H137" s="13"/>
      <c r="I137" s="13"/>
      <c r="J137" s="13"/>
    </row>
    <row r="138" spans="1:10" s="14" customFormat="1" ht="21" x14ac:dyDescent="0.3">
      <c r="A138" s="35"/>
      <c r="D138" s="15"/>
      <c r="E138" s="15"/>
      <c r="F138" s="16"/>
      <c r="G138" s="13"/>
      <c r="H138" s="13"/>
      <c r="I138" s="13"/>
      <c r="J138" s="13"/>
    </row>
  </sheetData>
  <mergeCells count="1">
    <mergeCell ref="B2:F2"/>
  </mergeCells>
  <conditionalFormatting sqref="C1:C10 C104:C1048576">
    <cfRule type="cellIs" dxfId="26" priority="9" operator="equal">
      <formula>"Emergency"</formula>
    </cfRule>
  </conditionalFormatting>
  <conditionalFormatting sqref="C11:C94">
    <cfRule type="cellIs" dxfId="25" priority="2" operator="equal">
      <formula>"Emergency"</formula>
    </cfRule>
  </conditionalFormatting>
  <conditionalFormatting sqref="C95:C103">
    <cfRule type="cellIs" dxfId="24" priority="1" operator="equal">
      <formula>"Emergency"</formula>
    </cfRule>
  </conditionalFormatting>
  <dataValidations disablePrompts="1" count="1">
    <dataValidation type="list" allowBlank="1" showInputMessage="1" showErrorMessage="1" sqref="C11:C1048576" xr:uid="{0D283720-02BF-4448-BF3A-76DA50C7B5B0}">
      <formula1>$A$7:$A$8</formula1>
    </dataValidation>
  </dataValidations>
  <pageMargins left="0.7" right="0.7" top="0.75" bottom="0.75" header="0.3" footer="0.3"/>
  <pageSetup orientation="portrait" horizontalDpi="4294967293" verticalDpi="12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978B2-7125-491D-A3BF-1DAF8B65C8EE}">
  <sheetPr codeName="Sheet11"/>
  <dimension ref="A1:N56"/>
  <sheetViews>
    <sheetView showGridLines="0" zoomScaleNormal="100" workbookViewId="0">
      <pane ySplit="10" topLeftCell="A14" activePane="bottomLeft" state="frozen"/>
      <selection activeCell="E12" sqref="E12"/>
      <selection pane="bottomLeft" activeCell="D23" sqref="D23"/>
    </sheetView>
  </sheetViews>
  <sheetFormatPr defaultColWidth="8.77734375" defaultRowHeight="14.4" x14ac:dyDescent="0.3"/>
  <cols>
    <col min="1" max="1" width="0.77734375" style="13" customWidth="1"/>
    <col min="2" max="2" width="12.21875" style="14" customWidth="1"/>
    <col min="3" max="3" width="14.44140625" style="14" customWidth="1"/>
    <col min="4" max="4" width="87.5546875" style="15" customWidth="1"/>
    <col min="5" max="5" width="11.44140625" style="16" customWidth="1"/>
    <col min="6" max="6" width="11.44140625" style="54" customWidth="1"/>
    <col min="7" max="8" width="12" style="16" customWidth="1"/>
    <col min="9" max="9" width="11.44140625" style="54" customWidth="1"/>
    <col min="10" max="10" width="12.44140625" style="62" bestFit="1" customWidth="1"/>
    <col min="11" max="11" width="1.5546875" style="13" customWidth="1"/>
    <col min="12" max="12" width="7.44140625" style="13" customWidth="1"/>
    <col min="13" max="13" width="14" style="13" customWidth="1"/>
    <col min="14" max="14" width="9.77734375" style="13" customWidth="1"/>
    <col min="15" max="16384" width="8.77734375" style="13"/>
  </cols>
  <sheetData>
    <row r="1" spans="1:13" ht="4.95" customHeight="1" x14ac:dyDescent="0.3"/>
    <row r="2" spans="1:13" ht="21" x14ac:dyDescent="0.3">
      <c r="B2" s="99" t="s">
        <v>165</v>
      </c>
      <c r="C2" s="100"/>
      <c r="D2" s="100"/>
      <c r="E2" s="100"/>
      <c r="F2" s="100"/>
      <c r="G2" s="100"/>
      <c r="H2" s="100"/>
      <c r="I2" s="100"/>
      <c r="J2" s="101"/>
    </row>
    <row r="3" spans="1:13" ht="10.050000000000001" customHeight="1" x14ac:dyDescent="0.3">
      <c r="A3" s="17"/>
      <c r="B3" s="18"/>
      <c r="C3" s="19"/>
      <c r="D3" s="20"/>
      <c r="E3" s="21"/>
      <c r="F3" s="55"/>
      <c r="G3" s="21"/>
      <c r="H3" s="21"/>
      <c r="I3" s="55"/>
      <c r="J3" s="63"/>
    </row>
    <row r="4" spans="1:13" ht="15.6" hidden="1" x14ac:dyDescent="0.3">
      <c r="A4" s="17"/>
      <c r="B4" s="44" t="s">
        <v>141</v>
      </c>
      <c r="C4" s="22"/>
      <c r="D4" s="46" t="s">
        <v>151</v>
      </c>
      <c r="J4" s="64"/>
      <c r="M4" s="23"/>
    </row>
    <row r="5" spans="1:13" hidden="1" x14ac:dyDescent="0.3">
      <c r="A5" s="17"/>
      <c r="B5" s="44" t="s">
        <v>142</v>
      </c>
      <c r="C5" s="22"/>
      <c r="D5" s="24" t="str">
        <f>"CMB"&amp;TEXT($D$6,"YYYYMMDD")</f>
        <v>CMB20250115</v>
      </c>
      <c r="J5" s="64"/>
      <c r="M5" s="23"/>
    </row>
    <row r="6" spans="1:13" hidden="1" x14ac:dyDescent="0.3">
      <c r="A6" s="17"/>
      <c r="B6" s="44" t="s">
        <v>143</v>
      </c>
      <c r="C6" s="22"/>
      <c r="D6" s="25">
        <v>45672</v>
      </c>
      <c r="J6" s="64"/>
      <c r="M6" s="23"/>
    </row>
    <row r="7" spans="1:13" x14ac:dyDescent="0.3">
      <c r="A7" s="45" t="s">
        <v>152</v>
      </c>
      <c r="B7" s="44" t="s">
        <v>149</v>
      </c>
      <c r="C7" s="22"/>
      <c r="D7" s="26">
        <v>27.5</v>
      </c>
      <c r="E7" s="61" t="s">
        <v>273</v>
      </c>
      <c r="F7" s="60" t="s">
        <v>276</v>
      </c>
      <c r="J7" s="64"/>
      <c r="M7" s="27"/>
    </row>
    <row r="8" spans="1:13" x14ac:dyDescent="0.3">
      <c r="A8" s="45" t="s">
        <v>153</v>
      </c>
      <c r="B8" s="44" t="s">
        <v>150</v>
      </c>
      <c r="C8" s="22"/>
      <c r="D8" s="26">
        <v>60</v>
      </c>
      <c r="E8" s="61" t="s">
        <v>274</v>
      </c>
      <c r="F8" s="60" t="s">
        <v>275</v>
      </c>
      <c r="J8" s="64"/>
      <c r="M8" s="27"/>
    </row>
    <row r="9" spans="1:13" ht="10.050000000000001" customHeight="1" x14ac:dyDescent="0.3">
      <c r="A9" s="17"/>
      <c r="B9" s="28"/>
      <c r="J9" s="64"/>
    </row>
    <row r="10" spans="1:13" s="34" customFormat="1" ht="21.6" thickBot="1" x14ac:dyDescent="0.35">
      <c r="A10" s="29"/>
      <c r="B10" s="30" t="s">
        <v>144</v>
      </c>
      <c r="C10" s="31" t="s">
        <v>145</v>
      </c>
      <c r="D10" s="32" t="s">
        <v>146</v>
      </c>
      <c r="E10" s="33" t="s">
        <v>140</v>
      </c>
      <c r="F10" s="58" t="s">
        <v>147</v>
      </c>
      <c r="G10" s="53" t="s">
        <v>342</v>
      </c>
      <c r="H10" s="53" t="s">
        <v>270</v>
      </c>
      <c r="I10" s="56" t="s">
        <v>272</v>
      </c>
      <c r="J10" s="56" t="s">
        <v>271</v>
      </c>
    </row>
    <row r="11" spans="1:13" ht="57.6" x14ac:dyDescent="0.3">
      <c r="A11" s="35"/>
      <c r="B11" s="39">
        <v>45658</v>
      </c>
      <c r="C11" s="39" t="s">
        <v>153</v>
      </c>
      <c r="D11" s="40" t="s">
        <v>156</v>
      </c>
      <c r="E11" s="41">
        <v>2.5</v>
      </c>
      <c r="F11" s="51">
        <f>IFERROR(VLOOKUP(Table43[[#This Row],[Category]],A:D,4,),0)*Table43[[#This Row],[Hours]]</f>
        <v>150</v>
      </c>
      <c r="G11" s="39">
        <v>45672</v>
      </c>
      <c r="H11" s="39">
        <v>45680</v>
      </c>
      <c r="I11" s="57">
        <v>8652.9500000000007</v>
      </c>
      <c r="J11" s="65">
        <f>IFERROR(Table43[[#This Row],[Php]]/Table43[[#This Row],[Amount]],0)</f>
        <v>57.686333333333337</v>
      </c>
    </row>
    <row r="12" spans="1:13" ht="28.8" x14ac:dyDescent="0.3">
      <c r="A12" s="35"/>
      <c r="B12" s="72" t="s">
        <v>288</v>
      </c>
      <c r="C12" s="36" t="s">
        <v>152</v>
      </c>
      <c r="D12" s="40" t="s">
        <v>289</v>
      </c>
      <c r="E12" s="38">
        <v>45</v>
      </c>
      <c r="F12" s="51">
        <f>IFERROR(VLOOKUP(Table43[[#This Row],[Category]],A:D,4,),0)*Table43[[#This Row],[Hours]]</f>
        <v>1237.5</v>
      </c>
      <c r="G12" s="36">
        <v>45690</v>
      </c>
      <c r="H12" s="36">
        <v>45691</v>
      </c>
      <c r="I12" s="57">
        <v>71725.62</v>
      </c>
      <c r="J12" s="65">
        <f>IFERROR(Table43[[#This Row],[Php]]/Table43[[#This Row],[Amount]],0)</f>
        <v>57.960096969696963</v>
      </c>
    </row>
    <row r="13" spans="1:13" ht="28.8" x14ac:dyDescent="0.3">
      <c r="A13" s="35"/>
      <c r="B13" s="72" t="s">
        <v>341</v>
      </c>
      <c r="C13" s="36" t="s">
        <v>152</v>
      </c>
      <c r="D13" s="40" t="s">
        <v>477</v>
      </c>
      <c r="E13" s="41">
        <v>23</v>
      </c>
      <c r="F13" s="51">
        <f>IFERROR(VLOOKUP(Table43[[#This Row],[Category]],A:D,4,),0)*Table43[[#This Row],[Hours]]</f>
        <v>632.5</v>
      </c>
      <c r="G13" s="36">
        <v>45714</v>
      </c>
      <c r="H13" s="36">
        <v>45714</v>
      </c>
      <c r="I13" s="57">
        <v>40157.15</v>
      </c>
      <c r="J13" s="65">
        <f>IFERROR(Table43[[#This Row],[Php]]/Table43[[#This Row],[Amount]],0)</f>
        <v>63.489565217391309</v>
      </c>
    </row>
    <row r="14" spans="1:13" ht="28.8" x14ac:dyDescent="0.3">
      <c r="A14" s="35"/>
      <c r="B14" s="72" t="s">
        <v>478</v>
      </c>
      <c r="C14" s="36" t="s">
        <v>152</v>
      </c>
      <c r="D14" s="40" t="s">
        <v>479</v>
      </c>
      <c r="E14" s="41">
        <v>32.75</v>
      </c>
      <c r="F14" s="51">
        <f>IFERROR(VLOOKUP(Table43[[#This Row],[Category]],A:D,4,),0)*Table43[[#This Row],[Hours]]</f>
        <v>900.625</v>
      </c>
      <c r="G14" s="39">
        <v>45750</v>
      </c>
      <c r="H14" s="39">
        <v>45757</v>
      </c>
      <c r="I14" s="57">
        <v>49015.55</v>
      </c>
      <c r="J14" s="65">
        <f>IFERROR(Table43[[#This Row],[Php]]/Table43[[#This Row],[Amount]],0)</f>
        <v>54.423927827897295</v>
      </c>
    </row>
    <row r="15" spans="1:13" ht="28.8" x14ac:dyDescent="0.3">
      <c r="A15" s="35"/>
      <c r="B15" s="72" t="s">
        <v>515</v>
      </c>
      <c r="C15" s="36" t="s">
        <v>152</v>
      </c>
      <c r="D15" s="40" t="s">
        <v>516</v>
      </c>
      <c r="E15" s="41">
        <v>33.75</v>
      </c>
      <c r="F15" s="51">
        <f>IFERROR(VLOOKUP(Table43[[#This Row],[Category]],A:D,4,),0)*Table43[[#This Row],[Hours]]</f>
        <v>928.125</v>
      </c>
      <c r="G15" s="39">
        <v>45778</v>
      </c>
      <c r="H15" s="39">
        <v>45783</v>
      </c>
      <c r="I15" s="57">
        <v>49267.839999999997</v>
      </c>
      <c r="J15" s="65">
        <f>IFERROR(Table43[[#This Row],[Php]]/Table43[[#This Row],[Amount]],0)</f>
        <v>53.083194612794607</v>
      </c>
    </row>
    <row r="16" spans="1:13" ht="28.8" x14ac:dyDescent="0.3">
      <c r="A16" s="35"/>
      <c r="B16" s="72" t="s">
        <v>571</v>
      </c>
      <c r="C16" s="36" t="s">
        <v>152</v>
      </c>
      <c r="D16" s="40" t="s">
        <v>572</v>
      </c>
      <c r="E16" s="41">
        <v>27.5</v>
      </c>
      <c r="F16" s="51">
        <f>IFERROR(VLOOKUP(Table43[[#This Row],[Category]],A:D,4,),0)*Table43[[#This Row],[Hours]]</f>
        <v>756.25</v>
      </c>
      <c r="G16" s="39">
        <v>45810</v>
      </c>
      <c r="H16" s="39">
        <v>45813</v>
      </c>
      <c r="I16" s="57">
        <v>39796.78</v>
      </c>
      <c r="J16" s="65">
        <f>IFERROR(Table43[[#This Row],[Php]]/Table43[[#This Row],[Amount]],0)</f>
        <v>52.62384132231405</v>
      </c>
    </row>
    <row r="17" spans="1:10" ht="28.8" x14ac:dyDescent="0.3">
      <c r="A17" s="35"/>
      <c r="B17" s="72" t="s">
        <v>681</v>
      </c>
      <c r="C17" s="36" t="s">
        <v>152</v>
      </c>
      <c r="D17" s="40" t="s">
        <v>680</v>
      </c>
      <c r="E17" s="41">
        <v>34</v>
      </c>
      <c r="F17" s="51">
        <f>IFERROR(VLOOKUP(Table43[[#This Row],[Category]],A:D,4,),0)*Table43[[#This Row],[Hours]]</f>
        <v>935</v>
      </c>
      <c r="G17" s="39">
        <v>45839</v>
      </c>
      <c r="H17" s="39">
        <v>45841</v>
      </c>
      <c r="I17" s="57">
        <v>53250.04</v>
      </c>
      <c r="J17" s="65">
        <f>IFERROR(Table43[[#This Row],[Php]]/Table43[[#This Row],[Amount]],0)</f>
        <v>56.951914438502676</v>
      </c>
    </row>
    <row r="18" spans="1:10" ht="28.8" x14ac:dyDescent="0.3">
      <c r="A18" s="35"/>
      <c r="B18" s="72" t="s">
        <v>693</v>
      </c>
      <c r="C18" s="36" t="s">
        <v>152</v>
      </c>
      <c r="D18" s="40" t="s">
        <v>694</v>
      </c>
      <c r="E18" s="41">
        <v>20</v>
      </c>
      <c r="F18" s="51">
        <f>IFERROR(VLOOKUP(Table43[[#This Row],[Category]],A:D,4,),0)*Table43[[#This Row],[Hours]]</f>
        <v>550</v>
      </c>
      <c r="G18" s="39">
        <v>45870</v>
      </c>
      <c r="H18" s="39">
        <v>45875</v>
      </c>
      <c r="I18" s="57">
        <v>29541.98</v>
      </c>
      <c r="J18" s="65">
        <f>IFERROR(Table43[[#This Row],[Php]]/Table43[[#This Row],[Amount]],0)</f>
        <v>53.712690909090909</v>
      </c>
    </row>
    <row r="19" spans="1:10" ht="21" x14ac:dyDescent="0.3">
      <c r="A19" s="35"/>
      <c r="B19" s="72"/>
      <c r="C19" s="36"/>
      <c r="D19" s="40"/>
      <c r="E19" s="41"/>
      <c r="F19" s="51">
        <f>IFERROR(VLOOKUP(Table43[[#This Row],[Category]],A:D,4,),0)*Table43[[#This Row],[Hours]]</f>
        <v>0</v>
      </c>
      <c r="G19" s="39"/>
      <c r="H19" s="39"/>
      <c r="I19" s="57"/>
      <c r="J19" s="65">
        <f>IFERROR(Table43[[#This Row],[Php]]/Table43[[#This Row],[Amount]],0)</f>
        <v>0</v>
      </c>
    </row>
    <row r="20" spans="1:10" ht="21" x14ac:dyDescent="0.3">
      <c r="A20" s="35"/>
      <c r="B20" s="72"/>
      <c r="C20" s="36"/>
      <c r="D20" s="40"/>
      <c r="E20" s="41"/>
      <c r="F20" s="51">
        <f>IFERROR(VLOOKUP(Table43[[#This Row],[Category]],A:D,4,),0)*Table43[[#This Row],[Hours]]</f>
        <v>0</v>
      </c>
      <c r="G20" s="39"/>
      <c r="H20" s="39"/>
      <c r="I20" s="57"/>
      <c r="J20" s="65">
        <f>IFERROR(Table43[[#This Row],[Php]]/Table43[[#This Row],[Amount]],0)</f>
        <v>0</v>
      </c>
    </row>
    <row r="21" spans="1:10" ht="21" x14ac:dyDescent="0.3">
      <c r="A21" s="35"/>
      <c r="B21" s="72"/>
      <c r="C21" s="36"/>
      <c r="D21" s="40"/>
      <c r="E21" s="41"/>
      <c r="F21" s="51">
        <f>IFERROR(VLOOKUP(Table43[[#This Row],[Category]],A:D,4,),0)*Table43[[#This Row],[Hours]]</f>
        <v>0</v>
      </c>
      <c r="G21" s="39"/>
      <c r="H21" s="39"/>
      <c r="I21" s="57"/>
      <c r="J21" s="65">
        <f>IFERROR(Table43[[#This Row],[Php]]/Table43[[#This Row],[Amount]],0)</f>
        <v>0</v>
      </c>
    </row>
    <row r="22" spans="1:10" ht="21" x14ac:dyDescent="0.3">
      <c r="A22" s="35"/>
      <c r="B22" s="72"/>
      <c r="C22" s="36"/>
      <c r="D22" s="40"/>
      <c r="E22" s="41"/>
      <c r="F22" s="51">
        <f>IFERROR(VLOOKUP(Table43[[#This Row],[Category]],A:D,4,),0)*Table43[[#This Row],[Hours]]</f>
        <v>0</v>
      </c>
      <c r="G22" s="39"/>
      <c r="H22" s="39"/>
      <c r="I22" s="57"/>
      <c r="J22" s="65">
        <f>IFERROR(Table43[[#This Row],[Php]]/Table43[[#This Row],[Amount]],0)</f>
        <v>0</v>
      </c>
    </row>
    <row r="23" spans="1:10" ht="21" x14ac:dyDescent="0.3">
      <c r="A23" s="35"/>
      <c r="B23" s="72"/>
      <c r="C23" s="36"/>
      <c r="D23" s="40"/>
      <c r="E23" s="41"/>
      <c r="F23" s="51">
        <f>IFERROR(VLOOKUP(Table43[[#This Row],[Category]],A:D,4,),0)*Table43[[#This Row],[Hours]]</f>
        <v>0</v>
      </c>
      <c r="G23" s="39"/>
      <c r="H23" s="39"/>
      <c r="I23" s="57"/>
      <c r="J23" s="65">
        <f>IFERROR(Table43[[#This Row],[Php]]/Table43[[#This Row],[Amount]],0)</f>
        <v>0</v>
      </c>
    </row>
    <row r="24" spans="1:10" ht="21" x14ac:dyDescent="0.3">
      <c r="A24" s="35"/>
      <c r="B24" s="72"/>
      <c r="C24" s="36"/>
      <c r="D24" s="40"/>
      <c r="E24" s="41"/>
      <c r="F24" s="51">
        <f>IFERROR(VLOOKUP(Table43[[#This Row],[Category]],A:D,4,),0)*Table43[[#This Row],[Hours]]</f>
        <v>0</v>
      </c>
      <c r="G24" s="39"/>
      <c r="H24" s="39"/>
      <c r="I24" s="57"/>
      <c r="J24" s="65">
        <f>IFERROR(Table43[[#This Row],[Php]]/Table43[[#This Row],[Amount]],0)</f>
        <v>0</v>
      </c>
    </row>
    <row r="25" spans="1:10" ht="21" x14ac:dyDescent="0.3">
      <c r="A25" s="35"/>
      <c r="B25" s="72"/>
      <c r="C25" s="36"/>
      <c r="D25" s="40"/>
      <c r="E25" s="41"/>
      <c r="F25" s="51">
        <f>IFERROR(VLOOKUP(Table43[[#This Row],[Category]],A:D,4,),0)*Table43[[#This Row],[Hours]]</f>
        <v>0</v>
      </c>
      <c r="G25" s="39"/>
      <c r="H25" s="39"/>
      <c r="I25" s="57"/>
      <c r="J25" s="65">
        <f>IFERROR(Table43[[#This Row],[Php]]/Table43[[#This Row],[Amount]],0)</f>
        <v>0</v>
      </c>
    </row>
    <row r="26" spans="1:10" ht="21" x14ac:dyDescent="0.3">
      <c r="A26" s="35"/>
      <c r="B26" s="72"/>
      <c r="C26" s="36"/>
      <c r="D26" s="40"/>
      <c r="E26" s="41"/>
      <c r="F26" s="51">
        <f>IFERROR(VLOOKUP(Table43[[#This Row],[Category]],A:D,4,),0)*Table43[[#This Row],[Hours]]</f>
        <v>0</v>
      </c>
      <c r="G26" s="39"/>
      <c r="H26" s="39"/>
      <c r="I26" s="57"/>
      <c r="J26" s="65">
        <f>IFERROR(Table43[[#This Row],[Php]]/Table43[[#This Row],[Amount]],0)</f>
        <v>0</v>
      </c>
    </row>
    <row r="27" spans="1:10" ht="21" x14ac:dyDescent="0.3">
      <c r="A27" s="35"/>
      <c r="B27" s="72"/>
      <c r="C27" s="39"/>
      <c r="D27" s="40"/>
      <c r="E27" s="41"/>
      <c r="F27" s="51">
        <f>IFERROR(VLOOKUP(Table43[[#This Row],[Category]],A:D,4,),0)*Table43[[#This Row],[Hours]]</f>
        <v>0</v>
      </c>
      <c r="G27" s="39"/>
      <c r="H27" s="39"/>
      <c r="I27" s="57"/>
      <c r="J27" s="65">
        <f>IFERROR(Table43[[#This Row],[Php]]/Table43[[#This Row],[Amount]],0)</f>
        <v>0</v>
      </c>
    </row>
    <row r="28" spans="1:10" ht="21" x14ac:dyDescent="0.3">
      <c r="A28" s="35"/>
      <c r="B28" s="72"/>
      <c r="C28" s="39"/>
      <c r="D28" s="40"/>
      <c r="E28" s="41"/>
      <c r="F28" s="51">
        <f>IFERROR(VLOOKUP(Table43[[#This Row],[Category]],A:D,4,),0)*Table43[[#This Row],[Hours]]</f>
        <v>0</v>
      </c>
      <c r="G28" s="39"/>
      <c r="H28" s="39"/>
      <c r="I28" s="57"/>
      <c r="J28" s="65">
        <f>IFERROR(Table43[[#This Row],[Php]]/Table43[[#This Row],[Amount]],0)</f>
        <v>0</v>
      </c>
    </row>
    <row r="29" spans="1:10" ht="21" x14ac:dyDescent="0.3">
      <c r="A29" s="35"/>
      <c r="B29" s="72"/>
      <c r="C29" s="39"/>
      <c r="D29" s="40"/>
      <c r="E29" s="41"/>
      <c r="F29" s="51">
        <f>IFERROR(VLOOKUP(Table43[[#This Row],[Category]],A:D,4,),0)*Table43[[#This Row],[Hours]]</f>
        <v>0</v>
      </c>
      <c r="G29" s="39"/>
      <c r="H29" s="39"/>
      <c r="I29" s="57"/>
      <c r="J29" s="65">
        <f>IFERROR(Table43[[#This Row],[Php]]/Table43[[#This Row],[Amount]],0)</f>
        <v>0</v>
      </c>
    </row>
    <row r="30" spans="1:10" ht="21" x14ac:dyDescent="0.3">
      <c r="A30" s="35"/>
      <c r="B30" s="39"/>
      <c r="C30" s="39"/>
      <c r="D30" s="40"/>
      <c r="E30" s="41"/>
      <c r="F30" s="51">
        <f>IFERROR(VLOOKUP(Table43[[#This Row],[Category]],A:D,4,),0)*Table43[[#This Row],[Hours]]</f>
        <v>0</v>
      </c>
      <c r="G30" s="39"/>
      <c r="H30" s="39"/>
      <c r="I30" s="57"/>
      <c r="J30" s="65">
        <f>IFERROR(Table43[[#This Row],[Php]]/Table43[[#This Row],[Amount]],0)</f>
        <v>0</v>
      </c>
    </row>
    <row r="31" spans="1:10" ht="21" x14ac:dyDescent="0.3">
      <c r="A31" s="35"/>
      <c r="B31" s="39"/>
      <c r="C31" s="39"/>
      <c r="D31" s="40"/>
      <c r="E31" s="41"/>
      <c r="F31" s="51">
        <f>IFERROR(VLOOKUP(Table43[[#This Row],[Category]],A:D,4,),0)*Table43[[#This Row],[Hours]]</f>
        <v>0</v>
      </c>
      <c r="G31" s="39"/>
      <c r="H31" s="39"/>
      <c r="I31" s="57"/>
      <c r="J31" s="65">
        <f>IFERROR(Table43[[#This Row],[Php]]/Table43[[#This Row],[Amount]],0)</f>
        <v>0</v>
      </c>
    </row>
    <row r="32" spans="1:10" ht="21" x14ac:dyDescent="0.3">
      <c r="A32" s="35"/>
      <c r="B32" s="42" t="s">
        <v>148</v>
      </c>
      <c r="C32" s="42"/>
      <c r="D32" s="42"/>
      <c r="E32" s="43">
        <f>SUM(E11:E31)</f>
        <v>218.5</v>
      </c>
      <c r="F32" s="59">
        <f>SUM(F11:F31)</f>
        <v>6090</v>
      </c>
      <c r="G32" s="66"/>
      <c r="H32" s="66"/>
      <c r="I32" s="67">
        <f>SUM(I11:I31)</f>
        <v>341407.91</v>
      </c>
      <c r="J32" s="68">
        <f>SUM(J11:J31)</f>
        <v>449.9315646310211</v>
      </c>
    </row>
    <row r="33" spans="1:14" ht="21" x14ac:dyDescent="0.3">
      <c r="A33" s="35"/>
    </row>
    <row r="34" spans="1:14" ht="21" x14ac:dyDescent="0.3">
      <c r="A34" s="35"/>
    </row>
    <row r="35" spans="1:14" s="14" customFormat="1" ht="21" x14ac:dyDescent="0.3">
      <c r="A35" s="35"/>
      <c r="D35" s="15"/>
      <c r="E35" s="16"/>
      <c r="F35" s="54"/>
      <c r="G35" s="16"/>
      <c r="H35" s="16"/>
      <c r="I35" s="54"/>
      <c r="J35" s="62"/>
      <c r="K35" s="13"/>
      <c r="L35" s="13"/>
      <c r="M35" s="13"/>
      <c r="N35" s="13"/>
    </row>
    <row r="36" spans="1:14" s="14" customFormat="1" ht="21" x14ac:dyDescent="0.3">
      <c r="A36" s="35"/>
      <c r="D36" s="15"/>
      <c r="E36" s="16"/>
      <c r="F36" s="54"/>
      <c r="G36" s="16"/>
      <c r="H36" s="16"/>
      <c r="I36" s="54"/>
      <c r="J36" s="62"/>
      <c r="K36" s="13"/>
      <c r="L36" s="13"/>
      <c r="M36" s="13"/>
      <c r="N36" s="13"/>
    </row>
    <row r="37" spans="1:14" s="14" customFormat="1" ht="21" x14ac:dyDescent="0.3">
      <c r="A37" s="35"/>
      <c r="D37" s="15"/>
      <c r="E37" s="16"/>
      <c r="F37" s="54"/>
      <c r="G37" s="16"/>
      <c r="H37" s="16"/>
      <c r="I37" s="54"/>
      <c r="J37" s="62"/>
      <c r="K37" s="13"/>
      <c r="L37" s="13"/>
      <c r="M37" s="13"/>
      <c r="N37" s="13"/>
    </row>
    <row r="38" spans="1:14" s="14" customFormat="1" ht="21" x14ac:dyDescent="0.3">
      <c r="A38" s="35"/>
      <c r="D38" s="15"/>
      <c r="E38" s="16"/>
      <c r="F38" s="54"/>
      <c r="G38" s="16"/>
      <c r="H38" s="16"/>
      <c r="I38" s="54"/>
      <c r="J38" s="62"/>
      <c r="K38" s="13"/>
      <c r="L38" s="13"/>
      <c r="M38" s="13"/>
      <c r="N38" s="13"/>
    </row>
    <row r="39" spans="1:14" s="14" customFormat="1" ht="21" x14ac:dyDescent="0.3">
      <c r="A39" s="35"/>
      <c r="D39" s="15"/>
      <c r="E39" s="16"/>
      <c r="F39" s="54"/>
      <c r="G39" s="16"/>
      <c r="H39" s="16"/>
      <c r="I39" s="54"/>
      <c r="J39" s="62"/>
      <c r="K39" s="13"/>
      <c r="L39" s="13"/>
      <c r="M39" s="13"/>
      <c r="N39" s="13"/>
    </row>
    <row r="40" spans="1:14" s="14" customFormat="1" ht="21" x14ac:dyDescent="0.3">
      <c r="A40" s="35"/>
      <c r="D40" s="15"/>
      <c r="E40" s="16"/>
      <c r="F40" s="54"/>
      <c r="G40" s="16"/>
      <c r="H40" s="16"/>
      <c r="I40" s="54"/>
      <c r="J40" s="62"/>
      <c r="K40" s="13"/>
      <c r="L40" s="13"/>
      <c r="M40" s="13"/>
      <c r="N40" s="13"/>
    </row>
    <row r="41" spans="1:14" s="14" customFormat="1" ht="21" x14ac:dyDescent="0.3">
      <c r="A41" s="35"/>
      <c r="D41" s="15"/>
      <c r="E41" s="16"/>
      <c r="F41" s="54"/>
      <c r="G41" s="16"/>
      <c r="H41" s="16"/>
      <c r="I41" s="54"/>
      <c r="J41" s="62"/>
      <c r="K41" s="13"/>
      <c r="L41" s="13"/>
      <c r="M41" s="13"/>
      <c r="N41" s="13"/>
    </row>
    <row r="42" spans="1:14" s="14" customFormat="1" ht="21" x14ac:dyDescent="0.3">
      <c r="A42" s="35"/>
      <c r="D42" s="15"/>
      <c r="E42" s="16"/>
      <c r="F42" s="54"/>
      <c r="G42" s="16"/>
      <c r="H42" s="16"/>
      <c r="I42" s="54"/>
      <c r="J42" s="62"/>
      <c r="K42" s="13"/>
      <c r="L42" s="13"/>
      <c r="M42" s="13"/>
      <c r="N42" s="13"/>
    </row>
    <row r="43" spans="1:14" s="14" customFormat="1" ht="21" x14ac:dyDescent="0.3">
      <c r="A43" s="35"/>
      <c r="D43" s="15"/>
      <c r="E43" s="16"/>
      <c r="F43" s="54"/>
      <c r="G43" s="16"/>
      <c r="H43" s="16"/>
      <c r="I43" s="54"/>
      <c r="J43" s="62"/>
      <c r="K43" s="13"/>
      <c r="L43" s="13"/>
      <c r="M43" s="13"/>
      <c r="N43" s="13"/>
    </row>
    <row r="44" spans="1:14" s="14" customFormat="1" ht="21" x14ac:dyDescent="0.3">
      <c r="A44" s="35"/>
      <c r="D44" s="15"/>
      <c r="E44" s="16"/>
      <c r="F44" s="54"/>
      <c r="G44" s="16"/>
      <c r="H44" s="16"/>
      <c r="I44" s="54"/>
      <c r="J44" s="62"/>
      <c r="K44" s="13"/>
      <c r="L44" s="13"/>
      <c r="M44" s="13"/>
      <c r="N44" s="13"/>
    </row>
    <row r="45" spans="1:14" s="14" customFormat="1" ht="21" x14ac:dyDescent="0.3">
      <c r="A45" s="35"/>
      <c r="D45" s="15"/>
      <c r="E45" s="16"/>
      <c r="F45" s="54"/>
      <c r="G45" s="16"/>
      <c r="H45" s="16"/>
      <c r="I45" s="54"/>
      <c r="J45" s="62"/>
      <c r="K45" s="13"/>
      <c r="L45" s="13"/>
      <c r="M45" s="13"/>
      <c r="N45" s="13"/>
    </row>
    <row r="46" spans="1:14" s="14" customFormat="1" ht="21" x14ac:dyDescent="0.3">
      <c r="A46" s="35"/>
      <c r="D46" s="15"/>
      <c r="E46" s="16"/>
      <c r="F46" s="54"/>
      <c r="G46" s="16"/>
      <c r="H46" s="16"/>
      <c r="I46" s="54"/>
      <c r="J46" s="62"/>
      <c r="K46" s="13"/>
      <c r="L46" s="13"/>
      <c r="M46" s="13"/>
      <c r="N46" s="13"/>
    </row>
    <row r="47" spans="1:14" s="14" customFormat="1" ht="21" x14ac:dyDescent="0.3">
      <c r="A47" s="35"/>
      <c r="D47" s="15"/>
      <c r="E47" s="16"/>
      <c r="F47" s="54"/>
      <c r="G47" s="16"/>
      <c r="H47" s="16"/>
      <c r="I47" s="54"/>
      <c r="J47" s="62"/>
      <c r="K47" s="13"/>
      <c r="L47" s="13"/>
      <c r="M47" s="13"/>
      <c r="N47" s="13"/>
    </row>
    <row r="48" spans="1:14" s="14" customFormat="1" ht="21" x14ac:dyDescent="0.3">
      <c r="A48" s="35"/>
      <c r="D48" s="15"/>
      <c r="E48" s="16"/>
      <c r="F48" s="54"/>
      <c r="G48" s="16"/>
      <c r="H48" s="16"/>
      <c r="I48" s="54"/>
      <c r="J48" s="62"/>
      <c r="K48" s="13"/>
      <c r="L48" s="13"/>
      <c r="M48" s="13"/>
      <c r="N48" s="13"/>
    </row>
    <row r="49" spans="1:14" s="14" customFormat="1" ht="21" x14ac:dyDescent="0.3">
      <c r="A49" s="35"/>
      <c r="D49" s="15"/>
      <c r="E49" s="16"/>
      <c r="F49" s="54"/>
      <c r="G49" s="16"/>
      <c r="H49" s="16"/>
      <c r="I49" s="54"/>
      <c r="J49" s="62"/>
      <c r="K49" s="13"/>
      <c r="L49" s="13"/>
      <c r="M49" s="13"/>
      <c r="N49" s="13"/>
    </row>
    <row r="50" spans="1:14" s="14" customFormat="1" ht="21" x14ac:dyDescent="0.3">
      <c r="A50" s="35"/>
      <c r="D50" s="15"/>
      <c r="E50" s="16"/>
      <c r="F50" s="54"/>
      <c r="G50" s="16"/>
      <c r="H50" s="16"/>
      <c r="I50" s="54"/>
      <c r="J50" s="62"/>
      <c r="K50" s="13"/>
      <c r="L50" s="13"/>
      <c r="M50" s="13"/>
      <c r="N50" s="13"/>
    </row>
    <row r="51" spans="1:14" s="14" customFormat="1" ht="21" x14ac:dyDescent="0.3">
      <c r="A51" s="35"/>
      <c r="D51" s="15"/>
      <c r="E51" s="16"/>
      <c r="F51" s="54"/>
      <c r="G51" s="16"/>
      <c r="H51" s="16"/>
      <c r="I51" s="54"/>
      <c r="J51" s="62"/>
      <c r="K51" s="13"/>
      <c r="L51" s="13"/>
      <c r="M51" s="13"/>
      <c r="N51" s="13"/>
    </row>
    <row r="52" spans="1:14" s="14" customFormat="1" ht="21" x14ac:dyDescent="0.3">
      <c r="A52" s="35"/>
      <c r="D52" s="15"/>
      <c r="E52" s="16"/>
      <c r="F52" s="54"/>
      <c r="G52" s="16"/>
      <c r="H52" s="16"/>
      <c r="I52" s="54"/>
      <c r="J52" s="62"/>
      <c r="K52" s="13"/>
      <c r="L52" s="13"/>
      <c r="M52" s="13"/>
      <c r="N52" s="13"/>
    </row>
    <row r="53" spans="1:14" s="14" customFormat="1" ht="21" x14ac:dyDescent="0.3">
      <c r="A53" s="35"/>
      <c r="D53" s="15"/>
      <c r="E53" s="16"/>
      <c r="F53" s="54"/>
      <c r="G53" s="16"/>
      <c r="H53" s="16"/>
      <c r="I53" s="54"/>
      <c r="J53" s="62"/>
      <c r="K53" s="13"/>
      <c r="L53" s="13"/>
      <c r="M53" s="13"/>
      <c r="N53" s="13"/>
    </row>
    <row r="54" spans="1:14" s="14" customFormat="1" ht="21" x14ac:dyDescent="0.3">
      <c r="A54" s="35"/>
      <c r="D54" s="15"/>
      <c r="E54" s="16"/>
      <c r="F54" s="54"/>
      <c r="G54" s="16"/>
      <c r="H54" s="16"/>
      <c r="I54" s="54"/>
      <c r="J54" s="62"/>
      <c r="K54" s="13"/>
      <c r="L54" s="13"/>
      <c r="M54" s="13"/>
      <c r="N54" s="13"/>
    </row>
    <row r="55" spans="1:14" s="14" customFormat="1" ht="21" x14ac:dyDescent="0.3">
      <c r="A55" s="35"/>
      <c r="D55" s="15"/>
      <c r="E55" s="16"/>
      <c r="F55" s="54"/>
      <c r="G55" s="16"/>
      <c r="H55" s="16"/>
      <c r="I55" s="54"/>
      <c r="J55" s="62"/>
      <c r="K55" s="13"/>
      <c r="L55" s="13"/>
      <c r="M55" s="13"/>
      <c r="N55" s="13"/>
    </row>
    <row r="56" spans="1:14" s="14" customFormat="1" ht="21" x14ac:dyDescent="0.3">
      <c r="A56" s="35"/>
      <c r="D56" s="15"/>
      <c r="E56" s="16"/>
      <c r="F56" s="54"/>
      <c r="G56" s="16"/>
      <c r="H56" s="16"/>
      <c r="I56" s="54"/>
      <c r="J56" s="62"/>
      <c r="K56" s="13"/>
      <c r="L56" s="13"/>
      <c r="M56" s="13"/>
      <c r="N56" s="13"/>
    </row>
  </sheetData>
  <mergeCells count="1">
    <mergeCell ref="B2:J2"/>
  </mergeCells>
  <conditionalFormatting sqref="C1 C3:C10 C12:C1048576">
    <cfRule type="cellIs" dxfId="14" priority="3" operator="equal">
      <formula>"Emergency"</formula>
    </cfRule>
  </conditionalFormatting>
  <conditionalFormatting sqref="C11">
    <cfRule type="cellIs" dxfId="13" priority="1" operator="equal">
      <formula>"Emergency"</formula>
    </cfRule>
  </conditionalFormatting>
  <dataValidations count="1">
    <dataValidation type="list" allowBlank="1" showInputMessage="1" showErrorMessage="1" sqref="C11:C1048576" xr:uid="{1AACDB8B-2211-410F-9B2F-C72ABC9AFCFF}">
      <formula1>$A$7:$A$8</formula1>
    </dataValidation>
  </dataValidations>
  <pageMargins left="0.7" right="0.7" top="0.75" bottom="0.75" header="0.3" footer="0.3"/>
  <pageSetup orientation="portrait" horizontalDpi="4294967293" verticalDpi="120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B74B8-EF1C-4C2C-8021-31A10B31617B}">
  <sheetPr codeName="Sheet12"/>
  <dimension ref="B2:AA40"/>
  <sheetViews>
    <sheetView showGridLines="0" topLeftCell="A10" workbookViewId="0">
      <selection activeCell="B33" sqref="B33"/>
    </sheetView>
  </sheetViews>
  <sheetFormatPr defaultColWidth="9" defaultRowHeight="13.8" x14ac:dyDescent="0.3"/>
  <cols>
    <col min="1" max="1" width="0.77734375" customWidth="1"/>
  </cols>
  <sheetData>
    <row r="2" spans="8:27" x14ac:dyDescent="0.3">
      <c r="H2" t="s">
        <v>122</v>
      </c>
    </row>
    <row r="3" spans="8:27" x14ac:dyDescent="0.3">
      <c r="H3" t="s">
        <v>395</v>
      </c>
    </row>
    <row r="12" spans="8:27" x14ac:dyDescent="0.3">
      <c r="AA12" t="s">
        <v>22</v>
      </c>
    </row>
    <row r="18" spans="2:14" x14ac:dyDescent="0.3">
      <c r="B18" t="s">
        <v>398</v>
      </c>
    </row>
    <row r="19" spans="2:14" x14ac:dyDescent="0.3">
      <c r="B19" s="86" t="s">
        <v>399</v>
      </c>
    </row>
    <row r="20" spans="2:14" x14ac:dyDescent="0.3">
      <c r="B20" s="86" t="s">
        <v>400</v>
      </c>
    </row>
    <row r="21" spans="2:14" x14ac:dyDescent="0.3">
      <c r="B21" s="86" t="s">
        <v>397</v>
      </c>
    </row>
    <row r="32" spans="2:14" x14ac:dyDescent="0.3">
      <c r="B32" s="86" t="s">
        <v>401</v>
      </c>
      <c r="N32" t="s">
        <v>408</v>
      </c>
    </row>
    <row r="33" spans="2:2" x14ac:dyDescent="0.3">
      <c r="B33" s="86" t="s">
        <v>402</v>
      </c>
    </row>
    <row r="34" spans="2:2" x14ac:dyDescent="0.3">
      <c r="B34" s="86" t="s">
        <v>403</v>
      </c>
    </row>
    <row r="35" spans="2:2" x14ac:dyDescent="0.3">
      <c r="B35" s="86" t="s">
        <v>404</v>
      </c>
    </row>
    <row r="36" spans="2:2" x14ac:dyDescent="0.3">
      <c r="B36" s="86" t="s">
        <v>405</v>
      </c>
    </row>
    <row r="37" spans="2:2" x14ac:dyDescent="0.3">
      <c r="B37" s="86" t="s">
        <v>406</v>
      </c>
    </row>
    <row r="38" spans="2:2" x14ac:dyDescent="0.3">
      <c r="B38" s="86" t="s">
        <v>407</v>
      </c>
    </row>
    <row r="39" spans="2:2" x14ac:dyDescent="0.3">
      <c r="B39" s="86" t="s">
        <v>409</v>
      </c>
    </row>
    <row r="40" spans="2:2" x14ac:dyDescent="0.3">
      <c r="B40" s="86" t="s">
        <v>410</v>
      </c>
    </row>
  </sheetData>
  <pageMargins left="0.7" right="0.7" top="0.75" bottom="0.75" header="0.3" footer="0.3"/>
  <pageSetup orientation="portrait" horizontalDpi="12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D2D6D-3A81-438A-B86B-5AEE68501DC4}">
  <sheetPr codeName="Sheet1"/>
  <dimension ref="J6:AG196"/>
  <sheetViews>
    <sheetView showGridLines="0" topLeftCell="D25" zoomScaleNormal="100" workbookViewId="0">
      <selection activeCell="T71" sqref="T71"/>
    </sheetView>
  </sheetViews>
  <sheetFormatPr defaultColWidth="9" defaultRowHeight="13.8" x14ac:dyDescent="0.3"/>
  <cols>
    <col min="16" max="16" width="13.5546875" bestFit="1" customWidth="1"/>
  </cols>
  <sheetData>
    <row r="6" spans="12:14" x14ac:dyDescent="0.3">
      <c r="L6" t="s">
        <v>0</v>
      </c>
    </row>
    <row r="7" spans="12:14" x14ac:dyDescent="0.3">
      <c r="L7" t="s">
        <v>1</v>
      </c>
    </row>
    <row r="10" spans="12:14" x14ac:dyDescent="0.3">
      <c r="N10" t="s">
        <v>7</v>
      </c>
    </row>
    <row r="12" spans="12:14" x14ac:dyDescent="0.3">
      <c r="N12" t="s">
        <v>8</v>
      </c>
    </row>
    <row r="13" spans="12:14" x14ac:dyDescent="0.3">
      <c r="N13" s="2"/>
    </row>
    <row r="14" spans="12:14" x14ac:dyDescent="0.3">
      <c r="N14" t="s">
        <v>9</v>
      </c>
    </row>
    <row r="53" spans="12:24" x14ac:dyDescent="0.3">
      <c r="L53" t="s">
        <v>2</v>
      </c>
    </row>
    <row r="55" spans="12:24" x14ac:dyDescent="0.3">
      <c r="L55" t="s">
        <v>3</v>
      </c>
    </row>
    <row r="56" spans="12:24" x14ac:dyDescent="0.3">
      <c r="L56" t="s">
        <v>4</v>
      </c>
    </row>
    <row r="58" spans="12:24" x14ac:dyDescent="0.3">
      <c r="L58" t="s">
        <v>5</v>
      </c>
      <c r="Q58" s="3">
        <v>0.71666666666666667</v>
      </c>
    </row>
    <row r="60" spans="12:24" x14ac:dyDescent="0.3">
      <c r="L60" t="s">
        <v>10</v>
      </c>
    </row>
    <row r="61" spans="12:24" x14ac:dyDescent="0.3">
      <c r="L61" t="s">
        <v>11</v>
      </c>
    </row>
    <row r="62" spans="12:24" x14ac:dyDescent="0.3">
      <c r="L62" t="s">
        <v>12</v>
      </c>
      <c r="P62" s="7">
        <v>45655</v>
      </c>
      <c r="Q62" s="8"/>
      <c r="R62" s="8"/>
      <c r="S62" s="8"/>
      <c r="T62" s="8"/>
      <c r="U62" s="8"/>
      <c r="V62" s="8"/>
      <c r="W62" s="8"/>
      <c r="X62" s="8"/>
    </row>
    <row r="63" spans="12:24" x14ac:dyDescent="0.3">
      <c r="P63" t="s">
        <v>13</v>
      </c>
    </row>
    <row r="64" spans="12:24" x14ac:dyDescent="0.3">
      <c r="P64" t="s">
        <v>14</v>
      </c>
    </row>
    <row r="66" spans="10:24" x14ac:dyDescent="0.3">
      <c r="P66" s="7">
        <v>46021</v>
      </c>
      <c r="Q66" s="8"/>
      <c r="R66" s="8"/>
      <c r="S66" s="8"/>
      <c r="T66" s="8"/>
      <c r="U66" s="8"/>
      <c r="V66" s="8"/>
      <c r="W66" s="8"/>
      <c r="X66" s="8"/>
    </row>
    <row r="67" spans="10:24" x14ac:dyDescent="0.3">
      <c r="P67" t="s">
        <v>15</v>
      </c>
    </row>
    <row r="68" spans="10:24" x14ac:dyDescent="0.3">
      <c r="J68" s="1" t="s">
        <v>6</v>
      </c>
      <c r="P68" t="s">
        <v>16</v>
      </c>
    </row>
    <row r="74" spans="10:24" x14ac:dyDescent="0.3">
      <c r="P74" s="5">
        <v>45658.547222222223</v>
      </c>
    </row>
    <row r="76" spans="10:24" x14ac:dyDescent="0.3">
      <c r="P76" t="s">
        <v>17</v>
      </c>
    </row>
    <row r="92" spans="16:16" x14ac:dyDescent="0.3">
      <c r="P92" s="5">
        <v>45658.568749999999</v>
      </c>
    </row>
    <row r="93" spans="16:16" x14ac:dyDescent="0.3">
      <c r="P93" t="s">
        <v>18</v>
      </c>
    </row>
    <row r="94" spans="16:16" x14ac:dyDescent="0.3">
      <c r="P94" t="s">
        <v>19</v>
      </c>
    </row>
    <row r="95" spans="16:16" x14ac:dyDescent="0.3">
      <c r="P95" s="5">
        <v>45658.65</v>
      </c>
    </row>
    <row r="97" spans="16:33" x14ac:dyDescent="0.3">
      <c r="P97" s="7">
        <v>45658</v>
      </c>
      <c r="Q97" s="8" t="s">
        <v>26</v>
      </c>
      <c r="R97" s="8"/>
      <c r="S97" s="8"/>
      <c r="T97" s="8"/>
      <c r="U97" s="8"/>
      <c r="V97" s="8"/>
      <c r="W97" s="8"/>
      <c r="X97" s="8"/>
    </row>
    <row r="98" spans="16:33" x14ac:dyDescent="0.3">
      <c r="P98" s="4" t="s">
        <v>20</v>
      </c>
    </row>
    <row r="99" spans="16:33" x14ac:dyDescent="0.3">
      <c r="P99" t="s">
        <v>21</v>
      </c>
    </row>
    <row r="102" spans="16:33" x14ac:dyDescent="0.3">
      <c r="AG102" t="s">
        <v>22</v>
      </c>
    </row>
    <row r="131" spans="16:24" x14ac:dyDescent="0.3">
      <c r="P131" t="s">
        <v>15</v>
      </c>
    </row>
    <row r="132" spans="16:24" x14ac:dyDescent="0.3">
      <c r="P132" s="6" t="s">
        <v>24</v>
      </c>
    </row>
    <row r="133" spans="16:24" x14ac:dyDescent="0.3">
      <c r="P133" s="6" t="s">
        <v>25</v>
      </c>
    </row>
    <row r="134" spans="16:24" x14ac:dyDescent="0.3">
      <c r="P134" t="s">
        <v>16</v>
      </c>
    </row>
    <row r="135" spans="16:24" x14ac:dyDescent="0.3">
      <c r="P135" s="6" t="s">
        <v>23</v>
      </c>
    </row>
    <row r="137" spans="16:24" x14ac:dyDescent="0.3">
      <c r="P137" s="6" t="s">
        <v>26</v>
      </c>
    </row>
    <row r="139" spans="16:24" x14ac:dyDescent="0.3">
      <c r="P139" s="7">
        <v>45661</v>
      </c>
      <c r="Q139" s="8"/>
      <c r="R139" s="8"/>
      <c r="S139" s="8"/>
      <c r="T139" s="8"/>
      <c r="U139" s="8"/>
      <c r="V139" s="8"/>
      <c r="W139" s="8"/>
      <c r="X139" s="8"/>
    </row>
    <row r="140" spans="16:24" x14ac:dyDescent="0.3">
      <c r="P140" t="s">
        <v>28</v>
      </c>
      <c r="R140" t="s">
        <v>27</v>
      </c>
    </row>
    <row r="141" spans="16:24" x14ac:dyDescent="0.3">
      <c r="P141" t="s">
        <v>29</v>
      </c>
      <c r="R141" t="s">
        <v>30</v>
      </c>
    </row>
    <row r="155" spans="16:24" x14ac:dyDescent="0.3">
      <c r="P155" s="7">
        <v>45663</v>
      </c>
      <c r="Q155" s="8" t="s">
        <v>95</v>
      </c>
      <c r="R155" s="8"/>
      <c r="S155" s="8"/>
      <c r="T155" s="8"/>
      <c r="U155" s="8"/>
      <c r="V155" s="8"/>
      <c r="W155" s="8"/>
      <c r="X155" s="8"/>
    </row>
    <row r="156" spans="16:24" x14ac:dyDescent="0.3">
      <c r="Q156" t="s">
        <v>96</v>
      </c>
    </row>
    <row r="157" spans="16:24" x14ac:dyDescent="0.3">
      <c r="Q157" t="s">
        <v>97</v>
      </c>
    </row>
    <row r="158" spans="16:24" x14ac:dyDescent="0.3">
      <c r="Q158" t="s">
        <v>98</v>
      </c>
    </row>
    <row r="160" spans="16:24" x14ac:dyDescent="0.3">
      <c r="P160" s="7">
        <v>45666</v>
      </c>
      <c r="Q160" s="8" t="s">
        <v>99</v>
      </c>
      <c r="R160" s="8"/>
      <c r="S160" s="8"/>
      <c r="T160" s="8"/>
      <c r="U160" s="8"/>
      <c r="V160" s="8"/>
      <c r="W160" s="8"/>
      <c r="X160" s="8"/>
    </row>
    <row r="161" spans="16:24" x14ac:dyDescent="0.3">
      <c r="Q161" t="s">
        <v>101</v>
      </c>
    </row>
    <row r="162" spans="16:24" x14ac:dyDescent="0.3">
      <c r="Q162" t="s">
        <v>100</v>
      </c>
    </row>
    <row r="164" spans="16:24" x14ac:dyDescent="0.3">
      <c r="P164" s="7">
        <v>45669</v>
      </c>
      <c r="Q164" s="11" t="s">
        <v>110</v>
      </c>
      <c r="R164" s="8"/>
      <c r="S164" s="8"/>
      <c r="T164" s="8"/>
      <c r="U164" s="8"/>
      <c r="V164" s="8"/>
      <c r="W164" s="8"/>
      <c r="X164" s="8"/>
    </row>
    <row r="165" spans="16:24" x14ac:dyDescent="0.3">
      <c r="Q165" t="s">
        <v>104</v>
      </c>
      <c r="S165" t="s">
        <v>105</v>
      </c>
    </row>
    <row r="166" spans="16:24" x14ac:dyDescent="0.3">
      <c r="Q166" t="s">
        <v>106</v>
      </c>
      <c r="S166" t="s">
        <v>102</v>
      </c>
    </row>
    <row r="168" spans="16:24" x14ac:dyDescent="0.3">
      <c r="X168" t="s">
        <v>103</v>
      </c>
    </row>
    <row r="181" spans="16:24" x14ac:dyDescent="0.3">
      <c r="Q181" t="s">
        <v>108</v>
      </c>
    </row>
    <row r="182" spans="16:24" x14ac:dyDescent="0.3">
      <c r="Q182" t="s">
        <v>109</v>
      </c>
    </row>
    <row r="183" spans="16:24" x14ac:dyDescent="0.3">
      <c r="Q183" t="s">
        <v>107</v>
      </c>
    </row>
    <row r="185" spans="16:24" x14ac:dyDescent="0.3">
      <c r="P185" s="7">
        <v>45671</v>
      </c>
      <c r="Q185" s="11" t="s">
        <v>126</v>
      </c>
      <c r="R185" s="8"/>
      <c r="S185" s="8" t="s">
        <v>127</v>
      </c>
      <c r="T185" s="8"/>
      <c r="U185" s="8" t="s">
        <v>133</v>
      </c>
      <c r="V185" s="8"/>
      <c r="W185" s="8"/>
      <c r="X185" s="8"/>
    </row>
    <row r="186" spans="16:24" x14ac:dyDescent="0.3">
      <c r="P186" s="12" t="s">
        <v>128</v>
      </c>
    </row>
    <row r="187" spans="16:24" x14ac:dyDescent="0.3">
      <c r="P187" s="12" t="s">
        <v>130</v>
      </c>
    </row>
    <row r="188" spans="16:24" x14ac:dyDescent="0.3">
      <c r="P188" s="12" t="s">
        <v>131</v>
      </c>
    </row>
    <row r="189" spans="16:24" x14ac:dyDescent="0.3">
      <c r="P189" s="12" t="s">
        <v>132</v>
      </c>
    </row>
    <row r="190" spans="16:24" x14ac:dyDescent="0.3">
      <c r="P190" s="12" t="s">
        <v>129</v>
      </c>
    </row>
    <row r="192" spans="16:24" x14ac:dyDescent="0.3">
      <c r="P192" s="7">
        <v>45672</v>
      </c>
      <c r="Q192" s="11" t="s">
        <v>134</v>
      </c>
      <c r="R192" s="8"/>
      <c r="S192" s="8"/>
      <c r="T192" s="8" t="s">
        <v>135</v>
      </c>
      <c r="U192" s="8"/>
      <c r="V192" s="8"/>
      <c r="W192" s="8"/>
      <c r="X192" s="8"/>
    </row>
    <row r="193" spans="16:16" x14ac:dyDescent="0.3">
      <c r="P193" s="12" t="s">
        <v>136</v>
      </c>
    </row>
    <row r="194" spans="16:16" x14ac:dyDescent="0.3">
      <c r="P194" s="12" t="s">
        <v>138</v>
      </c>
    </row>
    <row r="195" spans="16:16" x14ac:dyDescent="0.3">
      <c r="P195" s="12" t="s">
        <v>139</v>
      </c>
    </row>
    <row r="196" spans="16:16" x14ac:dyDescent="0.3">
      <c r="P196" s="12" t="s">
        <v>137</v>
      </c>
    </row>
  </sheetData>
  <pageMargins left="0.7" right="0.7" top="0.75" bottom="0.75" header="0.3" footer="0.3"/>
  <pageSetup orientation="portrait" horizontalDpi="4294967293"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54797-B2DC-487E-9C15-5533ABEF1956}">
  <sheetPr codeName="Sheet15"/>
  <dimension ref="B2:U38"/>
  <sheetViews>
    <sheetView showGridLines="0" topLeftCell="A10" workbookViewId="0">
      <selection activeCell="O24" sqref="O24"/>
    </sheetView>
  </sheetViews>
  <sheetFormatPr defaultColWidth="9" defaultRowHeight="13.8" x14ac:dyDescent="0.3"/>
  <cols>
    <col min="1" max="1" width="0.77734375" customWidth="1"/>
    <col min="2" max="2" width="14.21875" customWidth="1"/>
  </cols>
  <sheetData>
    <row r="2" spans="2:21" x14ac:dyDescent="0.3">
      <c r="B2" t="s">
        <v>412</v>
      </c>
      <c r="C2" t="s">
        <v>413</v>
      </c>
    </row>
    <row r="3" spans="2:21" x14ac:dyDescent="0.3">
      <c r="B3" t="s">
        <v>414</v>
      </c>
      <c r="C3" t="s">
        <v>415</v>
      </c>
    </row>
    <row r="4" spans="2:21" x14ac:dyDescent="0.3">
      <c r="B4" t="s">
        <v>419</v>
      </c>
      <c r="C4" t="s">
        <v>420</v>
      </c>
    </row>
    <row r="5" spans="2:21" x14ac:dyDescent="0.3">
      <c r="B5" t="s">
        <v>417</v>
      </c>
      <c r="C5" t="s">
        <v>418</v>
      </c>
    </row>
    <row r="6" spans="2:21" x14ac:dyDescent="0.3">
      <c r="B6" t="s">
        <v>416</v>
      </c>
      <c r="C6" t="s">
        <v>421</v>
      </c>
    </row>
    <row r="7" spans="2:21" x14ac:dyDescent="0.3">
      <c r="C7" t="s">
        <v>430</v>
      </c>
    </row>
    <row r="8" spans="2:21" x14ac:dyDescent="0.3">
      <c r="C8" s="6" t="s">
        <v>422</v>
      </c>
      <c r="E8" s="6" t="s">
        <v>426</v>
      </c>
    </row>
    <row r="9" spans="2:21" x14ac:dyDescent="0.3">
      <c r="C9" s="6" t="s">
        <v>423</v>
      </c>
      <c r="E9" s="6" t="s">
        <v>427</v>
      </c>
    </row>
    <row r="10" spans="2:21" x14ac:dyDescent="0.3">
      <c r="C10" s="6" t="s">
        <v>424</v>
      </c>
      <c r="E10" s="6" t="s">
        <v>428</v>
      </c>
    </row>
    <row r="11" spans="2:21" x14ac:dyDescent="0.3">
      <c r="C11" s="6" t="s">
        <v>425</v>
      </c>
      <c r="E11" s="6" t="s">
        <v>429</v>
      </c>
    </row>
    <row r="12" spans="2:21" x14ac:dyDescent="0.3">
      <c r="C12" t="s">
        <v>431</v>
      </c>
    </row>
    <row r="13" spans="2:21" x14ac:dyDescent="0.3">
      <c r="C13" s="6" t="s">
        <v>492</v>
      </c>
    </row>
    <row r="14" spans="2:21" x14ac:dyDescent="0.3">
      <c r="C14" s="6" t="s">
        <v>432</v>
      </c>
      <c r="H14" t="s">
        <v>453</v>
      </c>
      <c r="R14" s="8" t="s">
        <v>488</v>
      </c>
      <c r="S14" s="8"/>
      <c r="T14" s="8"/>
      <c r="U14" s="8"/>
    </row>
    <row r="15" spans="2:21" x14ac:dyDescent="0.3">
      <c r="C15" s="87" t="s">
        <v>433</v>
      </c>
    </row>
    <row r="16" spans="2:21" x14ac:dyDescent="0.3">
      <c r="C16" s="87" t="s">
        <v>434</v>
      </c>
    </row>
    <row r="17" spans="3:12" x14ac:dyDescent="0.3">
      <c r="C17" s="87" t="s">
        <v>435</v>
      </c>
    </row>
    <row r="18" spans="3:12" x14ac:dyDescent="0.3">
      <c r="C18" s="87" t="s">
        <v>436</v>
      </c>
    </row>
    <row r="19" spans="3:12" x14ac:dyDescent="0.3">
      <c r="C19" s="87" t="s">
        <v>437</v>
      </c>
    </row>
    <row r="20" spans="3:12" x14ac:dyDescent="0.3">
      <c r="C20" s="87" t="s">
        <v>438</v>
      </c>
    </row>
    <row r="21" spans="3:12" x14ac:dyDescent="0.3">
      <c r="C21" s="87" t="s">
        <v>439</v>
      </c>
    </row>
    <row r="22" spans="3:12" x14ac:dyDescent="0.3">
      <c r="C22" s="87" t="s">
        <v>440</v>
      </c>
    </row>
    <row r="23" spans="3:12" x14ac:dyDescent="0.3">
      <c r="C23" s="87" t="s">
        <v>441</v>
      </c>
    </row>
    <row r="24" spans="3:12" x14ac:dyDescent="0.3">
      <c r="C24" s="87" t="s">
        <v>442</v>
      </c>
    </row>
    <row r="25" spans="3:12" x14ac:dyDescent="0.3">
      <c r="C25" s="87" t="s">
        <v>443</v>
      </c>
    </row>
    <row r="26" spans="3:12" x14ac:dyDescent="0.3">
      <c r="C26" s="87" t="s">
        <v>444</v>
      </c>
    </row>
    <row r="27" spans="3:12" x14ac:dyDescent="0.3">
      <c r="C27" s="87" t="s">
        <v>445</v>
      </c>
    </row>
    <row r="28" spans="3:12" x14ac:dyDescent="0.3">
      <c r="C28" s="87" t="s">
        <v>446</v>
      </c>
    </row>
    <row r="29" spans="3:12" x14ac:dyDescent="0.3">
      <c r="C29" s="87" t="s">
        <v>447</v>
      </c>
      <c r="L29" t="s">
        <v>449</v>
      </c>
    </row>
    <row r="30" spans="3:12" x14ac:dyDescent="0.3">
      <c r="C30" s="87" t="s">
        <v>448</v>
      </c>
      <c r="L30" t="s">
        <v>450</v>
      </c>
    </row>
    <row r="31" spans="3:12" x14ac:dyDescent="0.3">
      <c r="C31" s="87" t="s">
        <v>451</v>
      </c>
      <c r="L31" t="s">
        <v>452</v>
      </c>
    </row>
    <row r="32" spans="3:12" x14ac:dyDescent="0.3">
      <c r="C32" t="s">
        <v>454</v>
      </c>
    </row>
    <row r="33" spans="3:21" x14ac:dyDescent="0.3">
      <c r="C33" s="87" t="s">
        <v>455</v>
      </c>
      <c r="L33" t="s">
        <v>459</v>
      </c>
    </row>
    <row r="34" spans="3:21" x14ac:dyDescent="0.3">
      <c r="C34" s="87" t="s">
        <v>456</v>
      </c>
      <c r="L34" t="s">
        <v>460</v>
      </c>
    </row>
    <row r="35" spans="3:21" x14ac:dyDescent="0.3">
      <c r="C35" s="87" t="s">
        <v>458</v>
      </c>
      <c r="L35" t="s">
        <v>459</v>
      </c>
      <c r="R35" s="8" t="s">
        <v>489</v>
      </c>
      <c r="S35" s="8"/>
      <c r="T35" s="8"/>
      <c r="U35" s="8"/>
    </row>
    <row r="36" spans="3:21" x14ac:dyDescent="0.3">
      <c r="C36" s="87" t="s">
        <v>457</v>
      </c>
    </row>
    <row r="37" spans="3:21" x14ac:dyDescent="0.3">
      <c r="C37" t="s">
        <v>490</v>
      </c>
    </row>
    <row r="38" spans="3:21" x14ac:dyDescent="0.3">
      <c r="C38" s="87" t="s">
        <v>491</v>
      </c>
    </row>
  </sheetData>
  <pageMargins left="0.7" right="0.7" top="0.75" bottom="0.75" header="0.3" footer="0.3"/>
  <pageSetup orientation="portrait" horizontalDpi="4294967293"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6CF88-590E-46A2-A288-08C1FE2E88E1}">
  <dimension ref="A1"/>
  <sheetViews>
    <sheetView showGridLines="0" topLeftCell="A26" workbookViewId="0">
      <selection activeCell="U48" sqref="U48"/>
    </sheetView>
  </sheetViews>
  <sheetFormatPr defaultColWidth="9" defaultRowHeight="13.8" x14ac:dyDescent="0.3"/>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6FD9A-DE1E-4287-8B38-1E6374ACBF80}">
  <sheetPr codeName="Sheet16"/>
  <dimension ref="A31:M112"/>
  <sheetViews>
    <sheetView topLeftCell="A4" workbookViewId="0">
      <selection activeCell="M112" sqref="M112"/>
    </sheetView>
  </sheetViews>
  <sheetFormatPr defaultColWidth="9" defaultRowHeight="13.8" x14ac:dyDescent="0.3"/>
  <sheetData>
    <row r="31" spans="1:1" x14ac:dyDescent="0.3">
      <c r="A31" t="s">
        <v>466</v>
      </c>
    </row>
    <row r="32" spans="1:1" x14ac:dyDescent="0.3">
      <c r="A32" t="s">
        <v>467</v>
      </c>
    </row>
    <row r="33" spans="1:1" x14ac:dyDescent="0.3">
      <c r="A33" t="s">
        <v>468</v>
      </c>
    </row>
    <row r="34" spans="1:1" x14ac:dyDescent="0.3">
      <c r="A34" t="s">
        <v>469</v>
      </c>
    </row>
    <row r="35" spans="1:1" x14ac:dyDescent="0.3">
      <c r="A35" t="s">
        <v>470</v>
      </c>
    </row>
    <row r="36" spans="1:1" x14ac:dyDescent="0.3">
      <c r="A36" t="s">
        <v>471</v>
      </c>
    </row>
    <row r="37" spans="1:1" x14ac:dyDescent="0.3">
      <c r="A37" s="2">
        <v>0.6645833333333333</v>
      </c>
    </row>
    <row r="38" spans="1:1" x14ac:dyDescent="0.3">
      <c r="A38" t="s">
        <v>472</v>
      </c>
    </row>
    <row r="39" spans="1:1" x14ac:dyDescent="0.3">
      <c r="A39" t="s">
        <v>473</v>
      </c>
    </row>
    <row r="83" spans="13:13" x14ac:dyDescent="0.3">
      <c r="M83" t="s">
        <v>505</v>
      </c>
    </row>
    <row r="84" spans="13:13" x14ac:dyDescent="0.3">
      <c r="M84" t="s">
        <v>506</v>
      </c>
    </row>
    <row r="86" spans="13:13" x14ac:dyDescent="0.3">
      <c r="M86" t="s">
        <v>507</v>
      </c>
    </row>
    <row r="92" spans="13:13" x14ac:dyDescent="0.3">
      <c r="M92" t="s">
        <v>508</v>
      </c>
    </row>
    <row r="93" spans="13:13" x14ac:dyDescent="0.3">
      <c r="M93" t="s">
        <v>509</v>
      </c>
    </row>
    <row r="112" spans="13:13" x14ac:dyDescent="0.3">
      <c r="M112" t="s">
        <v>510</v>
      </c>
    </row>
  </sheetData>
  <pageMargins left="0.7" right="0.7" top="0.75" bottom="0.75" header="0.3" footer="0.3"/>
  <pageSetup orientation="portrait" horizontalDpi="4294967293" verticalDpi="12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C8FF0-17CF-45E9-A8AE-1DA14BE0E72E}">
  <sheetPr codeName="Sheet2"/>
  <dimension ref="B2:E19"/>
  <sheetViews>
    <sheetView showGridLines="0" topLeftCell="A22" workbookViewId="0">
      <selection activeCell="O155" sqref="O155"/>
    </sheetView>
  </sheetViews>
  <sheetFormatPr defaultColWidth="9" defaultRowHeight="13.8" x14ac:dyDescent="0.3"/>
  <cols>
    <col min="1" max="1" width="0.77734375" customWidth="1"/>
  </cols>
  <sheetData>
    <row r="2" spans="2:5" x14ac:dyDescent="0.3">
      <c r="B2" s="9" t="s">
        <v>31</v>
      </c>
      <c r="E2" t="s">
        <v>41</v>
      </c>
    </row>
    <row r="3" spans="2:5" x14ac:dyDescent="0.3">
      <c r="B3" t="s">
        <v>32</v>
      </c>
      <c r="E3" t="s">
        <v>42</v>
      </c>
    </row>
    <row r="5" spans="2:5" x14ac:dyDescent="0.3">
      <c r="B5" t="s">
        <v>33</v>
      </c>
    </row>
    <row r="6" spans="2:5" x14ac:dyDescent="0.3">
      <c r="B6" t="s">
        <v>34</v>
      </c>
    </row>
    <row r="7" spans="2:5" x14ac:dyDescent="0.3">
      <c r="B7" t="s">
        <v>35</v>
      </c>
    </row>
    <row r="9" spans="2:5" x14ac:dyDescent="0.3">
      <c r="B9" t="s">
        <v>36</v>
      </c>
    </row>
    <row r="10" spans="2:5" x14ac:dyDescent="0.3">
      <c r="B10" t="s">
        <v>37</v>
      </c>
    </row>
    <row r="11" spans="2:5" x14ac:dyDescent="0.3">
      <c r="B11" t="s">
        <v>38</v>
      </c>
    </row>
    <row r="12" spans="2:5" x14ac:dyDescent="0.3">
      <c r="B12" t="s">
        <v>39</v>
      </c>
    </row>
    <row r="14" spans="2:5" x14ac:dyDescent="0.3">
      <c r="B14" t="s">
        <v>33</v>
      </c>
    </row>
    <row r="15" spans="2:5" x14ac:dyDescent="0.3">
      <c r="B15" t="s">
        <v>34</v>
      </c>
    </row>
    <row r="16" spans="2:5" x14ac:dyDescent="0.3">
      <c r="B16" t="s">
        <v>35</v>
      </c>
    </row>
    <row r="18" spans="2:2" x14ac:dyDescent="0.3">
      <c r="B18" t="s">
        <v>40</v>
      </c>
    </row>
    <row r="19" spans="2:2" x14ac:dyDescent="0.3">
      <c r="B19" t="e" cm="1">
        <f t="array" ref="B19">--COMMIT</f>
        <v>#NAME?</v>
      </c>
    </row>
  </sheetData>
  <pageMargins left="0.7" right="0.7" top="0.75" bottom="0.75" header="0.3" footer="0.3"/>
  <pageSetup orientation="portrait" horizontalDpi="4294967293" verticalDpi="12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2A5A2-7DD3-4534-A7DB-5C3860D2AEA3}">
  <sheetPr codeName="Sheet3"/>
  <dimension ref="B2:M78"/>
  <sheetViews>
    <sheetView showGridLines="0" workbookViewId="0">
      <selection activeCell="O155" sqref="O155"/>
    </sheetView>
  </sheetViews>
  <sheetFormatPr defaultColWidth="9" defaultRowHeight="13.8" x14ac:dyDescent="0.3"/>
  <cols>
    <col min="1" max="1" width="0.77734375" customWidth="1"/>
  </cols>
  <sheetData>
    <row r="2" spans="2:5" x14ac:dyDescent="0.3">
      <c r="B2" s="9" t="s">
        <v>43</v>
      </c>
    </row>
    <row r="3" spans="2:5" x14ac:dyDescent="0.3">
      <c r="B3" t="s">
        <v>166</v>
      </c>
      <c r="C3" t="s">
        <v>167</v>
      </c>
    </row>
    <row r="4" spans="2:5" x14ac:dyDescent="0.3">
      <c r="B4" t="s">
        <v>51</v>
      </c>
      <c r="C4" t="s">
        <v>57</v>
      </c>
    </row>
    <row r="5" spans="2:5" x14ac:dyDescent="0.3">
      <c r="B5" t="s">
        <v>47</v>
      </c>
      <c r="C5" t="s">
        <v>44</v>
      </c>
    </row>
    <row r="6" spans="2:5" x14ac:dyDescent="0.3">
      <c r="C6" t="s">
        <v>50</v>
      </c>
      <c r="D6" t="s">
        <v>45</v>
      </c>
    </row>
    <row r="7" spans="2:5" x14ac:dyDescent="0.3">
      <c r="D7" t="s">
        <v>49</v>
      </c>
      <c r="E7" t="s">
        <v>46</v>
      </c>
    </row>
    <row r="8" spans="2:5" x14ac:dyDescent="0.3">
      <c r="D8" t="s">
        <v>47</v>
      </c>
      <c r="E8" t="s">
        <v>48</v>
      </c>
    </row>
    <row r="10" spans="2:5" x14ac:dyDescent="0.3">
      <c r="C10" t="s">
        <v>50</v>
      </c>
      <c r="D10" t="s">
        <v>52</v>
      </c>
    </row>
    <row r="11" spans="2:5" x14ac:dyDescent="0.3">
      <c r="D11" t="s">
        <v>49</v>
      </c>
      <c r="E11" t="s">
        <v>52</v>
      </c>
    </row>
    <row r="12" spans="2:5" x14ac:dyDescent="0.3">
      <c r="D12" t="s">
        <v>47</v>
      </c>
      <c r="E12" t="s">
        <v>53</v>
      </c>
    </row>
    <row r="13" spans="2:5" x14ac:dyDescent="0.3">
      <c r="E13" t="s">
        <v>54</v>
      </c>
    </row>
    <row r="14" spans="2:5" x14ac:dyDescent="0.3">
      <c r="D14" t="s">
        <v>63</v>
      </c>
      <c r="E14" t="s">
        <v>62</v>
      </c>
    </row>
    <row r="15" spans="2:5" x14ac:dyDescent="0.3">
      <c r="D15" t="s">
        <v>64</v>
      </c>
      <c r="E15" t="s">
        <v>65</v>
      </c>
    </row>
    <row r="17" spans="3:5" x14ac:dyDescent="0.3">
      <c r="C17" t="s">
        <v>50</v>
      </c>
      <c r="D17" t="s">
        <v>55</v>
      </c>
    </row>
    <row r="18" spans="3:5" x14ac:dyDescent="0.3">
      <c r="D18" t="s">
        <v>49</v>
      </c>
      <c r="E18" t="s">
        <v>55</v>
      </c>
    </row>
    <row r="19" spans="3:5" x14ac:dyDescent="0.3">
      <c r="D19" t="s">
        <v>47</v>
      </c>
      <c r="E19" t="s">
        <v>56</v>
      </c>
    </row>
    <row r="21" spans="3:5" x14ac:dyDescent="0.3">
      <c r="C21" t="s">
        <v>50</v>
      </c>
      <c r="D21" t="s">
        <v>58</v>
      </c>
    </row>
    <row r="22" spans="3:5" x14ac:dyDescent="0.3">
      <c r="D22" t="s">
        <v>49</v>
      </c>
      <c r="E22" t="s">
        <v>58</v>
      </c>
    </row>
    <row r="23" spans="3:5" x14ac:dyDescent="0.3">
      <c r="D23" t="s">
        <v>47</v>
      </c>
      <c r="E23" t="s">
        <v>59</v>
      </c>
    </row>
    <row r="24" spans="3:5" x14ac:dyDescent="0.3">
      <c r="E24" t="s">
        <v>60</v>
      </c>
    </row>
    <row r="25" spans="3:5" x14ac:dyDescent="0.3">
      <c r="E25" t="s">
        <v>61</v>
      </c>
    </row>
    <row r="57" spans="3:13" x14ac:dyDescent="0.3">
      <c r="C57" t="s">
        <v>89</v>
      </c>
    </row>
    <row r="58" spans="3:13" x14ac:dyDescent="0.3">
      <c r="C58" s="108" t="s">
        <v>168</v>
      </c>
      <c r="D58" s="109"/>
      <c r="E58" s="109"/>
      <c r="F58" s="109"/>
      <c r="G58" s="109"/>
      <c r="H58" s="109"/>
      <c r="I58" s="109"/>
      <c r="J58" s="109"/>
      <c r="K58" s="109"/>
      <c r="L58" s="109"/>
      <c r="M58" s="110"/>
    </row>
    <row r="59" spans="3:13" x14ac:dyDescent="0.3">
      <c r="C59" s="111"/>
      <c r="D59" s="112"/>
      <c r="E59" s="112"/>
      <c r="F59" s="112"/>
      <c r="G59" s="112"/>
      <c r="H59" s="112"/>
      <c r="I59" s="112"/>
      <c r="J59" s="112"/>
      <c r="K59" s="112"/>
      <c r="L59" s="112"/>
      <c r="M59" s="113"/>
    </row>
    <row r="60" spans="3:13" x14ac:dyDescent="0.3">
      <c r="C60" s="111"/>
      <c r="D60" s="112"/>
      <c r="E60" s="112"/>
      <c r="F60" s="112"/>
      <c r="G60" s="112"/>
      <c r="H60" s="112"/>
      <c r="I60" s="112"/>
      <c r="J60" s="112"/>
      <c r="K60" s="112"/>
      <c r="L60" s="112"/>
      <c r="M60" s="113"/>
    </row>
    <row r="61" spans="3:13" x14ac:dyDescent="0.3">
      <c r="C61" s="111"/>
      <c r="D61" s="112"/>
      <c r="E61" s="112"/>
      <c r="F61" s="112"/>
      <c r="G61" s="112"/>
      <c r="H61" s="112"/>
      <c r="I61" s="112"/>
      <c r="J61" s="112"/>
      <c r="K61" s="112"/>
      <c r="L61" s="112"/>
      <c r="M61" s="113"/>
    </row>
    <row r="62" spans="3:13" x14ac:dyDescent="0.3">
      <c r="C62" s="114"/>
      <c r="D62" s="115"/>
      <c r="E62" s="115"/>
      <c r="F62" s="115"/>
      <c r="G62" s="115"/>
      <c r="H62" s="115"/>
      <c r="I62" s="115"/>
      <c r="J62" s="115"/>
      <c r="K62" s="115"/>
      <c r="L62" s="115"/>
      <c r="M62" s="116"/>
    </row>
    <row r="78" spans="2:2" x14ac:dyDescent="0.3">
      <c r="B78" t="s">
        <v>66</v>
      </c>
    </row>
  </sheetData>
  <mergeCells count="1">
    <mergeCell ref="C58:M62"/>
  </mergeCells>
  <pageMargins left="0.7" right="0.7" top="0.75" bottom="0.75" header="0.3" footer="0.3"/>
  <pageSetup orientation="portrait" horizontalDpi="4294967293" verticalDpi="12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1885-E015-4E2D-AB3D-D3F55E42F8A0}">
  <sheetPr codeName="Sheet4"/>
  <dimension ref="B2:M79"/>
  <sheetViews>
    <sheetView showGridLines="0" workbookViewId="0">
      <selection activeCell="O155" sqref="O155"/>
    </sheetView>
  </sheetViews>
  <sheetFormatPr defaultColWidth="9" defaultRowHeight="13.8" x14ac:dyDescent="0.3"/>
  <cols>
    <col min="1" max="1" width="0.77734375" customWidth="1"/>
  </cols>
  <sheetData>
    <row r="2" spans="2:2" x14ac:dyDescent="0.3">
      <c r="B2" s="10">
        <v>45663</v>
      </c>
    </row>
    <row r="40" spans="2:4" x14ac:dyDescent="0.3">
      <c r="B40" t="s">
        <v>68</v>
      </c>
    </row>
    <row r="41" spans="2:4" x14ac:dyDescent="0.3">
      <c r="B41" t="s">
        <v>69</v>
      </c>
      <c r="C41" t="s">
        <v>67</v>
      </c>
    </row>
    <row r="43" spans="2:4" x14ac:dyDescent="0.3">
      <c r="B43" t="s">
        <v>51</v>
      </c>
    </row>
    <row r="44" spans="2:4" x14ac:dyDescent="0.3">
      <c r="B44" t="s">
        <v>47</v>
      </c>
    </row>
    <row r="45" spans="2:4" x14ac:dyDescent="0.3">
      <c r="C45" t="s">
        <v>70</v>
      </c>
      <c r="D45" t="s">
        <v>71</v>
      </c>
    </row>
    <row r="46" spans="2:4" x14ac:dyDescent="0.3">
      <c r="C46" t="s">
        <v>50</v>
      </c>
      <c r="D46" t="s">
        <v>72</v>
      </c>
    </row>
    <row r="47" spans="2:4" x14ac:dyDescent="0.3">
      <c r="C47" t="s">
        <v>73</v>
      </c>
      <c r="D47" t="s">
        <v>72</v>
      </c>
    </row>
    <row r="48" spans="2:4" x14ac:dyDescent="0.3">
      <c r="C48" t="s">
        <v>47</v>
      </c>
      <c r="D48" t="s">
        <v>74</v>
      </c>
    </row>
    <row r="49" spans="3:4" x14ac:dyDescent="0.3">
      <c r="D49" t="s">
        <v>75</v>
      </c>
    </row>
    <row r="50" spans="3:4" x14ac:dyDescent="0.3">
      <c r="D50" t="s">
        <v>76</v>
      </c>
    </row>
    <row r="51" spans="3:4" x14ac:dyDescent="0.3">
      <c r="C51" t="s">
        <v>63</v>
      </c>
      <c r="D51" t="s">
        <v>77</v>
      </c>
    </row>
    <row r="52" spans="3:4" x14ac:dyDescent="0.3">
      <c r="C52" t="s">
        <v>64</v>
      </c>
      <c r="D52" t="s">
        <v>78</v>
      </c>
    </row>
    <row r="54" spans="3:4" x14ac:dyDescent="0.3">
      <c r="C54" t="s">
        <v>70</v>
      </c>
      <c r="D54" t="s">
        <v>80</v>
      </c>
    </row>
    <row r="55" spans="3:4" x14ac:dyDescent="0.3">
      <c r="C55" t="s">
        <v>50</v>
      </c>
    </row>
    <row r="56" spans="3:4" x14ac:dyDescent="0.3">
      <c r="C56" t="s">
        <v>73</v>
      </c>
      <c r="D56" t="s">
        <v>79</v>
      </c>
    </row>
    <row r="57" spans="3:4" x14ac:dyDescent="0.3">
      <c r="C57" t="s">
        <v>47</v>
      </c>
      <c r="D57" t="s">
        <v>81</v>
      </c>
    </row>
    <row r="58" spans="3:4" x14ac:dyDescent="0.3">
      <c r="D58" s="6" t="s">
        <v>82</v>
      </c>
    </row>
    <row r="59" spans="3:4" x14ac:dyDescent="0.3">
      <c r="D59" s="6" t="s">
        <v>83</v>
      </c>
    </row>
    <row r="60" spans="3:4" x14ac:dyDescent="0.3">
      <c r="D60" s="6" t="s">
        <v>84</v>
      </c>
    </row>
    <row r="61" spans="3:4" x14ac:dyDescent="0.3">
      <c r="D61" s="6" t="s">
        <v>85</v>
      </c>
    </row>
    <row r="62" spans="3:4" x14ac:dyDescent="0.3">
      <c r="D62" s="6" t="s">
        <v>86</v>
      </c>
    </row>
    <row r="63" spans="3:4" x14ac:dyDescent="0.3">
      <c r="D63" s="6" t="s">
        <v>87</v>
      </c>
    </row>
    <row r="64" spans="3:4" x14ac:dyDescent="0.3">
      <c r="D64" s="6" t="s">
        <v>88</v>
      </c>
    </row>
    <row r="65" spans="3:13" x14ac:dyDescent="0.3">
      <c r="C65" t="s">
        <v>63</v>
      </c>
      <c r="D65" t="s">
        <v>77</v>
      </c>
    </row>
    <row r="66" spans="3:13" x14ac:dyDescent="0.3">
      <c r="C66" t="s">
        <v>64</v>
      </c>
      <c r="D66" t="s">
        <v>78</v>
      </c>
    </row>
    <row r="68" spans="3:13" x14ac:dyDescent="0.3">
      <c r="C68" t="s">
        <v>94</v>
      </c>
    </row>
    <row r="69" spans="3:13" x14ac:dyDescent="0.3">
      <c r="D69" t="s">
        <v>91</v>
      </c>
    </row>
    <row r="70" spans="3:13" x14ac:dyDescent="0.3">
      <c r="D70" t="s">
        <v>92</v>
      </c>
    </row>
    <row r="71" spans="3:13" x14ac:dyDescent="0.3">
      <c r="D71" t="s">
        <v>93</v>
      </c>
    </row>
    <row r="74" spans="3:13" x14ac:dyDescent="0.3">
      <c r="C74" t="s">
        <v>89</v>
      </c>
    </row>
    <row r="75" spans="3:13" x14ac:dyDescent="0.3">
      <c r="C75" s="108" t="s">
        <v>90</v>
      </c>
      <c r="D75" s="109"/>
      <c r="E75" s="109"/>
      <c r="F75" s="109"/>
      <c r="G75" s="109"/>
      <c r="H75" s="109"/>
      <c r="I75" s="109"/>
      <c r="J75" s="109"/>
      <c r="K75" s="109"/>
      <c r="L75" s="109"/>
      <c r="M75" s="110"/>
    </row>
    <row r="76" spans="3:13" x14ac:dyDescent="0.3">
      <c r="C76" s="111"/>
      <c r="D76" s="112"/>
      <c r="E76" s="112"/>
      <c r="F76" s="112"/>
      <c r="G76" s="112"/>
      <c r="H76" s="112"/>
      <c r="I76" s="112"/>
      <c r="J76" s="112"/>
      <c r="K76" s="112"/>
      <c r="L76" s="112"/>
      <c r="M76" s="113"/>
    </row>
    <row r="77" spans="3:13" x14ac:dyDescent="0.3">
      <c r="C77" s="111"/>
      <c r="D77" s="112"/>
      <c r="E77" s="112"/>
      <c r="F77" s="112"/>
      <c r="G77" s="112"/>
      <c r="H77" s="112"/>
      <c r="I77" s="112"/>
      <c r="J77" s="112"/>
      <c r="K77" s="112"/>
      <c r="L77" s="112"/>
      <c r="M77" s="113"/>
    </row>
    <row r="78" spans="3:13" x14ac:dyDescent="0.3">
      <c r="C78" s="111"/>
      <c r="D78" s="112"/>
      <c r="E78" s="112"/>
      <c r="F78" s="112"/>
      <c r="G78" s="112"/>
      <c r="H78" s="112"/>
      <c r="I78" s="112"/>
      <c r="J78" s="112"/>
      <c r="K78" s="112"/>
      <c r="L78" s="112"/>
      <c r="M78" s="113"/>
    </row>
    <row r="79" spans="3:13" x14ac:dyDescent="0.3">
      <c r="C79" s="114"/>
      <c r="D79" s="115"/>
      <c r="E79" s="115"/>
      <c r="F79" s="115"/>
      <c r="G79" s="115"/>
      <c r="H79" s="115"/>
      <c r="I79" s="115"/>
      <c r="J79" s="115"/>
      <c r="K79" s="115"/>
      <c r="L79" s="115"/>
      <c r="M79" s="116"/>
    </row>
  </sheetData>
  <mergeCells count="1">
    <mergeCell ref="C75:M79"/>
  </mergeCells>
  <pageMargins left="0.7" right="0.7" top="0.75" bottom="0.75" header="0.3" footer="0.3"/>
  <pageSetup orientation="portrait" horizontalDpi="4294967293" verticalDpi="12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ED96D-8E27-4DF4-8775-65FB80EC454A}">
  <sheetPr codeName="Sheet5"/>
  <dimension ref="B3:S36"/>
  <sheetViews>
    <sheetView showGridLines="0" workbookViewId="0">
      <selection activeCell="O155" sqref="O155"/>
    </sheetView>
  </sheetViews>
  <sheetFormatPr defaultColWidth="9" defaultRowHeight="13.8" x14ac:dyDescent="0.3"/>
  <cols>
    <col min="1" max="1" width="0.77734375" customWidth="1"/>
  </cols>
  <sheetData>
    <row r="3" spans="2:19" x14ac:dyDescent="0.3">
      <c r="B3" t="s">
        <v>116</v>
      </c>
      <c r="C3" t="s">
        <v>121</v>
      </c>
    </row>
    <row r="4" spans="2:19" x14ac:dyDescent="0.3">
      <c r="B4" t="s">
        <v>117</v>
      </c>
      <c r="C4" t="s">
        <v>114</v>
      </c>
    </row>
    <row r="5" spans="2:19" x14ac:dyDescent="0.3">
      <c r="B5" t="s">
        <v>118</v>
      </c>
      <c r="C5" t="s">
        <v>120</v>
      </c>
    </row>
    <row r="6" spans="2:19" x14ac:dyDescent="0.3">
      <c r="B6" t="s">
        <v>119</v>
      </c>
      <c r="C6" t="s">
        <v>115</v>
      </c>
    </row>
    <row r="9" spans="2:19" x14ac:dyDescent="0.3">
      <c r="P9" t="s">
        <v>123</v>
      </c>
    </row>
    <row r="10" spans="2:19" x14ac:dyDescent="0.3">
      <c r="P10" s="102" t="s">
        <v>124</v>
      </c>
      <c r="Q10" s="103"/>
      <c r="R10" s="103"/>
      <c r="S10" s="103"/>
    </row>
    <row r="11" spans="2:19" x14ac:dyDescent="0.3">
      <c r="P11" s="103"/>
      <c r="Q11" s="103"/>
      <c r="R11" s="103"/>
      <c r="S11" s="103"/>
    </row>
    <row r="12" spans="2:19" x14ac:dyDescent="0.3">
      <c r="P12" s="103"/>
      <c r="Q12" s="103"/>
      <c r="R12" s="103"/>
      <c r="S12" s="103"/>
    </row>
    <row r="13" spans="2:19" x14ac:dyDescent="0.3">
      <c r="P13" s="103"/>
      <c r="Q13" s="103"/>
      <c r="R13" s="103"/>
      <c r="S13" s="103"/>
    </row>
    <row r="34" spans="2:3" x14ac:dyDescent="0.3">
      <c r="B34" t="s">
        <v>104</v>
      </c>
      <c r="C34" t="s">
        <v>113</v>
      </c>
    </row>
    <row r="35" spans="2:3" x14ac:dyDescent="0.3">
      <c r="B35" t="s">
        <v>111</v>
      </c>
      <c r="C35" t="s">
        <v>112</v>
      </c>
    </row>
    <row r="36" spans="2:3" x14ac:dyDescent="0.3">
      <c r="B36" t="s">
        <v>122</v>
      </c>
      <c r="C36" t="s">
        <v>125</v>
      </c>
    </row>
  </sheetData>
  <mergeCells count="1">
    <mergeCell ref="P10:S13"/>
  </mergeCells>
  <pageMargins left="0.7" right="0.7" top="0.75" bottom="0.75" header="0.3" footer="0.3"/>
  <pageSetup orientation="portrait" horizontalDpi="1200" verticalDpi="12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EE497-1356-4062-9311-75039A93A437}">
  <sheetPr codeName="Sheet13"/>
  <dimension ref="D23:H177"/>
  <sheetViews>
    <sheetView topLeftCell="A67" workbookViewId="0">
      <selection activeCell="O155" sqref="O155"/>
    </sheetView>
  </sheetViews>
  <sheetFormatPr defaultColWidth="9" defaultRowHeight="13.8" x14ac:dyDescent="0.3"/>
  <sheetData>
    <row r="23" spans="4:8" x14ac:dyDescent="0.3">
      <c r="H23" t="s">
        <v>169</v>
      </c>
    </row>
    <row r="26" spans="4:8" x14ac:dyDescent="0.3">
      <c r="D26" t="s">
        <v>170</v>
      </c>
    </row>
    <row r="27" spans="4:8" x14ac:dyDescent="0.3">
      <c r="D27" t="s">
        <v>171</v>
      </c>
    </row>
    <row r="29" spans="4:8" x14ac:dyDescent="0.3">
      <c r="D29" t="s">
        <v>172</v>
      </c>
    </row>
    <row r="31" spans="4:8" x14ac:dyDescent="0.3">
      <c r="D31" t="s">
        <v>173</v>
      </c>
    </row>
    <row r="33" spans="4:4" x14ac:dyDescent="0.3">
      <c r="D33" t="s">
        <v>174</v>
      </c>
    </row>
    <row r="34" spans="4:4" x14ac:dyDescent="0.3">
      <c r="D34" t="s">
        <v>175</v>
      </c>
    </row>
    <row r="35" spans="4:4" x14ac:dyDescent="0.3">
      <c r="D35" t="s">
        <v>176</v>
      </c>
    </row>
    <row r="36" spans="4:4" x14ac:dyDescent="0.3">
      <c r="D36" t="s">
        <v>177</v>
      </c>
    </row>
    <row r="37" spans="4:4" x14ac:dyDescent="0.3">
      <c r="D37" t="s">
        <v>178</v>
      </c>
    </row>
    <row r="38" spans="4:4" x14ac:dyDescent="0.3">
      <c r="D38" t="s">
        <v>179</v>
      </c>
    </row>
    <row r="39" spans="4:4" x14ac:dyDescent="0.3">
      <c r="D39" t="s">
        <v>180</v>
      </c>
    </row>
    <row r="40" spans="4:4" x14ac:dyDescent="0.3">
      <c r="D40" t="s">
        <v>181</v>
      </c>
    </row>
    <row r="41" spans="4:4" x14ac:dyDescent="0.3">
      <c r="D41" t="s">
        <v>182</v>
      </c>
    </row>
    <row r="43" spans="4:4" x14ac:dyDescent="0.3">
      <c r="D43" t="s">
        <v>183</v>
      </c>
    </row>
    <row r="44" spans="4:4" x14ac:dyDescent="0.3">
      <c r="D44" t="s">
        <v>184</v>
      </c>
    </row>
    <row r="45" spans="4:4" x14ac:dyDescent="0.3">
      <c r="D45" t="s">
        <v>185</v>
      </c>
    </row>
    <row r="47" spans="4:4" x14ac:dyDescent="0.3">
      <c r="D47" t="s">
        <v>186</v>
      </c>
    </row>
    <row r="49" spans="4:4" x14ac:dyDescent="0.3">
      <c r="D49" t="s">
        <v>187</v>
      </c>
    </row>
    <row r="50" spans="4:4" x14ac:dyDescent="0.3">
      <c r="D50" t="s">
        <v>188</v>
      </c>
    </row>
    <row r="51" spans="4:4" x14ac:dyDescent="0.3">
      <c r="D51" t="s">
        <v>189</v>
      </c>
    </row>
    <row r="52" spans="4:4" x14ac:dyDescent="0.3">
      <c r="D52" t="s">
        <v>190</v>
      </c>
    </row>
    <row r="54" spans="4:4" x14ac:dyDescent="0.3">
      <c r="D54" t="s">
        <v>191</v>
      </c>
    </row>
    <row r="55" spans="4:4" x14ac:dyDescent="0.3">
      <c r="D55" t="s">
        <v>192</v>
      </c>
    </row>
    <row r="57" spans="4:4" x14ac:dyDescent="0.3">
      <c r="D57" t="s">
        <v>193</v>
      </c>
    </row>
    <row r="58" spans="4:4" x14ac:dyDescent="0.3">
      <c r="D58" t="s">
        <v>194</v>
      </c>
    </row>
    <row r="59" spans="4:4" x14ac:dyDescent="0.3">
      <c r="D59" t="s">
        <v>195</v>
      </c>
    </row>
    <row r="60" spans="4:4" x14ac:dyDescent="0.3">
      <c r="D60" t="s">
        <v>196</v>
      </c>
    </row>
    <row r="61" spans="4:4" x14ac:dyDescent="0.3">
      <c r="D61" t="s">
        <v>197</v>
      </c>
    </row>
    <row r="63" spans="4:4" x14ac:dyDescent="0.3">
      <c r="D63" t="s">
        <v>198</v>
      </c>
    </row>
    <row r="64" spans="4:4" x14ac:dyDescent="0.3">
      <c r="D64" t="s">
        <v>199</v>
      </c>
    </row>
    <row r="65" spans="4:4" x14ac:dyDescent="0.3">
      <c r="D65" t="s">
        <v>200</v>
      </c>
    </row>
    <row r="67" spans="4:4" x14ac:dyDescent="0.3">
      <c r="D67" t="s">
        <v>201</v>
      </c>
    </row>
    <row r="68" spans="4:4" x14ac:dyDescent="0.3">
      <c r="D68" t="s">
        <v>202</v>
      </c>
    </row>
    <row r="70" spans="4:4" x14ac:dyDescent="0.3">
      <c r="D70" t="s">
        <v>203</v>
      </c>
    </row>
    <row r="71" spans="4:4" x14ac:dyDescent="0.3">
      <c r="D71" t="s">
        <v>204</v>
      </c>
    </row>
    <row r="73" spans="4:4" x14ac:dyDescent="0.3">
      <c r="D73" t="s">
        <v>205</v>
      </c>
    </row>
    <row r="74" spans="4:4" x14ac:dyDescent="0.3">
      <c r="D74" t="s">
        <v>206</v>
      </c>
    </row>
    <row r="75" spans="4:4" x14ac:dyDescent="0.3">
      <c r="D75" t="s">
        <v>207</v>
      </c>
    </row>
    <row r="77" spans="4:4" x14ac:dyDescent="0.3">
      <c r="D77" t="s">
        <v>208</v>
      </c>
    </row>
    <row r="78" spans="4:4" x14ac:dyDescent="0.3">
      <c r="D78" t="s">
        <v>209</v>
      </c>
    </row>
    <row r="79" spans="4:4" x14ac:dyDescent="0.3">
      <c r="D79" t="s">
        <v>210</v>
      </c>
    </row>
    <row r="80" spans="4:4" x14ac:dyDescent="0.3">
      <c r="D80" t="s">
        <v>211</v>
      </c>
    </row>
    <row r="83" spans="4:4" x14ac:dyDescent="0.3">
      <c r="D83" t="s">
        <v>212</v>
      </c>
    </row>
    <row r="85" spans="4:4" x14ac:dyDescent="0.3">
      <c r="D85" t="s">
        <v>213</v>
      </c>
    </row>
    <row r="87" spans="4:4" x14ac:dyDescent="0.3">
      <c r="D87" t="s">
        <v>214</v>
      </c>
    </row>
    <row r="89" spans="4:4" x14ac:dyDescent="0.3">
      <c r="D89" t="s">
        <v>215</v>
      </c>
    </row>
    <row r="91" spans="4:4" x14ac:dyDescent="0.3">
      <c r="D91" t="s">
        <v>216</v>
      </c>
    </row>
    <row r="92" spans="4:4" x14ac:dyDescent="0.3">
      <c r="D92" t="s">
        <v>217</v>
      </c>
    </row>
    <row r="94" spans="4:4" x14ac:dyDescent="0.3">
      <c r="D94" t="s">
        <v>218</v>
      </c>
    </row>
    <row r="96" spans="4:4" x14ac:dyDescent="0.3">
      <c r="D96" t="s">
        <v>219</v>
      </c>
    </row>
    <row r="97" spans="4:4" x14ac:dyDescent="0.3">
      <c r="D97" t="s">
        <v>220</v>
      </c>
    </row>
    <row r="99" spans="4:4" x14ac:dyDescent="0.3">
      <c r="D99" t="s">
        <v>221</v>
      </c>
    </row>
    <row r="101" spans="4:4" x14ac:dyDescent="0.3">
      <c r="D101" t="s">
        <v>222</v>
      </c>
    </row>
    <row r="103" spans="4:4" x14ac:dyDescent="0.3">
      <c r="D103" t="s">
        <v>223</v>
      </c>
    </row>
    <row r="105" spans="4:4" x14ac:dyDescent="0.3">
      <c r="D105" t="s">
        <v>224</v>
      </c>
    </row>
    <row r="107" spans="4:4" x14ac:dyDescent="0.3">
      <c r="D107" t="s">
        <v>225</v>
      </c>
    </row>
    <row r="108" spans="4:4" x14ac:dyDescent="0.3">
      <c r="D108" t="s">
        <v>226</v>
      </c>
    </row>
    <row r="109" spans="4:4" x14ac:dyDescent="0.3">
      <c r="D109" t="s">
        <v>227</v>
      </c>
    </row>
    <row r="110" spans="4:4" x14ac:dyDescent="0.3">
      <c r="D110" t="s">
        <v>228</v>
      </c>
    </row>
    <row r="111" spans="4:4" x14ac:dyDescent="0.3">
      <c r="D111" t="s">
        <v>229</v>
      </c>
    </row>
    <row r="112" spans="4:4" x14ac:dyDescent="0.3">
      <c r="D112" t="s">
        <v>230</v>
      </c>
    </row>
    <row r="113" spans="4:4" x14ac:dyDescent="0.3">
      <c r="D113" t="s">
        <v>231</v>
      </c>
    </row>
    <row r="114" spans="4:4" x14ac:dyDescent="0.3">
      <c r="D114" t="s">
        <v>232</v>
      </c>
    </row>
    <row r="115" spans="4:4" x14ac:dyDescent="0.3">
      <c r="D115" t="s">
        <v>233</v>
      </c>
    </row>
    <row r="116" spans="4:4" x14ac:dyDescent="0.3">
      <c r="D116" t="s">
        <v>234</v>
      </c>
    </row>
    <row r="117" spans="4:4" x14ac:dyDescent="0.3">
      <c r="D117" t="s">
        <v>235</v>
      </c>
    </row>
    <row r="119" spans="4:4" x14ac:dyDescent="0.3">
      <c r="D119" t="s">
        <v>236</v>
      </c>
    </row>
    <row r="121" spans="4:4" x14ac:dyDescent="0.3">
      <c r="D121" t="s">
        <v>237</v>
      </c>
    </row>
    <row r="123" spans="4:4" x14ac:dyDescent="0.3">
      <c r="D123" t="s">
        <v>238</v>
      </c>
    </row>
    <row r="124" spans="4:4" x14ac:dyDescent="0.3">
      <c r="D124" t="s">
        <v>239</v>
      </c>
    </row>
    <row r="125" spans="4:4" x14ac:dyDescent="0.3">
      <c r="D125" t="s">
        <v>240</v>
      </c>
    </row>
    <row r="127" spans="4:4" x14ac:dyDescent="0.3">
      <c r="D127" t="s">
        <v>241</v>
      </c>
    </row>
    <row r="129" spans="4:4" x14ac:dyDescent="0.3">
      <c r="D129" t="s">
        <v>242</v>
      </c>
    </row>
    <row r="131" spans="4:4" x14ac:dyDescent="0.3">
      <c r="D131" t="s">
        <v>243</v>
      </c>
    </row>
    <row r="132" spans="4:4" x14ac:dyDescent="0.3">
      <c r="D132" t="s">
        <v>244</v>
      </c>
    </row>
    <row r="134" spans="4:4" x14ac:dyDescent="0.3">
      <c r="D134" t="s">
        <v>245</v>
      </c>
    </row>
    <row r="136" spans="4:4" x14ac:dyDescent="0.3">
      <c r="D136" t="s">
        <v>246</v>
      </c>
    </row>
    <row r="137" spans="4:4" x14ac:dyDescent="0.3">
      <c r="D137" t="s">
        <v>247</v>
      </c>
    </row>
    <row r="138" spans="4:4" x14ac:dyDescent="0.3">
      <c r="D138" t="s">
        <v>248</v>
      </c>
    </row>
    <row r="139" spans="4:4" x14ac:dyDescent="0.3">
      <c r="D139" t="s">
        <v>249</v>
      </c>
    </row>
    <row r="141" spans="4:4" x14ac:dyDescent="0.3">
      <c r="D141" t="s">
        <v>250</v>
      </c>
    </row>
    <row r="143" spans="4:4" x14ac:dyDescent="0.3">
      <c r="D143">
        <v>3</v>
      </c>
    </row>
    <row r="144" spans="4:4" x14ac:dyDescent="0.3">
      <c r="D144">
        <v>-1</v>
      </c>
    </row>
    <row r="145" spans="4:4" x14ac:dyDescent="0.3">
      <c r="D145">
        <v>1</v>
      </c>
    </row>
    <row r="146" spans="4:4" x14ac:dyDescent="0.3">
      <c r="D146">
        <v>7</v>
      </c>
    </row>
    <row r="147" spans="4:4" x14ac:dyDescent="0.3">
      <c r="D147">
        <v>2</v>
      </c>
    </row>
    <row r="148" spans="4:4" x14ac:dyDescent="0.3">
      <c r="D148">
        <v>3</v>
      </c>
    </row>
    <row r="149" spans="4:4" x14ac:dyDescent="0.3">
      <c r="D149" t="s">
        <v>251</v>
      </c>
    </row>
    <row r="151" spans="4:4" x14ac:dyDescent="0.3">
      <c r="D151" t="s">
        <v>252</v>
      </c>
    </row>
    <row r="153" spans="4:4" x14ac:dyDescent="0.3">
      <c r="D153" t="s">
        <v>253</v>
      </c>
    </row>
    <row r="154" spans="4:4" x14ac:dyDescent="0.3">
      <c r="D154">
        <v>3</v>
      </c>
    </row>
    <row r="155" spans="4:4" x14ac:dyDescent="0.3">
      <c r="D155">
        <v>-1</v>
      </c>
    </row>
    <row r="156" spans="4:4" x14ac:dyDescent="0.3">
      <c r="D156">
        <v>1</v>
      </c>
    </row>
    <row r="157" spans="4:4" x14ac:dyDescent="0.3">
      <c r="D157">
        <v>7</v>
      </c>
    </row>
    <row r="158" spans="4:4" x14ac:dyDescent="0.3">
      <c r="D158">
        <v>2</v>
      </c>
    </row>
    <row r="160" spans="4:4" x14ac:dyDescent="0.3">
      <c r="D160" t="s">
        <v>254</v>
      </c>
    </row>
    <row r="161" spans="4:4" x14ac:dyDescent="0.3">
      <c r="D161">
        <v>-3</v>
      </c>
    </row>
    <row r="162" spans="4:4" x14ac:dyDescent="0.3">
      <c r="D162">
        <v>1</v>
      </c>
    </row>
    <row r="163" spans="4:4" x14ac:dyDescent="0.3">
      <c r="D163">
        <v>-1</v>
      </c>
    </row>
    <row r="164" spans="4:4" x14ac:dyDescent="0.3">
      <c r="D164">
        <v>-7</v>
      </c>
    </row>
    <row r="165" spans="4:4" x14ac:dyDescent="0.3">
      <c r="D165">
        <v>-2</v>
      </c>
    </row>
    <row r="166" spans="4:4" x14ac:dyDescent="0.3">
      <c r="D166" t="s">
        <v>255</v>
      </c>
    </row>
    <row r="167" spans="4:4" x14ac:dyDescent="0.3">
      <c r="D167" t="s">
        <v>256</v>
      </c>
    </row>
    <row r="169" spans="4:4" x14ac:dyDescent="0.3">
      <c r="D169" t="s">
        <v>257</v>
      </c>
    </row>
    <row r="170" spans="4:4" x14ac:dyDescent="0.3">
      <c r="D170" t="s">
        <v>258</v>
      </c>
    </row>
    <row r="171" spans="4:4" x14ac:dyDescent="0.3">
      <c r="D171" t="s">
        <v>259</v>
      </c>
    </row>
    <row r="173" spans="4:4" x14ac:dyDescent="0.3">
      <c r="D173" t="s">
        <v>260</v>
      </c>
    </row>
    <row r="177" spans="4:4" x14ac:dyDescent="0.3">
      <c r="D177" t="s">
        <v>261</v>
      </c>
    </row>
  </sheetData>
  <pageMargins left="0.7" right="0.7" top="0.75" bottom="0.75" header="0.3" footer="0.3"/>
  <pageSetup orientation="portrait" horizontalDpi="1200" verticalDpi="12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12B04-33E4-4BD5-8223-40D40BA4554C}">
  <sheetPr codeName="Sheet14"/>
  <dimension ref="O3"/>
  <sheetViews>
    <sheetView workbookViewId="0">
      <selection activeCell="O155" sqref="O155"/>
    </sheetView>
  </sheetViews>
  <sheetFormatPr defaultColWidth="9" defaultRowHeight="13.8" x14ac:dyDescent="0.3"/>
  <sheetData>
    <row r="3" spans="15:15" x14ac:dyDescent="0.3">
      <c r="O3" t="s">
        <v>267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Login</vt:lpstr>
      <vt:lpstr>Invoices</vt:lpstr>
      <vt:lpstr>Steps</vt:lpstr>
      <vt:lpstr>EOD</vt:lpstr>
      <vt:lpstr>Triggers</vt:lpstr>
      <vt:lpstr>KMDS Tool Fixer</vt:lpstr>
      <vt:lpstr>Request</vt:lpstr>
      <vt:lpstr>Query</vt:lpstr>
      <vt:lpstr>Invoices History</vt:lpstr>
      <vt:lpstr>Invoices Paid</vt:lpstr>
      <vt:lpstr>VB5</vt:lpstr>
      <vt:lpstr>Notes</vt:lpstr>
      <vt:lpstr>CR3</vt:lpstr>
      <vt:lpstr>Docu Images</vt:lpstr>
      <vt:lpstr>Sheet1</vt:lpstr>
      <vt:lpstr>Reset Item.OnHand to 0</vt:lpstr>
      <vt:lpstr>Delete Purchase Order</vt:lpstr>
      <vt:lpstr>Delete Licensee</vt:lpstr>
      <vt:lpstr>C1 DaysSupply</vt:lpstr>
      <vt:lpstr>Create PO</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Dodong</dc:creator>
  <cp:lastModifiedBy>Dodong</cp:lastModifiedBy>
  <dcterms:created xsi:type="dcterms:W3CDTF">2024-12-29T18:13:08Z</dcterms:created>
  <dcterms:modified xsi:type="dcterms:W3CDTF">2025-10-20T04:51:35Z</dcterms:modified>
</cp:coreProperties>
</file>