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filebackup/"/>
    </mc:Choice>
  </mc:AlternateContent>
  <xr:revisionPtr revIDLastSave="0" documentId="13_ncr:1_{5008BE5E-7BEA-0C45-8E43-386C2E5FF89A}" xr6:coauthVersionLast="45" xr6:coauthVersionMax="45" xr10:uidLastSave="{00000000-0000-0000-0000-000000000000}"/>
  <bookViews>
    <workbookView xWindow="6360" yWindow="2580" windowWidth="28240" windowHeight="17440" xr2:uid="{A4B237F3-D40A-B348-9C86-2374278242E5}"/>
  </bookViews>
  <sheets>
    <sheet name="records" sheetId="1" r:id="rId1"/>
    <sheet name="day" sheetId="6" r:id="rId2"/>
    <sheet name="week" sheetId="2" r:id="rId3"/>
    <sheet name="month" sheetId="3" r:id="rId4"/>
    <sheet name="year" sheetId="4" r:id="rId5"/>
    <sheet name="templat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4" l="1"/>
  <c r="AP2" i="5"/>
  <c r="AP3" i="5"/>
  <c r="AP4" i="5"/>
  <c r="AP5" i="5"/>
  <c r="AP6" i="5"/>
  <c r="AP7" i="5"/>
  <c r="AP8" i="5"/>
  <c r="AP9" i="5"/>
  <c r="AP10" i="5"/>
  <c r="AP11" i="5"/>
  <c r="AP12" i="5"/>
  <c r="AO2" i="5"/>
  <c r="AO3" i="5"/>
  <c r="AO4" i="5"/>
  <c r="AO5" i="5"/>
  <c r="AO6" i="5"/>
  <c r="AO7" i="5"/>
  <c r="AO8" i="5"/>
  <c r="AO9" i="5"/>
  <c r="AO10" i="5"/>
  <c r="AO11" i="5"/>
  <c r="AO12" i="5"/>
  <c r="AN2" i="5"/>
  <c r="AN3" i="5"/>
  <c r="AN4" i="5"/>
  <c r="AN5" i="5"/>
  <c r="AN6" i="5"/>
  <c r="AN7" i="5"/>
  <c r="AN8" i="5"/>
  <c r="AN9" i="5"/>
  <c r="AN10" i="5"/>
  <c r="AN11" i="5"/>
  <c r="AN12" i="5"/>
  <c r="AM2" i="5"/>
  <c r="AM3" i="5"/>
  <c r="AM4" i="5"/>
  <c r="AM5" i="5"/>
  <c r="AM6" i="5"/>
  <c r="AM7" i="5"/>
  <c r="AM8" i="5"/>
  <c r="AM9" i="5"/>
  <c r="AM10" i="5"/>
  <c r="AM11" i="5"/>
  <c r="AM12" i="5"/>
  <c r="AL2" i="5"/>
  <c r="AL3" i="5"/>
  <c r="AL4" i="5"/>
  <c r="AL5" i="5"/>
  <c r="AL6" i="5"/>
  <c r="AL7" i="5"/>
  <c r="AL8" i="5"/>
  <c r="AL9" i="5"/>
  <c r="AL10" i="5"/>
  <c r="AL11" i="5"/>
  <c r="AL12" i="5"/>
  <c r="AK2" i="5"/>
  <c r="AK3" i="5"/>
  <c r="AK4" i="5"/>
  <c r="AK5" i="5"/>
  <c r="AK6" i="5"/>
  <c r="AK7" i="5"/>
  <c r="AK8" i="5"/>
  <c r="AK9" i="5"/>
  <c r="AK10" i="5"/>
  <c r="AK11" i="5"/>
  <c r="AK12" i="5"/>
  <c r="AJ2" i="5"/>
  <c r="AJ3" i="5"/>
  <c r="AJ4" i="5"/>
  <c r="AJ5" i="5"/>
  <c r="AJ6" i="5"/>
  <c r="AJ7" i="5"/>
  <c r="AJ8" i="5"/>
  <c r="AJ9" i="5"/>
  <c r="AJ10" i="5"/>
  <c r="AJ11" i="5"/>
  <c r="AJ12" i="5"/>
  <c r="AI2" i="5"/>
  <c r="AI3" i="5"/>
  <c r="AI4" i="5"/>
  <c r="AI5" i="5"/>
  <c r="AI6" i="5"/>
  <c r="AI7" i="5"/>
  <c r="AI8" i="5"/>
  <c r="AI9" i="5"/>
  <c r="AI10" i="5"/>
  <c r="AI11" i="5"/>
  <c r="AI12" i="5"/>
  <c r="AH2" i="5"/>
  <c r="AH3" i="5"/>
  <c r="AH4" i="5"/>
  <c r="AH5" i="5"/>
  <c r="AH6" i="5"/>
  <c r="AH7" i="5"/>
  <c r="AH8" i="5"/>
  <c r="AH9" i="5"/>
  <c r="AH10" i="5"/>
  <c r="AH11" i="5"/>
  <c r="AH12" i="5"/>
  <c r="AG2" i="5"/>
  <c r="AG3" i="5"/>
  <c r="AG4" i="5"/>
  <c r="AG5" i="5"/>
  <c r="AG6" i="5"/>
  <c r="AG7" i="5"/>
  <c r="AG8" i="5"/>
  <c r="AG9" i="5"/>
  <c r="AG10" i="5"/>
  <c r="AG11" i="5"/>
  <c r="AG12" i="5"/>
  <c r="AF2" i="5"/>
  <c r="AF3" i="5"/>
  <c r="AF4" i="5"/>
  <c r="AF5" i="5"/>
  <c r="AF6" i="5"/>
  <c r="AF7" i="5"/>
  <c r="AF8" i="5"/>
  <c r="AF9" i="5"/>
  <c r="AF10" i="5"/>
  <c r="AF11" i="5"/>
  <c r="AF12" i="5"/>
  <c r="AE2" i="5"/>
  <c r="AE3" i="5"/>
  <c r="AE4" i="5"/>
  <c r="AE5" i="5"/>
  <c r="AE6" i="5"/>
  <c r="AE7" i="5"/>
  <c r="AE8" i="5"/>
  <c r="AE9" i="5"/>
  <c r="AE10" i="5"/>
  <c r="AE11" i="5"/>
  <c r="AE12" i="5"/>
  <c r="AD2" i="5"/>
  <c r="AD3" i="5"/>
  <c r="AD4" i="5"/>
  <c r="AD5" i="5"/>
  <c r="AD6" i="5"/>
  <c r="AD7" i="5"/>
  <c r="AD8" i="5"/>
  <c r="AD9" i="5"/>
  <c r="AD10" i="5"/>
  <c r="AD11" i="5"/>
  <c r="AD12" i="5"/>
  <c r="AC2" i="5"/>
  <c r="AC3" i="5"/>
  <c r="AC4" i="5"/>
  <c r="AC5" i="5"/>
  <c r="AC6" i="5"/>
  <c r="AC7" i="5"/>
  <c r="AC8" i="5"/>
  <c r="AC9" i="5"/>
  <c r="AC10" i="5"/>
  <c r="AC11" i="5"/>
  <c r="AC12" i="5"/>
  <c r="AB2" i="5"/>
  <c r="AB3" i="5"/>
  <c r="AB4" i="5"/>
  <c r="AB5" i="5"/>
  <c r="AB6" i="5"/>
  <c r="AB7" i="5"/>
  <c r="AB8" i="5"/>
  <c r="AB9" i="5"/>
  <c r="AB10" i="5"/>
  <c r="AB11" i="5"/>
  <c r="AB12" i="5"/>
  <c r="AA2" i="5"/>
  <c r="AA3" i="5"/>
  <c r="AA4" i="5"/>
  <c r="AA5" i="5"/>
  <c r="AA6" i="5"/>
  <c r="AA7" i="5"/>
  <c r="AA8" i="5"/>
  <c r="AA9" i="5"/>
  <c r="AA10" i="5"/>
  <c r="AA11" i="5"/>
  <c r="AA12" i="5"/>
  <c r="Z3" i="5"/>
  <c r="Z4" i="5"/>
  <c r="Z5" i="5"/>
  <c r="Z6" i="5"/>
  <c r="Z7" i="5"/>
  <c r="Z8" i="5"/>
  <c r="Z9" i="5"/>
  <c r="Z10" i="5"/>
  <c r="Z11" i="5"/>
  <c r="Z12" i="5"/>
  <c r="Y3" i="5"/>
  <c r="Y4" i="5"/>
  <c r="Y5" i="5"/>
  <c r="Y6" i="5"/>
  <c r="Y7" i="5"/>
  <c r="Y8" i="5"/>
  <c r="Y9" i="5"/>
  <c r="Y10" i="5"/>
  <c r="Y11" i="5"/>
  <c r="Y12" i="5"/>
  <c r="X3" i="5"/>
  <c r="X4" i="5"/>
  <c r="X5" i="5"/>
  <c r="X6" i="5"/>
  <c r="X7" i="5"/>
  <c r="X8" i="5"/>
  <c r="X9" i="5"/>
  <c r="X10" i="5"/>
  <c r="X11" i="5"/>
  <c r="X12" i="5"/>
  <c r="W3" i="5"/>
  <c r="W4" i="5"/>
  <c r="W5" i="5"/>
  <c r="W6" i="5"/>
  <c r="W7" i="5"/>
  <c r="W8" i="5"/>
  <c r="W9" i="5"/>
  <c r="W10" i="5"/>
  <c r="W11" i="5"/>
  <c r="W12" i="5"/>
  <c r="V3" i="5"/>
  <c r="V4" i="5"/>
  <c r="V5" i="5"/>
  <c r="V6" i="5"/>
  <c r="V7" i="5"/>
  <c r="V8" i="5"/>
  <c r="V9" i="5"/>
  <c r="V10" i="5"/>
  <c r="V11" i="5"/>
  <c r="V12" i="5"/>
  <c r="U3" i="5"/>
  <c r="U4" i="5"/>
  <c r="U5" i="5"/>
  <c r="U6" i="5"/>
  <c r="U7" i="5"/>
  <c r="U8" i="5"/>
  <c r="U9" i="5"/>
  <c r="U10" i="5"/>
  <c r="U11" i="5"/>
  <c r="U12" i="5"/>
  <c r="T3" i="5"/>
  <c r="T4" i="5"/>
  <c r="T5" i="5"/>
  <c r="T6" i="5"/>
  <c r="T7" i="5"/>
  <c r="T8" i="5"/>
  <c r="T9" i="5"/>
  <c r="T10" i="5"/>
  <c r="T11" i="5"/>
  <c r="T12" i="5"/>
  <c r="S3" i="5"/>
  <c r="S4" i="5"/>
  <c r="S5" i="5"/>
  <c r="S6" i="5"/>
  <c r="S7" i="5"/>
  <c r="S8" i="5"/>
  <c r="S9" i="5"/>
  <c r="S10" i="5"/>
  <c r="S11" i="5"/>
  <c r="S12" i="5"/>
  <c r="R3" i="5"/>
  <c r="R4" i="5"/>
  <c r="R5" i="5"/>
  <c r="R6" i="5"/>
  <c r="R7" i="5"/>
  <c r="R8" i="5"/>
  <c r="R9" i="5"/>
  <c r="R10" i="5"/>
  <c r="R11" i="5"/>
  <c r="R12" i="5"/>
  <c r="Q3" i="5"/>
  <c r="Q4" i="5"/>
  <c r="Q5" i="5"/>
  <c r="Q6" i="5"/>
  <c r="Q7" i="5"/>
  <c r="Q8" i="5"/>
  <c r="Q9" i="5"/>
  <c r="Q10" i="5"/>
  <c r="Q11" i="5"/>
  <c r="Q12" i="5"/>
  <c r="P3" i="5"/>
  <c r="P4" i="5"/>
  <c r="P5" i="5"/>
  <c r="P6" i="5"/>
  <c r="P7" i="5"/>
  <c r="P8" i="5"/>
  <c r="P9" i="5"/>
  <c r="P10" i="5"/>
  <c r="P11" i="5"/>
  <c r="P12" i="5"/>
  <c r="O3" i="5"/>
  <c r="O4" i="5"/>
  <c r="O5" i="5"/>
  <c r="O6" i="5"/>
  <c r="O7" i="5"/>
  <c r="O8" i="5"/>
  <c r="O9" i="5"/>
  <c r="O10" i="5"/>
  <c r="O11" i="5"/>
  <c r="O12" i="5"/>
  <c r="N3" i="5"/>
  <c r="N4" i="5"/>
  <c r="N5" i="5"/>
  <c r="N6" i="5"/>
  <c r="N7" i="5"/>
  <c r="N8" i="5"/>
  <c r="N9" i="5"/>
  <c r="N10" i="5"/>
  <c r="N11" i="5"/>
  <c r="N12" i="5"/>
  <c r="M3" i="5"/>
  <c r="M4" i="5"/>
  <c r="M5" i="5"/>
  <c r="M6" i="5"/>
  <c r="M7" i="5"/>
  <c r="M8" i="5"/>
  <c r="M9" i="5"/>
  <c r="M10" i="5"/>
  <c r="M11" i="5"/>
  <c r="M12" i="5"/>
  <c r="L3" i="5"/>
  <c r="L4" i="5"/>
  <c r="L5" i="5"/>
  <c r="L6" i="5"/>
  <c r="L7" i="5"/>
  <c r="L8" i="5"/>
  <c r="L9" i="5"/>
  <c r="L10" i="5"/>
  <c r="L11" i="5"/>
  <c r="L12" i="5"/>
  <c r="K3" i="5"/>
  <c r="K4" i="5"/>
  <c r="K5" i="5"/>
  <c r="K6" i="5"/>
  <c r="K7" i="5"/>
  <c r="K8" i="5"/>
  <c r="K9" i="5"/>
  <c r="K10" i="5"/>
  <c r="K11" i="5"/>
  <c r="K12" i="5"/>
  <c r="J3" i="5"/>
  <c r="J4" i="5"/>
  <c r="J5" i="5"/>
  <c r="J6" i="5"/>
  <c r="J7" i="5"/>
  <c r="J8" i="5"/>
  <c r="J9" i="5"/>
  <c r="J10" i="5"/>
  <c r="J11" i="5"/>
  <c r="J12" i="5"/>
  <c r="I3" i="5"/>
  <c r="I4" i="5"/>
  <c r="I5" i="5"/>
  <c r="I6" i="5"/>
  <c r="I7" i="5"/>
  <c r="I8" i="5"/>
  <c r="I9" i="5"/>
  <c r="I10" i="5"/>
  <c r="I11" i="5"/>
  <c r="I12" i="5"/>
  <c r="H3" i="5"/>
  <c r="H4" i="5"/>
  <c r="H5" i="5"/>
  <c r="H6" i="5"/>
  <c r="H7" i="5"/>
  <c r="H8" i="5"/>
  <c r="H9" i="5"/>
  <c r="H10" i="5"/>
  <c r="H11" i="5"/>
  <c r="H12" i="5"/>
  <c r="G3" i="5"/>
  <c r="G4" i="5"/>
  <c r="G5" i="5"/>
  <c r="G6" i="5"/>
  <c r="G7" i="5"/>
  <c r="G8" i="5"/>
  <c r="G9" i="5"/>
  <c r="G10" i="5"/>
  <c r="G11" i="5"/>
  <c r="G12" i="5"/>
  <c r="F3" i="5"/>
  <c r="F4" i="5"/>
  <c r="F5" i="5"/>
  <c r="F6" i="5"/>
  <c r="F7" i="5"/>
  <c r="F8" i="5"/>
  <c r="F9" i="5"/>
  <c r="F10" i="5"/>
  <c r="F11" i="5"/>
  <c r="F12" i="5"/>
  <c r="E3" i="5"/>
  <c r="E4" i="5"/>
  <c r="E5" i="5"/>
  <c r="E6" i="5"/>
  <c r="E7" i="5"/>
  <c r="E8" i="5"/>
  <c r="E9" i="5"/>
  <c r="E10" i="5"/>
  <c r="E11" i="5"/>
  <c r="E12" i="5"/>
  <c r="D3" i="5"/>
  <c r="D4" i="5"/>
  <c r="D5" i="5"/>
  <c r="D6" i="5"/>
  <c r="D7" i="5"/>
  <c r="D8" i="5"/>
  <c r="D9" i="5"/>
  <c r="D10" i="5"/>
  <c r="D11" i="5"/>
  <c r="D12" i="5"/>
  <c r="C3" i="5"/>
  <c r="C4" i="5"/>
  <c r="C5" i="5"/>
  <c r="C6" i="5"/>
  <c r="C7" i="5"/>
  <c r="C8" i="5"/>
  <c r="C9" i="5"/>
  <c r="C10" i="5"/>
  <c r="C11" i="5"/>
  <c r="C1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AR41" i="5" l="1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E41" i="5"/>
  <c r="N41" i="5"/>
  <c r="M41" i="5"/>
  <c r="L41" i="5"/>
  <c r="K41" i="5"/>
  <c r="J41" i="5"/>
  <c r="I41" i="5"/>
  <c r="H41" i="5"/>
  <c r="G41" i="5"/>
  <c r="F41" i="5"/>
  <c r="D41" i="5"/>
  <c r="B6" i="5"/>
  <c r="B7" i="5"/>
  <c r="B8" i="5"/>
  <c r="B9" i="5"/>
  <c r="B10" i="5"/>
  <c r="B11" i="5"/>
  <c r="B12" i="5"/>
  <c r="B3" i="5"/>
  <c r="B4" i="5"/>
  <c r="B5" i="5"/>
  <c r="B2" i="5"/>
  <c r="O30" i="1" l="1"/>
  <c r="P30" i="1"/>
  <c r="Q30" i="1"/>
</calcChain>
</file>

<file path=xl/sharedStrings.xml><?xml version="1.0" encoding="utf-8"?>
<sst xmlns="http://schemas.openxmlformats.org/spreadsheetml/2006/main" count="761" uniqueCount="239">
  <si>
    <t>地铁</t>
    <phoneticPr fontId="1" type="noConversion"/>
  </si>
  <si>
    <t>日期</t>
    <phoneticPr fontId="1" type="noConversion"/>
  </si>
  <si>
    <t>时间</t>
    <phoneticPr fontId="1" type="noConversion"/>
  </si>
  <si>
    <t>名称</t>
    <phoneticPr fontId="1" type="noConversion"/>
  </si>
  <si>
    <t>备注</t>
    <phoneticPr fontId="1" type="noConversion"/>
  </si>
  <si>
    <t>类别</t>
    <phoneticPr fontId="1" type="noConversion"/>
  </si>
  <si>
    <t>出行</t>
    <phoneticPr fontId="1" type="noConversion"/>
  </si>
  <si>
    <t>金额(¥)</t>
    <phoneticPr fontId="1" type="noConversion"/>
  </si>
  <si>
    <t>水果</t>
    <phoneticPr fontId="1" type="noConversion"/>
  </si>
  <si>
    <t>哈密瓜</t>
    <phoneticPr fontId="1" type="noConversion"/>
  </si>
  <si>
    <t>拼多多</t>
    <phoneticPr fontId="1" type="noConversion"/>
  </si>
  <si>
    <t>渠道</t>
    <phoneticPr fontId="1" type="noConversion"/>
  </si>
  <si>
    <t>支付方式</t>
    <phoneticPr fontId="1" type="noConversion"/>
  </si>
  <si>
    <t>现金</t>
    <phoneticPr fontId="1" type="noConversion"/>
  </si>
  <si>
    <t>支付宝</t>
    <phoneticPr fontId="1" type="noConversion"/>
  </si>
  <si>
    <t>数量</t>
    <phoneticPr fontId="1" type="noConversion"/>
  </si>
  <si>
    <t>1枚</t>
    <phoneticPr fontId="1" type="noConversion"/>
  </si>
  <si>
    <t>2斤</t>
    <phoneticPr fontId="1" type="noConversion"/>
  </si>
  <si>
    <t>桂圆</t>
    <phoneticPr fontId="1" type="noConversion"/>
  </si>
  <si>
    <t>午饭</t>
    <phoneticPr fontId="1" type="noConversion"/>
  </si>
  <si>
    <t>1份</t>
    <phoneticPr fontId="1" type="noConversion"/>
  </si>
  <si>
    <t>卤肉面+油条</t>
    <phoneticPr fontId="1" type="noConversion"/>
  </si>
  <si>
    <t>永和豆浆门店</t>
    <phoneticPr fontId="1" type="noConversion"/>
  </si>
  <si>
    <t>1次</t>
    <phoneticPr fontId="1" type="noConversion"/>
  </si>
  <si>
    <t>微信</t>
    <phoneticPr fontId="1" type="noConversion"/>
  </si>
  <si>
    <t>乘车码小程序</t>
    <phoneticPr fontId="1" type="noConversion"/>
  </si>
  <si>
    <t>充值</t>
    <phoneticPr fontId="1" type="noConversion"/>
  </si>
  <si>
    <t>谷歌助手</t>
    <phoneticPr fontId="1" type="noConversion"/>
  </si>
  <si>
    <t>网页扫码</t>
    <phoneticPr fontId="1" type="noConversion"/>
  </si>
  <si>
    <t>西红柿鸡蛋拌面</t>
    <phoneticPr fontId="1" type="noConversion"/>
  </si>
  <si>
    <t>微信</t>
  </si>
  <si>
    <t>兰州拉面门店</t>
    <phoneticPr fontId="1" type="noConversion"/>
  </si>
  <si>
    <t>出行</t>
  </si>
  <si>
    <t>地铁</t>
  </si>
  <si>
    <t>现金</t>
  </si>
  <si>
    <t>地铁站售票机</t>
  </si>
  <si>
    <t>地铁站售票机</t>
    <phoneticPr fontId="1" type="noConversion"/>
  </si>
  <si>
    <t>转账</t>
    <phoneticPr fontId="1" type="noConversion"/>
  </si>
  <si>
    <t>借给吕江</t>
    <phoneticPr fontId="1" type="noConversion"/>
  </si>
  <si>
    <t>微信转账</t>
    <phoneticPr fontId="1" type="noConversion"/>
  </si>
  <si>
    <t>午饭</t>
  </si>
  <si>
    <t>肉酱拌面+加面</t>
    <phoneticPr fontId="1" type="noConversion"/>
  </si>
  <si>
    <t>和 Bob 两人分了一份加面</t>
    <phoneticPr fontId="1" type="noConversion"/>
  </si>
  <si>
    <t>1次</t>
  </si>
  <si>
    <t>乘车码小程序</t>
  </si>
  <si>
    <t>炒面</t>
    <phoneticPr fontId="1" type="noConversion"/>
  </si>
  <si>
    <t>1份</t>
  </si>
  <si>
    <t>上水门店</t>
    <phoneticPr fontId="1" type="noConversion"/>
  </si>
  <si>
    <t>地铁售卡机</t>
    <phoneticPr fontId="1" type="noConversion"/>
  </si>
  <si>
    <t>深圳通</t>
    <phoneticPr fontId="1" type="noConversion"/>
  </si>
  <si>
    <t>地铁：95折；公交：3元及以下8折，3元以上6元以下（含6元）7.5折，6元以上6.5折；换乘：5～90分钟内换乘，额外优惠0.4元/人次</t>
  </si>
  <si>
    <t>干炒河粉</t>
    <phoneticPr fontId="1" type="noConversion"/>
  </si>
  <si>
    <t>支付宝</t>
  </si>
  <si>
    <t>潮州牛肉门店</t>
    <phoneticPr fontId="1" type="noConversion"/>
  </si>
  <si>
    <t>饮品</t>
    <phoneticPr fontId="1" type="noConversion"/>
  </si>
  <si>
    <t>香草拿铁</t>
    <phoneticPr fontId="1" type="noConversion"/>
  </si>
  <si>
    <t>1杯</t>
  </si>
  <si>
    <t>luckin coffee APP</t>
    <phoneticPr fontId="1" type="noConversion"/>
  </si>
  <si>
    <t>晚饭</t>
  </si>
  <si>
    <t>南瓜粥</t>
    <phoneticPr fontId="1" type="noConversion"/>
  </si>
  <si>
    <t>Bob 代买</t>
    <phoneticPr fontId="1" type="noConversion"/>
  </si>
  <si>
    <t>城市汇佳便利店</t>
    <phoneticPr fontId="1" type="noConversion"/>
  </si>
  <si>
    <t>3个</t>
    <phoneticPr fontId="1" type="noConversion"/>
  </si>
  <si>
    <t>1盒</t>
    <phoneticPr fontId="1" type="noConversion"/>
  </si>
  <si>
    <t>芙蓉王</t>
    <phoneticPr fontId="1" type="noConversion"/>
  </si>
  <si>
    <t>打火机</t>
    <phoneticPr fontId="1" type="noConversion"/>
  </si>
  <si>
    <t>1个</t>
    <phoneticPr fontId="1" type="noConversion"/>
  </si>
  <si>
    <t>烟</t>
  </si>
  <si>
    <t>保险</t>
  </si>
  <si>
    <t>相互保</t>
    <phoneticPr fontId="1" type="noConversion"/>
  </si>
  <si>
    <t>1期</t>
    <phoneticPr fontId="1" type="noConversion"/>
  </si>
  <si>
    <t>十月第二期</t>
    <phoneticPr fontId="1" type="noConversion"/>
  </si>
  <si>
    <t>炸酱面</t>
  </si>
  <si>
    <t>兰州拉面门店</t>
  </si>
  <si>
    <t>电影</t>
  </si>
  <si>
    <t>少年的你</t>
  </si>
  <si>
    <t>2张</t>
  </si>
  <si>
    <t>淘票票-支付宝</t>
  </si>
  <si>
    <t>陈祖广付款：27.8</t>
  </si>
  <si>
    <t>网购</t>
  </si>
  <si>
    <t>乐扣乐扣便当盒套装</t>
  </si>
  <si>
    <t>1套</t>
  </si>
  <si>
    <t>银行卡</t>
  </si>
  <si>
    <t>京东</t>
  </si>
  <si>
    <t>超市</t>
  </si>
  <si>
    <t>伟昌薯粉条400g</t>
  </si>
  <si>
    <t>1包</t>
  </si>
  <si>
    <t>家乐福超市</t>
  </si>
  <si>
    <t>多味菜</t>
  </si>
  <si>
    <t>ST砀山梨</t>
  </si>
  <si>
    <t>2个</t>
  </si>
  <si>
    <t>四季绿荷兰黄瓜</t>
  </si>
  <si>
    <t>2根</t>
  </si>
  <si>
    <t>精品肋排2</t>
  </si>
  <si>
    <t>1盒</t>
  </si>
  <si>
    <t>高丽农庄泡萝卜块</t>
  </si>
  <si>
    <t>海天9度纯酿米醋</t>
  </si>
  <si>
    <t>1瓶</t>
  </si>
  <si>
    <t>农夫天然水4L</t>
  </si>
  <si>
    <t>娃哈哈八宝粥</t>
  </si>
  <si>
    <t>1罐</t>
  </si>
  <si>
    <t>贡菊A</t>
  </si>
  <si>
    <t>湾仔韭菜猪肉馅水饺</t>
  </si>
  <si>
    <t>康师傅红牛面五包</t>
  </si>
  <si>
    <t>5包</t>
  </si>
  <si>
    <t>HQ精选朝天椒</t>
  </si>
  <si>
    <t>1盘</t>
  </si>
  <si>
    <t>精选红洋葱</t>
  </si>
  <si>
    <t>高丽农庄泡白菜200g</t>
  </si>
  <si>
    <t>1袋</t>
  </si>
  <si>
    <t>精选胡萝卜</t>
  </si>
  <si>
    <t>3根</t>
  </si>
  <si>
    <t>甘汁园白砂糖</t>
  </si>
  <si>
    <t>高露洁360美白200gX</t>
  </si>
  <si>
    <t>一夫2204牙刷2支</t>
  </si>
  <si>
    <t>2支</t>
  </si>
  <si>
    <t>组合刨</t>
  </si>
  <si>
    <t>白菜1+莲花白1+韭菜2</t>
  </si>
  <si>
    <t>4包</t>
  </si>
  <si>
    <t>一次性保鲜盒</t>
  </si>
  <si>
    <t>3盒</t>
  </si>
  <si>
    <t>博瑞800m|</t>
  </si>
  <si>
    <t>1个</t>
  </si>
  <si>
    <t>挂面手打鸡蛋面900g</t>
  </si>
  <si>
    <t>恒精梳棉船袜</t>
  </si>
  <si>
    <t>1双</t>
  </si>
  <si>
    <t>塑料背心袋</t>
  </si>
  <si>
    <t>晨光屋型酸牛奶</t>
  </si>
  <si>
    <t>2019 年 10 月 第一次超市购物</t>
    <phoneticPr fontId="1" type="noConversion"/>
  </si>
  <si>
    <t>总计</t>
    <phoneticPr fontId="1" type="noConversion"/>
  </si>
  <si>
    <t>陈祖广付款：197.105</t>
    <phoneticPr fontId="1" type="noConversion"/>
  </si>
  <si>
    <t>金额($)</t>
    <phoneticPr fontId="1" type="noConversion"/>
  </si>
  <si>
    <t>金额(李)</t>
    <phoneticPr fontId="1" type="noConversion"/>
  </si>
  <si>
    <t>金额(陈)</t>
    <phoneticPr fontId="1" type="noConversion"/>
  </si>
  <si>
    <t>陈：陈祖广；李：李博</t>
  </si>
  <si>
    <t>陈：陈祖广；李：李博</t>
    <phoneticPr fontId="1" type="noConversion"/>
  </si>
  <si>
    <t>家乐福超市购物</t>
    <phoneticPr fontId="1" type="noConversion"/>
  </si>
  <si>
    <t>充值</t>
  </si>
  <si>
    <t>1月</t>
    <phoneticPr fontId="1" type="noConversion"/>
  </si>
  <si>
    <t>Bob 帮忙用他手机 NFC 充值的</t>
    <phoneticPr fontId="1" type="noConversion"/>
  </si>
  <si>
    <t>猪扒炒乌冬</t>
    <phoneticPr fontId="1" type="noConversion"/>
  </si>
  <si>
    <t>上水茶餐厅门店</t>
    <phoneticPr fontId="1" type="noConversion"/>
  </si>
  <si>
    <t>亮哥代付</t>
    <phoneticPr fontId="1" type="noConversion"/>
  </si>
  <si>
    <t>luckincoffee瑞幸咖啡</t>
    <phoneticPr fontId="1" type="noConversion"/>
  </si>
  <si>
    <t>充2送1</t>
    <phoneticPr fontId="1" type="noConversion"/>
  </si>
  <si>
    <t>牛肉刀削面</t>
    <phoneticPr fontId="1" type="noConversion"/>
  </si>
  <si>
    <t>日期</t>
  </si>
  <si>
    <t>总计</t>
  </si>
  <si>
    <t>水果</t>
  </si>
  <si>
    <t>转账</t>
  </si>
  <si>
    <t>饮品</t>
  </si>
  <si>
    <t>银行卡</t>
    <phoneticPr fontId="1" type="noConversion"/>
  </si>
  <si>
    <t>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</si>
  <si>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</si>
  <si>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</si>
  <si>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</si>
  <si>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</si>
  <si>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</si>
  <si>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</si>
  <si>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</si>
  <si>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</si>
  <si>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</si>
  <si>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</si>
  <si>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</si>
  <si>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</si>
  <si>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</si>
  <si>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</si>
  <si>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</si>
  <si>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</si>
  <si>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</si>
  <si>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</si>
  <si>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</si>
  <si>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</si>
  <si>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</si>
  <si>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</si>
  <si>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</si>
  <si>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干炒牛河</t>
    <phoneticPr fontId="1" type="noConversion"/>
  </si>
  <si>
    <t>忘带深圳通</t>
    <phoneticPr fontId="1" type="noConversion"/>
  </si>
  <si>
    <t>鸡蛋炒面</t>
    <phoneticPr fontId="1" type="noConversion"/>
  </si>
  <si>
    <t>全家福馄炖</t>
    <phoneticPr fontId="1" type="noConversion"/>
  </si>
  <si>
    <t>上海老馄炖门店</t>
    <phoneticPr fontId="1" type="noConversion"/>
  </si>
  <si>
    <t>年</t>
    <phoneticPr fontId="1" type="noConversion"/>
  </si>
  <si>
    <t>周次</t>
  </si>
  <si>
    <t>起始日期</t>
  </si>
  <si>
    <t>起始日期</t>
    <phoneticPr fontId="1" type="noConversion"/>
  </si>
  <si>
    <t>结束日期</t>
  </si>
  <si>
    <t>结束日期</t>
    <phoneticPr fontId="1" type="noConversion"/>
  </si>
  <si>
    <t>起始日期2</t>
  </si>
  <si>
    <t>结束日期3</t>
  </si>
  <si>
    <t>月份</t>
  </si>
  <si>
    <t>月份</t>
    <phoneticPr fontId="1" type="noConversion"/>
  </si>
  <si>
    <t>冲绳黑糖拿铁</t>
    <phoneticPr fontId="1" type="noConversion"/>
  </si>
  <si>
    <t>1杯</t>
    <phoneticPr fontId="1" type="noConversion"/>
  </si>
  <si>
    <t>用券减24</t>
    <phoneticPr fontId="1" type="noConversion"/>
  </si>
  <si>
    <t>番茄牛肉面+加面</t>
    <phoneticPr fontId="1" type="noConversion"/>
  </si>
  <si>
    <t>高铁</t>
    <phoneticPr fontId="1" type="noConversion"/>
  </si>
  <si>
    <t>1张</t>
    <phoneticPr fontId="1" type="noConversion"/>
  </si>
  <si>
    <t>飞猪APP</t>
    <phoneticPr fontId="1" type="noConversion"/>
  </si>
  <si>
    <t>惠州-深圳</t>
    <phoneticPr fontId="1" type="noConversion"/>
  </si>
  <si>
    <t>深圳-惠州 改签到深圳坪山，上车补票到惠州东</t>
    <phoneticPr fontId="1" type="noConversion"/>
  </si>
  <si>
    <t>刘三姐</t>
    <phoneticPr fontId="1" type="noConversion"/>
  </si>
  <si>
    <t>有家便利店</t>
    <phoneticPr fontId="1" type="noConversion"/>
  </si>
  <si>
    <t>伊田乌冬面 + 香辣鸡排 + 东鹏特饮</t>
    <phoneticPr fontId="1" type="noConversion"/>
  </si>
  <si>
    <t>1套</t>
    <phoneticPr fontId="1" type="noConversion"/>
  </si>
  <si>
    <t>京东支付</t>
  </si>
  <si>
    <t>京东支付首单 20 减 10</t>
    <phoneticPr fontId="1" type="noConversion"/>
  </si>
  <si>
    <t>富图宝八抓鱼支架</t>
    <phoneticPr fontId="1" type="noConversion"/>
  </si>
  <si>
    <t>花呗</t>
  </si>
  <si>
    <t>天猫富图宝旗舰店</t>
    <phoneticPr fontId="1" type="noConversion"/>
  </si>
  <si>
    <t>房租</t>
  </si>
  <si>
    <t>房租</t>
    <phoneticPr fontId="1" type="noConversion"/>
  </si>
  <si>
    <t>2019年11月房租</t>
    <phoneticPr fontId="1" type="noConversion"/>
  </si>
  <si>
    <t>猪脚饭</t>
    <phoneticPr fontId="1" type="noConversion"/>
  </si>
  <si>
    <t>猪脚饭门店</t>
    <phoneticPr fontId="1" type="noConversion"/>
  </si>
  <si>
    <t>三丝炒米粉</t>
    <phoneticPr fontId="1" type="noConversion"/>
  </si>
  <si>
    <t>焦糖拿铁</t>
    <phoneticPr fontId="1" type="noConversion"/>
  </si>
  <si>
    <t>Bob 代付</t>
    <phoneticPr fontId="1" type="noConversion"/>
  </si>
  <si>
    <t>木人禾美发店</t>
    <phoneticPr fontId="1" type="noConversion"/>
  </si>
  <si>
    <t>木人禾珠光站门店</t>
    <phoneticPr fontId="1" type="noConversion"/>
  </si>
  <si>
    <t>和颜才淇一人1500</t>
    <phoneticPr fontId="1" type="noConversion"/>
  </si>
  <si>
    <t>肯德基套餐</t>
    <phoneticPr fontId="1" type="noConversion"/>
  </si>
  <si>
    <t>腾讯云服务器</t>
    <phoneticPr fontId="1" type="noConversion"/>
  </si>
  <si>
    <t>1年</t>
    <phoneticPr fontId="1" type="noConversion"/>
  </si>
  <si>
    <t>腾讯云官网</t>
    <phoneticPr fontId="1" type="noConversion"/>
  </si>
  <si>
    <t>好日子</t>
    <phoneticPr fontId="1" type="noConversion"/>
  </si>
  <si>
    <t>福合埕牛肉店</t>
    <phoneticPr fontId="1" type="noConversion"/>
  </si>
  <si>
    <t>海鲜粥+马鲛丸</t>
    <phoneticPr fontId="1" type="noConversion"/>
  </si>
  <si>
    <t>周末惠州游，港口汽车站旁边</t>
    <phoneticPr fontId="1" type="noConversion"/>
  </si>
  <si>
    <t>肯德基门店</t>
    <phoneticPr fontId="1" type="noConversion"/>
  </si>
  <si>
    <t>巽寮湾全季酒店对面</t>
    <phoneticPr fontId="1" type="noConversion"/>
  </si>
  <si>
    <t>门票</t>
  </si>
  <si>
    <t>惠东海龟自然保护区门票</t>
    <phoneticPr fontId="1" type="noConversion"/>
  </si>
  <si>
    <t>惠东海龟自然保护区售票窗口</t>
    <phoneticPr fontId="1" type="noConversion"/>
  </si>
  <si>
    <t>周末惠州游</t>
    <phoneticPr fontId="1" type="noConversion"/>
  </si>
  <si>
    <t>康师傅红茶</t>
    <phoneticPr fontId="1" type="noConversion"/>
  </si>
  <si>
    <t>1瓶</t>
    <phoneticPr fontId="1" type="noConversion"/>
  </si>
  <si>
    <t>惠东海龟自然保护区售票窗口旁边便利店</t>
    <phoneticPr fontId="1" type="noConversion"/>
  </si>
  <si>
    <t>好丽友派</t>
    <phoneticPr fontId="1" type="noConversion"/>
  </si>
  <si>
    <t>惠东油麻园小学附近小超市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</si>
</sst>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b/>
      <sz val="12"/>
      <color rgb="FF305496"/>
      <name val="等线"/>
      <family val="4"/>
      <charset val="134"/>
      <scheme val="minor"/>
    </font>
    <font>
      <sz val="12"/>
      <color rgb="FF305496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E1F2"/>
        <bgColor rgb="FFD9E1F2"/>
      </patternFill>
    </fill>
  </fills>
  <borders count="4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/>
      <right/>
      <top/>
      <bottom style="thin">
        <color rgb="FF4472C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14" fontId="0" fillId="2" borderId="0" xfId="0" applyNumberFormat="1" applyFont="1" applyFill="1">
      <alignment vertical="center"/>
    </xf>
    <xf numFmtId="20" fontId="0" fillId="2" borderId="0" xfId="0" applyNumberFormat="1" applyFont="1" applyFill="1">
      <alignment vertical="center"/>
    </xf>
    <xf numFmtId="14" fontId="0" fillId="0" borderId="0" xfId="0" applyNumberFormat="1" applyFont="1">
      <alignment vertical="center"/>
    </xf>
    <xf numFmtId="20" fontId="0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4" fontId="0" fillId="2" borderId="0" xfId="0" applyNumberFormat="1" applyFont="1" applyFill="1" applyBorder="1">
      <alignment vertical="center"/>
    </xf>
    <xf numFmtId="20" fontId="0" fillId="2" borderId="0" xfId="0" applyNumberFormat="1" applyFont="1" applyFill="1" applyBorder="1">
      <alignment vertical="center"/>
    </xf>
    <xf numFmtId="0" fontId="0" fillId="2" borderId="0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4" fillId="0" borderId="2" xfId="0" applyFont="1" applyBorder="1">
      <alignment vertical="center"/>
    </xf>
    <xf numFmtId="14" fontId="5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14" fontId="5" fillId="0" borderId="3" xfId="0" applyNumberFormat="1" applyFont="1" applyBorder="1">
      <alignment vertical="center"/>
    </xf>
    <xf numFmtId="0" fontId="5" fillId="0" borderId="3" xfId="0" applyFont="1" applyBorder="1">
      <alignment vertical="center"/>
    </xf>
    <xf numFmtId="20" fontId="4" fillId="0" borderId="2" xfId="0" applyNumberFormat="1" applyFont="1" applyBorder="1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25">
    <dxf>
      <numFmt numFmtId="19" formatCode="yyyy/m/d"/>
    </dxf>
    <dxf>
      <numFmt numFmtId="19" formatCode="yyyy/m/d"/>
    </dxf>
    <dxf>
      <numFmt numFmtId="25" formatCode="h:mm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numFmt numFmtId="25" formatCode="h:mm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EFEF66-0DFC-B343-AE55-FC43085C5197}" name="表1" displayName="表1" ref="A1:I64" totalsRowShown="0">
  <autoFilter ref="A1:I64" xr:uid="{5BBC9419-B13B-B148-8ACF-0DE90D8ED5A0}"/>
  <sortState ref="A2:I64">
    <sortCondition ref="A2:A22"/>
    <sortCondition ref="B2:B22"/>
  </sortState>
  <tableColumns count="9">
    <tableColumn id="1" xr3:uid="{72722D89-93C2-8A41-9B20-0A4F424C6AC1}" name="日期" dataDxfId="24"/>
    <tableColumn id="2" xr3:uid="{E3DDD260-AD94-3B4D-A5E3-388891DDD893}" name="时间" dataDxfId="23"/>
    <tableColumn id="3" xr3:uid="{DCBF4A5F-9919-504B-8B8E-109C04FA8E2B}" name="类别"/>
    <tableColumn id="4" xr3:uid="{A8A4CCEB-557C-D346-B945-54BF13A8C825}" name="名称"/>
    <tableColumn id="5" xr3:uid="{DF4347C8-27B6-5643-97AF-17AC7096A509}" name="金额(¥)"/>
    <tableColumn id="9" xr3:uid="{C289F5CA-CF5D-F242-99C5-B8A7CA96D69A}" name="数量"/>
    <tableColumn id="8" xr3:uid="{21649123-9105-0F4D-BE36-9F4B0BF59C47}" name="支付方式"/>
    <tableColumn id="7" xr3:uid="{2E1C3C0B-6DEA-D346-B1C0-AE01425D99E7}" name="渠道"/>
    <tableColumn id="6" xr3:uid="{9868FED4-FBBC-EF4E-8CFC-BEE572A025B8}" name="备注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735AAC-C770-2E42-A456-00A4A31FA22B}" name="表2" displayName="表2" ref="K2:U30" totalsRowShown="0" headerRowDxfId="22" dataDxfId="20" headerRowBorderDxfId="21" tableBorderDxfId="19">
  <autoFilter ref="K2:U30" xr:uid="{4793C34A-1C18-7E44-A39F-05257DC17272}"/>
  <sortState ref="K3:U30">
    <sortCondition ref="K3:K30"/>
    <sortCondition ref="L3:L30"/>
  </sortState>
  <tableColumns count="11">
    <tableColumn id="1" xr3:uid="{A8855FFB-69E8-5346-85D7-D302A4361F0D}" name="日期" dataDxfId="18"/>
    <tableColumn id="2" xr3:uid="{7F5C8AE4-748F-B249-94E5-C82E8B468666}" name="时间" dataDxfId="17"/>
    <tableColumn id="3" xr3:uid="{2038DB5F-A483-5B45-BD40-2EE71479D120}" name="类别" dataDxfId="16"/>
    <tableColumn id="4" xr3:uid="{866FA0C4-A8D9-954D-B79F-91827E135B06}" name="名称" dataDxfId="15"/>
    <tableColumn id="10" xr3:uid="{BDBE979D-A86E-9A42-B694-AF71E0F9E33B}" name="金额($)" dataDxfId="14"/>
    <tableColumn id="11" xr3:uid="{34065CA2-B34E-7E48-9114-CF6B6AC8F093}" name="金额(陈)" dataDxfId="13"/>
    <tableColumn id="5" xr3:uid="{A5B56494-2462-CB4D-8877-6002352002FB}" name="金额(李)" dataDxfId="12"/>
    <tableColumn id="6" xr3:uid="{040AF034-DFE5-1447-B9DF-4AE4E769137D}" name="数量" dataDxfId="11"/>
    <tableColumn id="7" xr3:uid="{C33AE25B-0D3A-124A-889B-B96CBDD49041}" name="支付方式" dataDxfId="10"/>
    <tableColumn id="8" xr3:uid="{FDC575F4-37F8-2B42-AA8E-F9581923CCAD}" name="渠道" dataDxfId="9"/>
    <tableColumn id="9" xr3:uid="{EBDE8156-8EBE-DE42-AE3D-F526626C95E6}" name="备注" dataDxfId="8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27FEC-29EB-A64F-A117-AB93F5AF704B}" name="表4" displayName="表4" ref="A1:AP28" totalsRowShown="0">
  <autoFilter ref="A1:AP28" xr:uid="{ADCC33E7-0DD1-FA45-9C41-7D7E3B5A50FC}"/>
  <tableColumns count="42">
    <tableColumn id="1" xr3:uid="{DB348641-6509-1946-BF4A-65D4C285B05D}" name="日期"/>
    <tableColumn id="2" xr3:uid="{984A3578-8B4C-FF47-890C-23F994CE29A7}" name="总计"/>
    <tableColumn id="3" xr3:uid="{AB4BF04E-5252-2A45-BA9A-FE77AE04682C}" name="0:00"/>
    <tableColumn id="4" xr3:uid="{F5481578-04BD-4747-B94B-07A528CB246A}" name="1:00"/>
    <tableColumn id="5" xr3:uid="{C95BB74C-C926-9846-BE6C-586A841ACF0F}" name="2:00"/>
    <tableColumn id="6" xr3:uid="{CFC4042D-D449-D04D-8340-326828E7D4A5}" name="3:00"/>
    <tableColumn id="7" xr3:uid="{F016CEB8-9BFA-2B4D-BFAC-BFA14C72B826}" name="4:00"/>
    <tableColumn id="8" xr3:uid="{BA7FB9BF-1093-ED44-9F83-D57C7FE01847}" name="5:00"/>
    <tableColumn id="9" xr3:uid="{77294F2D-28ED-C34C-BFEF-5851A24EBF33}" name="6:00"/>
    <tableColumn id="10" xr3:uid="{E99671D3-EF06-0644-9036-6ADDE74E11DF}" name="7:00"/>
    <tableColumn id="11" xr3:uid="{3CAAE000-629C-B74F-9D6F-4C0769705305}" name="8:00"/>
    <tableColumn id="12" xr3:uid="{5B47E6F3-457C-6941-B5C8-E355279ED643}" name="9:00"/>
    <tableColumn id="13" xr3:uid="{195B383B-C1A1-3649-BE29-B283F8D7A5A2}" name="10:00"/>
    <tableColumn id="14" xr3:uid="{7E4A4601-4C8A-4042-85E0-E114A44C97C2}" name="11:00"/>
    <tableColumn id="15" xr3:uid="{DEBD9BEA-1E52-344E-B423-1AEC44A5EF3A}" name="12:00"/>
    <tableColumn id="16" xr3:uid="{4740D7BD-EFD0-9D45-B836-FF1DA499E1AF}" name="13:00"/>
    <tableColumn id="17" xr3:uid="{D453F3A6-05AB-4744-9839-84ECECB3868F}" name="14:00"/>
    <tableColumn id="18" xr3:uid="{A8833EB5-D2ED-6D4A-BB41-3A9009754B55}" name="15:00"/>
    <tableColumn id="19" xr3:uid="{5B7C3AEF-8793-ED4F-BAE9-87BD54D4924F}" name="16:00"/>
    <tableColumn id="20" xr3:uid="{58A50733-BF36-2043-943F-18B034DA06F9}" name="17:00"/>
    <tableColumn id="21" xr3:uid="{DCCF3356-D842-C347-9288-03BC2FB2B203}" name="18:00"/>
    <tableColumn id="22" xr3:uid="{E87201F8-29DB-8942-BAC6-7F4830CC9B15}" name="19:00"/>
    <tableColumn id="23" xr3:uid="{4B2D64E5-1C76-4A40-BBBE-CE936094CF8F}" name="20:00"/>
    <tableColumn id="24" xr3:uid="{20B1EEEF-A812-6542-82F5-921EC29E5642}" name="21:00"/>
    <tableColumn id="25" xr3:uid="{06701350-0123-4145-BB07-32B012A91A73}" name="22:00"/>
    <tableColumn id="26" xr3:uid="{01E15D91-49BE-F14E-88CC-ADBD0DED3A89}" name="23:00"/>
    <tableColumn id="27" xr3:uid="{415D7E32-8265-8747-9B65-C6B76CC305CB}" name="支付宝"/>
    <tableColumn id="28" xr3:uid="{AED323A5-5824-F44D-B641-FF962098B5F6}" name="微信"/>
    <tableColumn id="29" xr3:uid="{B898AE81-6E88-5A41-8A67-024A1C534AD4}" name="现金"/>
    <tableColumn id="30" xr3:uid="{B82FD865-DDE9-9342-8EDF-CB970723E0E7}" name="银行卡"/>
    <tableColumn id="31" xr3:uid="{62F1743C-6835-A945-97E7-B57CB9EDB2BB}" name="出行"/>
    <tableColumn id="32" xr3:uid="{5930F147-FEC4-7D4A-A00E-D3C0EE2EB74A}" name="午饭"/>
    <tableColumn id="33" xr3:uid="{9F2ADABF-C39E-F847-9447-CB59C9A8047F}" name="水果"/>
    <tableColumn id="34" xr3:uid="{6587232B-0D6E-F94F-B2AC-4510BE92A667}" name="充值"/>
    <tableColumn id="35" xr3:uid="{A3CFE40B-D056-F043-853C-8E548D41FC22}" name="转账"/>
    <tableColumn id="36" xr3:uid="{6F12E6A2-C284-1149-BCD8-CF9CE7339A2C}" name="饮品"/>
    <tableColumn id="37" xr3:uid="{108FD3D3-6549-9342-A26B-9B9909A6B3D7}" name="晚饭"/>
    <tableColumn id="38" xr3:uid="{396B4908-B550-984B-BAB9-276714F3C7D3}" name="烟"/>
    <tableColumn id="39" xr3:uid="{230A95C9-4DE8-AD4A-A3DD-767C150416E7}" name="电影"/>
    <tableColumn id="40" xr3:uid="{6C2E0151-D8FC-554B-B253-9C3AE3942B7F}" name="网购"/>
    <tableColumn id="41" xr3:uid="{298EA5C6-FA38-7348-9C1F-A1078CFBB7CE}" name="超市"/>
    <tableColumn id="42" xr3:uid="{20A9684E-0DCF-674B-B73E-C92B4306FAE5}" name="保险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8A3C27-EB59-8440-9FAF-B3CF2592953D}" name="表8" displayName="表8" ref="A1:AR3" totalsRowShown="0">
  <autoFilter ref="A1:AR3" xr:uid="{0F1C729B-8ECB-2146-BFBD-8CF0DB869F75}"/>
  <tableColumns count="44">
    <tableColumn id="3" xr3:uid="{2581BCC0-F69D-6B4D-AEC8-D0030C419CB3}" name="起始日期2" dataDxfId="7"/>
    <tableColumn id="4" xr3:uid="{95E26320-E744-E549-B533-39AC4179085D}" name="结束日期3" dataDxfId="6"/>
    <tableColumn id="5" xr3:uid="{017C7CC6-7A50-E14C-9010-4A96C3E17AAE}" name="周次"/>
    <tableColumn id="6" xr3:uid="{5013C261-37F5-024E-8869-62C7BB939C64}" name="总计"/>
    <tableColumn id="7" xr3:uid="{86979D30-41EE-6C4C-B773-E0842C968F33}" name="0:00"/>
    <tableColumn id="8" xr3:uid="{D7C5CAD1-8A59-6F42-AEAF-6E65956BE129}" name="1:00"/>
    <tableColumn id="9" xr3:uid="{A5075338-9952-314E-B382-0DA9DD06FC76}" name="2:00"/>
    <tableColumn id="10" xr3:uid="{DE685715-D32C-FA42-B0C3-F36E2D8A16D5}" name="3:00"/>
    <tableColumn id="11" xr3:uid="{7CDC6AEB-29BD-E744-9562-B6BCC5C6D411}" name="4:00"/>
    <tableColumn id="12" xr3:uid="{EA219B84-4752-E243-9E5B-7F3C3BB9D5BB}" name="5:00"/>
    <tableColumn id="13" xr3:uid="{9E7E8529-8BF5-BD4E-8DFE-CEF9579C2D5C}" name="6:00"/>
    <tableColumn id="14" xr3:uid="{EDB45FBE-AEA2-0548-80C8-D8D9B58EE492}" name="7:00"/>
    <tableColumn id="15" xr3:uid="{5E8E24F9-67CF-A84F-83E5-1BA132101022}" name="8:00"/>
    <tableColumn id="16" xr3:uid="{5E1767CA-9B75-9345-8D11-33A933BA7BA6}" name="9:00"/>
    <tableColumn id="17" xr3:uid="{8C2271C9-3CAE-C145-B051-C65712DE3221}" name="10:00"/>
    <tableColumn id="18" xr3:uid="{515667BC-6B50-2A4E-B1F3-93E203923A39}" name="11:00"/>
    <tableColumn id="19" xr3:uid="{94C014A8-34FA-7545-9B0D-0CA2E834A599}" name="12:00"/>
    <tableColumn id="20" xr3:uid="{09A63B6F-AC2C-D741-B8D3-36C7499236A9}" name="13:00"/>
    <tableColumn id="21" xr3:uid="{E0E65717-C264-E04D-A156-E6B9A30A72D2}" name="14:00"/>
    <tableColumn id="22" xr3:uid="{4957BE5F-D684-EF4D-A47E-CEFCB2FECE7A}" name="15:00"/>
    <tableColumn id="23" xr3:uid="{B26C9A74-154F-AD43-AA45-C7B8D7C319D0}" name="16:00"/>
    <tableColumn id="24" xr3:uid="{FE21D5E2-BA54-EA4E-B71F-531AEC85F03A}" name="17:00"/>
    <tableColumn id="25" xr3:uid="{8AEA73D7-E6D9-864E-8E54-09CC203CE4F8}" name="18:00"/>
    <tableColumn id="26" xr3:uid="{9B1D9739-1404-F14D-B31E-F36D99157EA3}" name="19:00"/>
    <tableColumn id="27" xr3:uid="{D655117E-7C3A-CF45-BCB9-ADCF373468A6}" name="20:00"/>
    <tableColumn id="28" xr3:uid="{7C87ADB5-91F4-BC42-B444-49D13E873A33}" name="21:00"/>
    <tableColumn id="29" xr3:uid="{A626422A-AEA5-0B45-B518-D62432EE10E2}" name="22:00"/>
    <tableColumn id="30" xr3:uid="{42E5ECAE-002D-9943-BA21-3A25E0497AA9}" name="23:00"/>
    <tableColumn id="31" xr3:uid="{87C91A8D-BA59-6A4A-8EA2-24CDED1E3215}" name="支付宝"/>
    <tableColumn id="32" xr3:uid="{21E7FAC1-6E45-FD4D-9664-4F86A10D55B2}" name="微信"/>
    <tableColumn id="33" xr3:uid="{BC12FAC6-E295-D844-83E5-E895C52A9D54}" name="现金"/>
    <tableColumn id="34" xr3:uid="{B9487250-336F-2043-8BB9-A0611A7EC46A}" name="银行卡"/>
    <tableColumn id="35" xr3:uid="{21C8435F-BEEF-A04A-80FF-C3944E0FD7A7}" name="出行"/>
    <tableColumn id="36" xr3:uid="{0EDB518E-AEB8-8146-941D-E12591627266}" name="午饭"/>
    <tableColumn id="37" xr3:uid="{CE968EC8-6E68-8742-8BF0-6DD16A59778C}" name="水果"/>
    <tableColumn id="38" xr3:uid="{5C4C9B4A-2B8B-C448-9C11-475C9525B948}" name="充值"/>
    <tableColumn id="39" xr3:uid="{468CBC4C-729D-3F40-856A-38957D0B294C}" name="转账"/>
    <tableColumn id="40" xr3:uid="{B7EA6E7C-CD78-D941-AD2B-82E0628A6CD2}" name="饮品"/>
    <tableColumn id="41" xr3:uid="{5A60C2D3-0A36-DE40-AEC8-D0CBCFFD7498}" name="晚饭"/>
    <tableColumn id="42" xr3:uid="{509AAE89-8194-3244-ABFA-BBB07BFBFF47}" name="烟"/>
    <tableColumn id="43" xr3:uid="{6AD0F27F-18FA-6246-91BE-6BCA693E9A4E}" name="电影"/>
    <tableColumn id="44" xr3:uid="{1D48DD41-6543-9B47-BCBF-167DA24FC5B8}" name="网购"/>
    <tableColumn id="45" xr3:uid="{60A7F129-007A-6D42-9245-7FB1001C7711}" name="超市"/>
    <tableColumn id="46" xr3:uid="{9D4775BB-B243-984A-8877-4FAEC6BACB7B}" name="保险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2022759-1D6A-1B48-A9EF-B4775205DB9B}" name="表10" displayName="表10" ref="A1:AR2" totalsRowShown="0">
  <autoFilter ref="A1:AR2" xr:uid="{2368815E-0083-7C4E-AFD6-5BD45387C155}"/>
  <tableColumns count="44">
    <tableColumn id="1" xr3:uid="{C0F5CD09-98E8-DD4D-8B07-7A63CBC46885}" name="起始日期" dataDxfId="5"/>
    <tableColumn id="2" xr3:uid="{310700D5-AA51-6C4F-9C4C-EBF3E9EFEA2B}" name="结束日期" dataDxfId="4"/>
    <tableColumn id="3" xr3:uid="{E3BB613C-2E5A-4046-9257-D1DB5057AC50}" name="月份"/>
    <tableColumn id="4" xr3:uid="{581D6C9B-0675-814D-8E48-FE3CBE3222FF}" name="总计"/>
    <tableColumn id="5" xr3:uid="{8CD512E4-B465-1948-AD0C-9D92E154A27C}" name="0:00"/>
    <tableColumn id="6" xr3:uid="{95C84B0E-338C-0346-A9F7-0349AEC47F5D}" name="1:00"/>
    <tableColumn id="7" xr3:uid="{FC29CB06-EA8D-C04F-AF3D-7DBC69D348DC}" name="2:00"/>
    <tableColumn id="8" xr3:uid="{DFE5AD66-8BDB-9743-A6F0-4F4FA2ADBFF1}" name="3:00"/>
    <tableColumn id="9" xr3:uid="{DB06A479-7AE6-494A-9F13-5851015861E3}" name="4:00"/>
    <tableColumn id="10" xr3:uid="{D601BC89-D0C0-1F45-9BF4-A6F892985C56}" name="5:00"/>
    <tableColumn id="11" xr3:uid="{9A13FE8F-7474-D248-BCDB-429E551F278B}" name="6:00"/>
    <tableColumn id="12" xr3:uid="{AA9F5A94-0AB9-0B4F-ACD9-3675603CB27E}" name="7:00"/>
    <tableColumn id="13" xr3:uid="{AACFD7AF-9208-1848-818C-FC986DC965AD}" name="8:00"/>
    <tableColumn id="14" xr3:uid="{D2C10C93-6EA6-9245-A8D0-D6A2A2327970}" name="9:00"/>
    <tableColumn id="15" xr3:uid="{5208471D-3996-AA4C-9946-1EAF5C0B1289}" name="10:00"/>
    <tableColumn id="16" xr3:uid="{D08F9D6C-0E23-2343-B47F-7E1A4389ACEF}" name="11:00"/>
    <tableColumn id="17" xr3:uid="{7FCFCA47-8958-BA4B-8D18-B92A7B499A28}" name="12:00"/>
    <tableColumn id="18" xr3:uid="{62512BA8-8F9E-C44C-9235-075F4E4611D1}" name="13:00"/>
    <tableColumn id="19" xr3:uid="{0EF6DF7D-2801-6945-96AF-2B5DD416E880}" name="14:00"/>
    <tableColumn id="20" xr3:uid="{E4DD330C-C02D-F545-BB5C-34D59A54D09A}" name="15:00"/>
    <tableColumn id="21" xr3:uid="{11C8EF13-981D-C24F-AA00-8558674718D8}" name="16:00"/>
    <tableColumn id="22" xr3:uid="{F66238C2-7DF0-FC49-8241-A1CD4633CD5E}" name="17:00"/>
    <tableColumn id="23" xr3:uid="{E875A7AD-DE20-AE4C-AE5D-58370383A1AB}" name="18:00"/>
    <tableColumn id="24" xr3:uid="{6F35EEE0-5E7A-6749-BA99-A93EB17E035D}" name="19:00"/>
    <tableColumn id="25" xr3:uid="{02022FE3-3C75-7B4D-8CE5-CBEC692214E3}" name="20:00"/>
    <tableColumn id="26" xr3:uid="{1839CEE0-6014-4C42-8690-56DE8E7EB613}" name="21:00"/>
    <tableColumn id="27" xr3:uid="{20EFDDCB-19DD-4A4B-ADB9-EAD654DB56E8}" name="22:00"/>
    <tableColumn id="28" xr3:uid="{75B0F560-26CB-5A46-A629-17335F813599}" name="23:00"/>
    <tableColumn id="29" xr3:uid="{AA689BED-DC61-DD4C-8BDF-1DBFA392B7DC}" name="支付宝"/>
    <tableColumn id="30" xr3:uid="{2DAD8972-F431-0545-B717-C6975D79DA70}" name="微信"/>
    <tableColumn id="31" xr3:uid="{81B3E610-5D08-A848-8050-D71BAB30DC6F}" name="现金"/>
    <tableColumn id="32" xr3:uid="{832C0D1C-5674-7D4D-B948-1C715EC67596}" name="银行卡"/>
    <tableColumn id="33" xr3:uid="{C6A69ADA-B68A-4C47-82D7-663680607442}" name="出行"/>
    <tableColumn id="34" xr3:uid="{2634CE50-48FB-A246-A961-E8EFA6E8C635}" name="午饭"/>
    <tableColumn id="35" xr3:uid="{8E24FB0A-9947-7E42-86EB-A169F9275B53}" name="水果"/>
    <tableColumn id="36" xr3:uid="{1889C805-13B8-9E4F-A31E-B7F271197A58}" name="充值"/>
    <tableColumn id="37" xr3:uid="{793EBF21-A586-F84E-A585-4D7AF3A516DB}" name="转账"/>
    <tableColumn id="38" xr3:uid="{0CB890B3-3D37-5C41-A7B9-A4F3CC414A0E}" name="饮品"/>
    <tableColumn id="39" xr3:uid="{5D0C8D65-2C60-5B4D-B79C-439E4F74DD98}" name="晚饭"/>
    <tableColumn id="40" xr3:uid="{EA130573-8EEE-9F45-9718-BFE9BA5F9F1D}" name="烟"/>
    <tableColumn id="41" xr3:uid="{FADA7872-AA9F-294E-8A42-059A146F88B6}" name="电影"/>
    <tableColumn id="42" xr3:uid="{DCF85958-C71C-2943-A389-DC1E819ABEAE}" name="网购"/>
    <tableColumn id="43" xr3:uid="{4EE0EC33-A019-B54B-BCDA-EF41408DE88F}" name="超市"/>
    <tableColumn id="44" xr3:uid="{88518A4D-FF15-BE41-901D-42E55880A7C5}" name="保险"/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CCD7A2-463A-D647-96DA-22DFD0FBF9A0}" name="表3" displayName="表3" ref="A1:AP32" totalsRowShown="0">
  <autoFilter ref="A1:AP32" xr:uid="{506FB319-DAC5-C74F-9129-972A005A58DA}"/>
  <tableColumns count="42">
    <tableColumn id="1" xr3:uid="{F034F842-B0D4-7C49-92AC-92126BFED303}" name="日期" dataDxfId="3"/>
    <tableColumn id="2" xr3:uid="{E4A20DC4-BCAA-5A4C-8F92-7768890FB62A}" name="总计">
      <calculatedColumnFormula>SUMIF(records!A2:A64, template!A2, records!E2:E64)</calculatedColumnFormula>
    </tableColumn>
    <tableColumn id="3" xr3:uid="{4634C45B-FA6E-3A4F-A29C-00438EE32653}" name="0:00"/>
    <tableColumn id="4" xr3:uid="{FAE9234B-318D-7D47-AF72-AE2A681B63D3}" name="1:00" dataDxfId="2"/>
    <tableColumn id="5" xr3:uid="{C3E9F398-2977-274F-AC07-745B24EA6D5B}" name="2:00"/>
    <tableColumn id="6" xr3:uid="{538DED39-B589-734E-A6B3-BC72BF0D9B0D}" name="3:00"/>
    <tableColumn id="7" xr3:uid="{108D9D1B-57A3-B849-9C65-4BBC2558EB2F}" name="4:00"/>
    <tableColumn id="8" xr3:uid="{79597B7D-20AD-D74C-B2C4-93F5777D74FF}" name="5:00"/>
    <tableColumn id="9" xr3:uid="{5DF3B79D-EAB8-FA43-A3EC-CAA6D09BB7E1}" name="6:00"/>
    <tableColumn id="10" xr3:uid="{FF546208-2DC6-154E-8C8F-10C65247C9D6}" name="7:00"/>
    <tableColumn id="11" xr3:uid="{CE101360-776F-5C4F-BF60-B4E44EE3DEAA}" name="8:00"/>
    <tableColumn id="12" xr3:uid="{F28257C5-E534-574F-ADE2-149B6AE69F01}" name="9:00"/>
    <tableColumn id="13" xr3:uid="{00CD7CEE-28E4-3B49-8FD2-B699D8D7663B}" name="10:00"/>
    <tableColumn id="14" xr3:uid="{AB7C6966-749C-BB4E-BCAC-5EA6C8C9343C}" name="11:00"/>
    <tableColumn id="15" xr3:uid="{BF636E7B-F378-7841-AFAD-0BBD321E2961}" name="12:00"/>
    <tableColumn id="16" xr3:uid="{A7264775-A82D-214E-A0A7-AED6590FCFA9}" name="13:00"/>
    <tableColumn id="17" xr3:uid="{B3720E7F-87EF-0B45-92B1-31687408D5BA}" name="14:00"/>
    <tableColumn id="18" xr3:uid="{A0BA1AE1-E284-0344-BBD3-DF94ABFE6456}" name="15:00"/>
    <tableColumn id="19" xr3:uid="{C5641B5E-7E36-F94F-9C6A-0551218A33AF}" name="16:00"/>
    <tableColumn id="20" xr3:uid="{6844148A-0A32-0C4C-A942-4C6BB579B1BC}" name="17:00"/>
    <tableColumn id="21" xr3:uid="{86FECC94-DF08-2846-9647-FB53BCFE7522}" name="18:00"/>
    <tableColumn id="22" xr3:uid="{BC6CED9F-3A7C-B34A-A5DB-A60481062618}" name="19:00"/>
    <tableColumn id="23" xr3:uid="{001C0F10-4923-0743-8846-1E5D622EBD21}" name="20:00"/>
    <tableColumn id="24" xr3:uid="{D2C8539C-8AD6-014F-9A59-16B7B8CDA9AB}" name="21:00"/>
    <tableColumn id="25" xr3:uid="{C89230D6-7B22-9946-9668-036DF53ACDA2}" name="22:00"/>
    <tableColumn id="26" xr3:uid="{16685DE8-F22E-7F43-B4E0-F28CC5DFD81D}" name="23:00"/>
    <tableColumn id="27" xr3:uid="{1762542F-31A1-D949-8BB9-EFF3FC8E7AC5}" name="支付宝"/>
    <tableColumn id="28" xr3:uid="{1C1725D6-45EE-F543-BE1D-153FA2902240}" name="微信"/>
    <tableColumn id="29" xr3:uid="{09EBB820-12FE-C54A-8B78-E352001872CC}" name="现金"/>
    <tableColumn id="30" xr3:uid="{99EBF780-E246-7944-A008-028DF02A3742}" name="银行卡"/>
    <tableColumn id="31" xr3:uid="{F36E8852-F209-CB4F-B12B-ED3694234994}" name="出行"/>
    <tableColumn id="32" xr3:uid="{418B9897-1F27-5342-BB6B-4E7137AF0B34}" name="午饭"/>
    <tableColumn id="33" xr3:uid="{3E1F0788-D4FF-C14F-85DC-1A5E26C26D86}" name="水果"/>
    <tableColumn id="34" xr3:uid="{299CDB6C-9F28-F548-A81F-1E1BCD092399}" name="充值"/>
    <tableColumn id="35" xr3:uid="{F1F217B1-DE5C-2145-8EC1-6590638CEBF5}" name="转账"/>
    <tableColumn id="36" xr3:uid="{FE309740-4BA0-CE4D-B938-E7579344FF1A}" name="饮品"/>
    <tableColumn id="37" xr3:uid="{51AB2BDE-B2B6-3F43-A4F3-B40E31E95B32}" name="晚饭"/>
    <tableColumn id="38" xr3:uid="{E2A7E210-9B13-6740-BDA5-169832104727}" name="烟"/>
    <tableColumn id="39" xr3:uid="{865A2004-511E-CC40-B0A1-DAAA87C5D952}" name="电影"/>
    <tableColumn id="40" xr3:uid="{DB98CC99-83CA-C74A-B94C-862969456B16}" name="网购"/>
    <tableColumn id="41" xr3:uid="{F996B561-81A5-814C-8819-BC2D360F1E3A}" name="超市"/>
    <tableColumn id="42" xr3:uid="{15BA6C74-47BF-7F4A-9043-F4C74084676B}" name="保险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315183-2A95-B14D-B6F6-AFEEA10909ED}" name="表5" displayName="表5" ref="A34:AR36" totalsRowShown="0">
  <autoFilter ref="A34:AR36" xr:uid="{36935680-17BE-F74F-88AB-1DDEC0F4D885}"/>
  <tableColumns count="44">
    <tableColumn id="3" xr3:uid="{ECB12561-8610-1040-95BC-C0AB664B0C24}" name="起始日期2"/>
    <tableColumn id="4" xr3:uid="{EB706A6F-D72B-6946-8298-F10C446EDEE3}" name="结束日期3"/>
    <tableColumn id="5" xr3:uid="{4441C61B-08C3-214A-A771-8AEAF871CE09}" name="周次"/>
    <tableColumn id="6" xr3:uid="{9E31E830-56F5-2145-A67B-44950ACA052A}" name="总计"/>
    <tableColumn id="7" xr3:uid="{88284582-9A2F-AD43-9384-6ECCA213C198}" name="0:00"/>
    <tableColumn id="8" xr3:uid="{6744E6B1-5D30-4640-A1B8-0DE5DC2DC3E2}" name="1:00"/>
    <tableColumn id="9" xr3:uid="{AF9A0CB9-8729-FF4E-AE3F-D47449E02921}" name="2:00"/>
    <tableColumn id="10" xr3:uid="{2299476B-695B-1A42-B011-03E73F741099}" name="3:00"/>
    <tableColumn id="11" xr3:uid="{BD7EC9FB-8060-1649-A0B6-31E603B5FAD7}" name="4:00"/>
    <tableColumn id="12" xr3:uid="{43319992-940F-6E41-AE06-3A746F49095D}" name="5:00"/>
    <tableColumn id="13" xr3:uid="{5DF83EDD-ABA1-2B43-A252-1F3CF5DC4260}" name="6:00"/>
    <tableColumn id="14" xr3:uid="{BBE0C9C5-AE7E-9047-9C80-18BF2D45D162}" name="7:00"/>
    <tableColumn id="15" xr3:uid="{B5FC4E1D-BC6C-AF4E-ACA7-88752F1734FB}" name="8:00"/>
    <tableColumn id="16" xr3:uid="{DE70BD1F-F530-F546-A556-46EA53082DF6}" name="9:00"/>
    <tableColumn id="17" xr3:uid="{50B61184-924E-3F40-BD06-35F79C1EAF7C}" name="10:00"/>
    <tableColumn id="18" xr3:uid="{A3E2639A-764B-2949-89FF-ED089D1EF2EA}" name="11:00"/>
    <tableColumn id="19" xr3:uid="{EEA64C73-189E-0442-8C2C-828C4A554FDE}" name="12:00"/>
    <tableColumn id="20" xr3:uid="{A75F8EE3-948C-BC45-B2FA-10A516A830F3}" name="13:00"/>
    <tableColumn id="21" xr3:uid="{57415732-C2D9-C34B-88DF-9FBB71E9AF52}" name="14:00"/>
    <tableColumn id="22" xr3:uid="{1083AB71-F55A-B94E-8F2D-EE583E3450B1}" name="15:00"/>
    <tableColumn id="23" xr3:uid="{3CC5EC62-06E5-6843-A767-701C7141DF58}" name="16:00"/>
    <tableColumn id="24" xr3:uid="{5C3C1960-1E32-F949-B677-0E7CFDD3FE05}" name="17:00"/>
    <tableColumn id="25" xr3:uid="{4CE129D2-8DC0-2648-BFFB-E4F3914E76D0}" name="18:00"/>
    <tableColumn id="26" xr3:uid="{7C90D2D2-419B-F140-A9C6-6B6D79525645}" name="19:00"/>
    <tableColumn id="27" xr3:uid="{F8C4F033-568E-A740-B34E-8B0271A01E27}" name="20:00"/>
    <tableColumn id="28" xr3:uid="{25F039EE-F662-A64C-9CE3-C5FEBABD4C95}" name="21:00"/>
    <tableColumn id="29" xr3:uid="{E2DFA877-894F-D242-BB4A-DF5B5DC0168B}" name="22:00"/>
    <tableColumn id="30" xr3:uid="{383FF411-EC4B-8148-A94A-AE293664A453}" name="23:00"/>
    <tableColumn id="31" xr3:uid="{E4922C3C-D8DC-2B4A-AACC-F1111AC53390}" name="支付宝"/>
    <tableColumn id="32" xr3:uid="{DB6C5F9C-A2D0-C64E-AEE3-C7AA58E2F998}" name="微信"/>
    <tableColumn id="33" xr3:uid="{220871C8-49FF-BA49-AD0B-0D2B789270E9}" name="现金"/>
    <tableColumn id="34" xr3:uid="{7453C378-A65E-7840-86CD-EEE8EA85E234}" name="银行卡"/>
    <tableColumn id="35" xr3:uid="{794D185C-01CA-E843-BA77-C8610DDEF55B}" name="出行"/>
    <tableColumn id="36" xr3:uid="{E8A30D8A-C3B0-0D4A-A295-A1C86C3EF43A}" name="午饭"/>
    <tableColumn id="37" xr3:uid="{C5B564D0-AB2F-A44D-B744-3BBE87F9A260}" name="水果"/>
    <tableColumn id="38" xr3:uid="{F9A60A5C-654F-C547-91CF-890C1C68A0B1}" name="充值"/>
    <tableColumn id="39" xr3:uid="{301169E2-27CC-F647-B8FF-29F2CF28A2B4}" name="转账"/>
    <tableColumn id="40" xr3:uid="{381C1ED9-2238-1442-939C-C1CD6F24961C}" name="饮品"/>
    <tableColumn id="41" xr3:uid="{BF0A71FE-CF40-3E45-BE7D-846A4345A435}" name="晚饭"/>
    <tableColumn id="42" xr3:uid="{0B7442E2-4E78-734B-B267-704E4CD5C628}" name="烟"/>
    <tableColumn id="43" xr3:uid="{0FDB9E6D-2883-1747-94B2-501E810DE238}" name="电影"/>
    <tableColumn id="44" xr3:uid="{E1830546-C17D-5645-9913-5AECAFC2379C}" name="网购"/>
    <tableColumn id="45" xr3:uid="{9FCC83A1-797A-9F4B-A6DB-5B0CEF8ABA68}" name="超市"/>
    <tableColumn id="46" xr3:uid="{57CF577B-9B3F-1D4B-A544-C2B7BD51C21C}" name="保险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9531E0-077A-C14A-B48F-4B3304B57241}" name="表9" displayName="表9" ref="A40:AR41" totalsRowShown="0">
  <autoFilter ref="A40:AR41" xr:uid="{76002C9A-0A0E-6F40-A4AF-4AD85C0C63A4}"/>
  <tableColumns count="44">
    <tableColumn id="1" xr3:uid="{4B46A71B-91FB-1542-AB1C-88155CE27D04}" name="起始日期" dataDxfId="1"/>
    <tableColumn id="2" xr3:uid="{8482E588-E7EF-7B49-8CA8-6F2A7133DEAD}" name="结束日期" dataDxfId="0"/>
    <tableColumn id="3" xr3:uid="{92055967-689A-EC42-B55A-6B47F10291F6}" name="月份"/>
    <tableColumn id="4" xr3:uid="{55866787-4B70-3048-A457-F0AE2ECD6322}" name="总计">
      <calculatedColumnFormula>SUMIFS(day!B2:B54,day!A2:A54,"&gt;="&amp;template!A41,day!A2:A54,"&lt;="&amp;template!B41)</calculatedColumnFormula>
    </tableColumn>
    <tableColumn id="5" xr3:uid="{EA741862-9153-1F45-907B-1BD23611197B}" name="0:00">
      <calculatedColumnFormula>SUMIFS(day!C2:C54,day!A2:A54,"&gt;="&amp;template!A41,day!A2:A54,"&lt;="&amp;template!B41)</calculatedColumnFormula>
    </tableColumn>
    <tableColumn id="6" xr3:uid="{CE6AA793-595A-4A49-84C1-2618323669ED}" name="1:00">
      <calculatedColumnFormula>SUMIFS(day!D2:D54,day!A2:A54,"&gt;="&amp;template!A41,day!A2:A54,"&lt;="&amp;template!B41)</calculatedColumnFormula>
    </tableColumn>
    <tableColumn id="7" xr3:uid="{46691B46-4340-824B-88A1-3D3349A632A1}" name="2:00">
      <calculatedColumnFormula>SUMIFS(day!E2:E54,day!A2:A54,"&gt;="&amp;template!A41,day!A2:A54,"&lt;="&amp;template!B41)</calculatedColumnFormula>
    </tableColumn>
    <tableColumn id="8" xr3:uid="{9FCB0E56-0C87-7547-B3A3-43B231A5F397}" name="3:00">
      <calculatedColumnFormula>SUMIFS(day!F2:F54,day!A2:A54,"&gt;="&amp;template!A41,day!A2:A54,"&lt;="&amp;template!B41)</calculatedColumnFormula>
    </tableColumn>
    <tableColumn id="9" xr3:uid="{1E8D8FCC-7365-344B-9670-5E3E7C37FF4D}" name="4:00">
      <calculatedColumnFormula>SUMIFS(day!G2:G54,day!A2:A54,"&gt;="&amp;template!A41,day!A2:A54,"&lt;="&amp;template!B41)</calculatedColumnFormula>
    </tableColumn>
    <tableColumn id="10" xr3:uid="{623DD4D2-0CB6-A44D-AF54-8964D471E6BC}" name="5:00">
      <calculatedColumnFormula>SUMIFS(day!H2:H54,day!A2:A54,"&gt;="&amp;template!A41,day!A2:A54,"&lt;="&amp;template!B41)</calculatedColumnFormula>
    </tableColumn>
    <tableColumn id="11" xr3:uid="{E8318FAA-A6C7-204B-8738-5FF05A3966FF}" name="6:00">
      <calculatedColumnFormula>SUMIFS(day!I2:I54,day!A2:A54,"&gt;="&amp;template!A41,day!A2:A54,"&lt;="&amp;template!B41)</calculatedColumnFormula>
    </tableColumn>
    <tableColumn id="12" xr3:uid="{078D75CE-45CA-004F-B669-E990864CB955}" name="7:00">
      <calculatedColumnFormula>SUMIFS(day!J2:J54,day!A2:A54,"&gt;="&amp;template!A41,day!A2:A54,"&lt;="&amp;template!B41)</calculatedColumnFormula>
    </tableColumn>
    <tableColumn id="13" xr3:uid="{0D154B98-15A1-0D48-A32B-3F1374F6CB46}" name="8:00">
      <calculatedColumnFormula>SUMIFS(day!K2:K54,day!A2:A54,"&gt;="&amp;template!A41,day!A2:A54,"&lt;="&amp;template!B41)</calculatedColumnFormula>
    </tableColumn>
    <tableColumn id="14" xr3:uid="{F7B17754-EF45-4A44-8108-091C1D44AF1C}" name="9:00">
      <calculatedColumnFormula>SUMIFS(day!L2:L54,day!A2:A54,"&gt;="&amp;template!A41,day!A2:A54,"&lt;="&amp;template!B41)</calculatedColumnFormula>
    </tableColumn>
    <tableColumn id="15" xr3:uid="{AB82B0DE-D4F3-9E42-AA12-B4DC02C6BA7A}" name="10:00">
      <calculatedColumnFormula>SUMIFS(day!M2:M54,day!A2:A54,"&gt;="&amp;template!A41,day!A2:A54,"&lt;="&amp;template!B41)</calculatedColumnFormula>
    </tableColumn>
    <tableColumn id="16" xr3:uid="{7D3037DF-9D66-6D42-8917-C93B1BAE1606}" name="11:00">
      <calculatedColumnFormula>SUMIFS(day!N2:N54,day!A2:A54,"&gt;="&amp;template!A41,day!A2:A54,"&lt;="&amp;template!B41)</calculatedColumnFormula>
    </tableColumn>
    <tableColumn id="17" xr3:uid="{5CAA3E80-186B-0B44-A163-EC10DD05134E}" name="12:00">
      <calculatedColumnFormula>SUMIFS(day!O2:O54,day!A2:A54,"&gt;="&amp;template!A41,day!A2:A54,"&lt;="&amp;template!B41)</calculatedColumnFormula>
    </tableColumn>
    <tableColumn id="18" xr3:uid="{CC53EBE6-1152-584C-8849-003D443F0A62}" name="13:00">
      <calculatedColumnFormula>SUMIFS(day!P2:P54,day!A2:A54,"&gt;="&amp;template!A41,day!A2:A54,"&lt;="&amp;template!B41)</calculatedColumnFormula>
    </tableColumn>
    <tableColumn id="19" xr3:uid="{009A0A2C-23B8-F049-8B34-419F89244224}" name="14:00">
      <calculatedColumnFormula>SUMIFS(day!Q2:Q54,day!A2:A54,"&gt;="&amp;template!A41,day!A2:A54,"&lt;="&amp;template!B41)</calculatedColumnFormula>
    </tableColumn>
    <tableColumn id="20" xr3:uid="{378F7901-5929-9440-8CAD-BA751359CD7C}" name="15:00">
      <calculatedColumnFormula>SUMIFS(day!R2:R54,day!A2:A54,"&gt;="&amp;template!A41,day!A2:A54,"&lt;="&amp;template!B41)</calculatedColumnFormula>
    </tableColumn>
    <tableColumn id="21" xr3:uid="{60784EEA-9C29-2E4E-90E4-C102535B1E34}" name="16:00">
      <calculatedColumnFormula>SUMIFS(day!S2:S54,day!A2:A54,"&gt;="&amp;template!A41,day!A2:A54,"&lt;="&amp;template!B41)</calculatedColumnFormula>
    </tableColumn>
    <tableColumn id="22" xr3:uid="{903ED898-F854-6E42-9C00-B01ABB3DEAE5}" name="17:00">
      <calculatedColumnFormula>SUMIFS(day!T2:T54,day!A2:A54,"&gt;="&amp;template!A41,day!A2:A54,"&lt;="&amp;template!B41)</calculatedColumnFormula>
    </tableColumn>
    <tableColumn id="23" xr3:uid="{33207ABC-32D0-0E4A-A8AF-283CF7EEC38E}" name="18:00">
      <calculatedColumnFormula>SUMIFS(day!U2:U54,day!A2:A54,"&gt;="&amp;template!A41,day!A2:A54,"&lt;="&amp;template!B41)</calculatedColumnFormula>
    </tableColumn>
    <tableColumn id="24" xr3:uid="{AAE0E0F6-D80B-A640-B3A6-A86F02DEDAD5}" name="19:00">
      <calculatedColumnFormula>SUMIFS(day!V2:V54,day!A2:A54,"&gt;="&amp;template!A41,day!A2:A54,"&lt;="&amp;template!B41)</calculatedColumnFormula>
    </tableColumn>
    <tableColumn id="25" xr3:uid="{A891FBE1-E074-9448-978C-91259C5CB31A}" name="20:00">
      <calculatedColumnFormula>SUMIFS(day!W2:W54,day!A2:A54,"&gt;="&amp;template!A41,day!A2:A54,"&lt;="&amp;template!B41)</calculatedColumnFormula>
    </tableColumn>
    <tableColumn id="26" xr3:uid="{8E6BD040-080D-D443-B782-400FC568AB68}" name="21:00">
      <calculatedColumnFormula>SUMIFS(day!X2:X54,day!A2:A54,"&gt;="&amp;template!A41,day!A2:A54,"&lt;="&amp;template!B41)</calculatedColumnFormula>
    </tableColumn>
    <tableColumn id="27" xr3:uid="{A30B8E36-9352-3940-9C2A-799B4222DDB5}" name="22:00">
      <calculatedColumnFormula>SUMIFS(day!Y2:Y54,day!A2:A54,"&gt;="&amp;template!A41,day!A2:A54,"&lt;="&amp;template!B41)</calculatedColumnFormula>
    </tableColumn>
    <tableColumn id="28" xr3:uid="{B6C1C862-AC89-8C46-AFDD-EDAD28FDDC0B}" name="23:00">
      <calculatedColumnFormula>SUMIFS(day!Z2:Z54,day!A2:A54,"&gt;="&amp;template!A41,day!A2:A54,"&lt;="&amp;template!B41)</calculatedColumnFormula>
    </tableColumn>
    <tableColumn id="29" xr3:uid="{E5D29B6D-DEEA-9648-9F48-F4D76351CDFA}" name="支付宝">
      <calculatedColumnFormula>SUMIFS(day!AA2:AA54,day!A2:A54,"&gt;="&amp;template!A41,day!A2:A54,"&lt;="&amp;template!B41)</calculatedColumnFormula>
    </tableColumn>
    <tableColumn id="30" xr3:uid="{9A8CCA8E-133C-914A-9460-98848BDAC2E2}" name="微信">
      <calculatedColumnFormula>SUMIFS(day!AB2:AB54,day!A2:A54,"&gt;="&amp;template!A41,day!A2:A54,"&lt;="&amp;template!B41)</calculatedColumnFormula>
    </tableColumn>
    <tableColumn id="31" xr3:uid="{29AFCEC3-11DD-7243-B703-58228D51752C}" name="现金">
      <calculatedColumnFormula>SUMIFS(day!AC2:AC54,day!A2:A54,"&gt;="&amp;template!A41,day!A2:A54,"&lt;="&amp;template!B41)</calculatedColumnFormula>
    </tableColumn>
    <tableColumn id="32" xr3:uid="{803922AD-0091-C540-B8E8-FC20A0EAE0CA}" name="银行卡">
      <calculatedColumnFormula>SUMIFS(day!AD2:AD54,day!A2:A54,"&gt;="&amp;template!A41,day!A2:A54,"&lt;="&amp;template!B41)</calculatedColumnFormula>
    </tableColumn>
    <tableColumn id="33" xr3:uid="{085D34B3-3491-1B45-A082-C9075514A3E3}" name="出行">
      <calculatedColumnFormula>SUMIFS(day!AE2:AE54,day!A2:A54,"&gt;="&amp;template!A41,day!A2:A54,"&lt;="&amp;template!B41)</calculatedColumnFormula>
    </tableColumn>
    <tableColumn id="34" xr3:uid="{B0331943-0EB2-3A43-9BF8-8D5E5CD3E048}" name="午饭">
      <calculatedColumnFormula>SUMIFS(day!AF2:AF54,day!A2:A54,"&gt;="&amp;template!A41,day!A2:A54,"&lt;="&amp;template!B41)</calculatedColumnFormula>
    </tableColumn>
    <tableColumn id="35" xr3:uid="{DD6AEBD0-D3FB-7140-9456-4A6085196C12}" name="水果">
      <calculatedColumnFormula>SUMIFS(day!AG2:AG54,day!A2:A54,"&gt;="&amp;template!A41,day!A2:A54,"&lt;="&amp;template!B41)</calculatedColumnFormula>
    </tableColumn>
    <tableColumn id="36" xr3:uid="{A80C87EB-06AD-2748-8A5A-11D7A964C286}" name="充值">
      <calculatedColumnFormula>SUMIFS(day!AH2:AH54,day!A2:A54,"&gt;="&amp;template!A41,day!A2:A54,"&lt;="&amp;template!B41)</calculatedColumnFormula>
    </tableColumn>
    <tableColumn id="37" xr3:uid="{D353C3DF-7577-A24C-AF1D-DC1D6BDD162C}" name="转账">
      <calculatedColumnFormula>SUMIFS(day!AI2:AI54,day!A2:A54,"&gt;="&amp;template!A41,day!A2:A54,"&lt;="&amp;template!B41)</calculatedColumnFormula>
    </tableColumn>
    <tableColumn id="38" xr3:uid="{DCA6D017-E06E-7C4F-B0A4-3AFA75472B5F}" name="饮品">
      <calculatedColumnFormula>SUMIFS(day!AJ2:AJ54,day!A2:A54,"&gt;="&amp;template!A41,day!A2:A54,"&lt;="&amp;template!B41)</calculatedColumnFormula>
    </tableColumn>
    <tableColumn id="39" xr3:uid="{B4F44A75-D470-C84B-906A-D7BC14C6D28F}" name="晚饭">
      <calculatedColumnFormula>SUMIFS(day!AK2:AK54,day!A2:A54,"&gt;="&amp;template!A41,day!A2:A54,"&lt;="&amp;template!B41)</calculatedColumnFormula>
    </tableColumn>
    <tableColumn id="40" xr3:uid="{D32B9A6C-9126-A743-A98C-A08300EA310C}" name="烟">
      <calculatedColumnFormula>SUMIFS(day!AL2:AL54,day!A2:A54,"&gt;="&amp;template!A41,day!A2:A54,"&lt;="&amp;template!B41)</calculatedColumnFormula>
    </tableColumn>
    <tableColumn id="41" xr3:uid="{7ED7E08E-7CD4-5244-82E5-A90F8A469852}" name="电影">
      <calculatedColumnFormula>SUMIFS(day!AM2:AM54,day!A2:A54,"&gt;="&amp;template!A41,day!A2:A54,"&lt;="&amp;template!B41)</calculatedColumnFormula>
    </tableColumn>
    <tableColumn id="42" xr3:uid="{E00ECFD6-D108-5A40-BB00-429A15306525}" name="网购">
      <calculatedColumnFormula>SUMIFS(day!AN2:AN54,day!A2:A54,"&gt;="&amp;template!A41,day!A2:A54,"&lt;="&amp;template!B41)</calculatedColumnFormula>
    </tableColumn>
    <tableColumn id="43" xr3:uid="{1B56E21C-CD32-2F4E-995A-30CA81E57F98}" name="超市">
      <calculatedColumnFormula>SUMIFS(day!AO2:AO54,day!A2:A54,"&gt;="&amp;template!A41,day!A2:A54,"&lt;="&amp;template!B41)</calculatedColumnFormula>
    </tableColumn>
    <tableColumn id="44" xr3:uid="{034FC363-9832-FE4D-9919-A0AF661E4D1D}" name="保险">
      <calculatedColumnFormula>SUMIFS(day!AP2:AP54,day!A2:A54,"&gt;="&amp;template!A41,day!A2:A54,"&lt;="&amp;template!B41)</calculatedColumnFormula>
    </tableColumn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DFD-2D83-574A-AD81-B8046C388F80}">
  <dimension ref="A1:U64"/>
  <sheetViews>
    <sheetView tabSelected="1" topLeftCell="A37" workbookViewId="0">
      <selection activeCell="I59" sqref="I59"/>
    </sheetView>
  </sheetViews>
  <sheetFormatPr baseColWidth="10" defaultRowHeight="16"/>
  <cols>
    <col min="1" max="1" width="11.6640625" bestFit="1" customWidth="1"/>
    <col min="4" max="4" width="15.33203125" customWidth="1"/>
    <col min="8" max="8" width="13.1640625" customWidth="1"/>
    <col min="9" max="9" width="24.1640625" customWidth="1"/>
    <col min="19" max="19" width="11.5" customWidth="1"/>
    <col min="21" max="21" width="21.6640625" customWidth="1"/>
  </cols>
  <sheetData>
    <row r="1" spans="1:21">
      <c r="A1" t="s">
        <v>1</v>
      </c>
      <c r="B1" t="s">
        <v>2</v>
      </c>
      <c r="C1" t="s">
        <v>5</v>
      </c>
      <c r="D1" t="s">
        <v>3</v>
      </c>
      <c r="E1" t="s">
        <v>7</v>
      </c>
      <c r="F1" t="s">
        <v>15</v>
      </c>
      <c r="G1" t="s">
        <v>12</v>
      </c>
      <c r="H1" t="s">
        <v>11</v>
      </c>
      <c r="I1" t="s">
        <v>4</v>
      </c>
      <c r="K1" s="24" t="s">
        <v>128</v>
      </c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>
      <c r="A2" s="1">
        <v>43759</v>
      </c>
      <c r="B2" s="2">
        <v>0.34375</v>
      </c>
      <c r="C2" t="s">
        <v>6</v>
      </c>
      <c r="D2" t="s">
        <v>0</v>
      </c>
      <c r="E2">
        <v>3</v>
      </c>
      <c r="F2" t="s">
        <v>16</v>
      </c>
      <c r="G2" t="s">
        <v>13</v>
      </c>
      <c r="H2" t="s">
        <v>36</v>
      </c>
      <c r="K2" s="9" t="s">
        <v>1</v>
      </c>
      <c r="L2" s="9" t="s">
        <v>2</v>
      </c>
      <c r="M2" s="9" t="s">
        <v>5</v>
      </c>
      <c r="N2" s="9" t="s">
        <v>3</v>
      </c>
      <c r="O2" s="9" t="s">
        <v>131</v>
      </c>
      <c r="P2" s="9" t="s">
        <v>133</v>
      </c>
      <c r="Q2" s="9" t="s">
        <v>132</v>
      </c>
      <c r="R2" s="9" t="s">
        <v>15</v>
      </c>
      <c r="S2" s="9" t="s">
        <v>12</v>
      </c>
      <c r="T2" s="9" t="s">
        <v>11</v>
      </c>
      <c r="U2" s="9" t="s">
        <v>4</v>
      </c>
    </row>
    <row r="3" spans="1:21">
      <c r="A3" s="1">
        <v>43759</v>
      </c>
      <c r="B3" s="2">
        <v>0.52916666666666667</v>
      </c>
      <c r="C3" t="s">
        <v>19</v>
      </c>
      <c r="D3" t="s">
        <v>21</v>
      </c>
      <c r="E3">
        <v>16</v>
      </c>
      <c r="F3" t="s">
        <v>20</v>
      </c>
      <c r="G3" t="s">
        <v>14</v>
      </c>
      <c r="H3" t="s">
        <v>22</v>
      </c>
      <c r="K3" s="5">
        <v>43765</v>
      </c>
      <c r="L3" s="6">
        <v>0.80972222222222223</v>
      </c>
      <c r="M3" s="3" t="s">
        <v>84</v>
      </c>
      <c r="N3" s="3" t="s">
        <v>85</v>
      </c>
      <c r="O3" s="3">
        <v>11.8</v>
      </c>
      <c r="P3" s="3">
        <v>5.9</v>
      </c>
      <c r="Q3" s="3">
        <v>5.9</v>
      </c>
      <c r="R3" s="3" t="s">
        <v>86</v>
      </c>
      <c r="S3" s="3" t="s">
        <v>30</v>
      </c>
      <c r="T3" s="3" t="s">
        <v>87</v>
      </c>
      <c r="U3" s="3" t="s">
        <v>135</v>
      </c>
    </row>
    <row r="4" spans="1:21">
      <c r="A4" s="1">
        <v>43759</v>
      </c>
      <c r="B4" s="2">
        <v>0.78194444444444444</v>
      </c>
      <c r="C4" t="s">
        <v>8</v>
      </c>
      <c r="D4" t="s">
        <v>9</v>
      </c>
      <c r="E4">
        <v>26.8</v>
      </c>
      <c r="F4" t="s">
        <v>62</v>
      </c>
      <c r="G4" t="s">
        <v>14</v>
      </c>
      <c r="H4" t="s">
        <v>10</v>
      </c>
      <c r="K4" s="7">
        <v>43765</v>
      </c>
      <c r="L4" s="8">
        <v>0.80972222222222223</v>
      </c>
      <c r="M4" s="4" t="s">
        <v>84</v>
      </c>
      <c r="N4" s="4" t="s">
        <v>88</v>
      </c>
      <c r="O4" s="4">
        <v>4.99</v>
      </c>
      <c r="P4" s="4">
        <v>4.99</v>
      </c>
      <c r="Q4" s="4">
        <v>0</v>
      </c>
      <c r="R4" s="4" t="s">
        <v>86</v>
      </c>
      <c r="S4" s="4" t="s">
        <v>30</v>
      </c>
      <c r="T4" s="4" t="s">
        <v>87</v>
      </c>
      <c r="U4" s="4" t="s">
        <v>134</v>
      </c>
    </row>
    <row r="5" spans="1:21">
      <c r="A5" s="1">
        <v>43759</v>
      </c>
      <c r="B5" s="2">
        <v>0.7909722222222223</v>
      </c>
      <c r="C5" t="s">
        <v>8</v>
      </c>
      <c r="D5" t="s">
        <v>18</v>
      </c>
      <c r="E5">
        <v>13.8</v>
      </c>
      <c r="F5" t="s">
        <v>17</v>
      </c>
      <c r="G5" t="s">
        <v>14</v>
      </c>
      <c r="H5" t="s">
        <v>10</v>
      </c>
      <c r="K5" s="5">
        <v>43765</v>
      </c>
      <c r="L5" s="6">
        <v>0.80972222222222223</v>
      </c>
      <c r="M5" s="3" t="s">
        <v>84</v>
      </c>
      <c r="N5" s="3" t="s">
        <v>89</v>
      </c>
      <c r="O5" s="3">
        <v>4.5999999999999996</v>
      </c>
      <c r="P5" s="3">
        <v>4.5999999999999996</v>
      </c>
      <c r="Q5" s="3">
        <v>0</v>
      </c>
      <c r="R5" s="3" t="s">
        <v>90</v>
      </c>
      <c r="S5" s="3" t="s">
        <v>30</v>
      </c>
      <c r="T5" s="3" t="s">
        <v>87</v>
      </c>
      <c r="U5" s="3" t="s">
        <v>134</v>
      </c>
    </row>
    <row r="6" spans="1:21">
      <c r="A6" s="1">
        <v>43759</v>
      </c>
      <c r="B6" s="2">
        <v>0.84513888888888899</v>
      </c>
      <c r="C6" t="s">
        <v>6</v>
      </c>
      <c r="D6" t="s">
        <v>0</v>
      </c>
      <c r="E6">
        <v>3</v>
      </c>
      <c r="F6" t="s">
        <v>23</v>
      </c>
      <c r="G6" t="s">
        <v>24</v>
      </c>
      <c r="H6" t="s">
        <v>25</v>
      </c>
      <c r="K6" s="7">
        <v>43765</v>
      </c>
      <c r="L6" s="8">
        <v>0.80972222222222223</v>
      </c>
      <c r="M6" s="4" t="s">
        <v>84</v>
      </c>
      <c r="N6" s="4" t="s">
        <v>91</v>
      </c>
      <c r="O6" s="4">
        <v>9.9</v>
      </c>
      <c r="P6" s="4">
        <v>4.95</v>
      </c>
      <c r="Q6" s="4">
        <v>4.95</v>
      </c>
      <c r="R6" s="4" t="s">
        <v>92</v>
      </c>
      <c r="S6" s="4" t="s">
        <v>30</v>
      </c>
      <c r="T6" s="4" t="s">
        <v>87</v>
      </c>
      <c r="U6" s="4" t="s">
        <v>134</v>
      </c>
    </row>
    <row r="7" spans="1:21">
      <c r="A7" s="1">
        <v>43759</v>
      </c>
      <c r="B7" s="2">
        <v>0.93472222222222223</v>
      </c>
      <c r="C7" t="s">
        <v>26</v>
      </c>
      <c r="D7" t="s">
        <v>27</v>
      </c>
      <c r="E7">
        <v>15.99</v>
      </c>
      <c r="F7" t="s">
        <v>138</v>
      </c>
      <c r="G7" t="s">
        <v>14</v>
      </c>
      <c r="H7" t="s">
        <v>28</v>
      </c>
      <c r="K7" s="5">
        <v>43765</v>
      </c>
      <c r="L7" s="6">
        <v>0.80972222222222223</v>
      </c>
      <c r="M7" s="3" t="s">
        <v>84</v>
      </c>
      <c r="N7" s="3" t="s">
        <v>93</v>
      </c>
      <c r="O7" s="3">
        <v>33.369999999999997</v>
      </c>
      <c r="P7" s="3">
        <v>16.684999999999999</v>
      </c>
      <c r="Q7" s="3">
        <v>16.684999999999999</v>
      </c>
      <c r="R7" s="3" t="s">
        <v>94</v>
      </c>
      <c r="S7" s="3" t="s">
        <v>30</v>
      </c>
      <c r="T7" s="3" t="s">
        <v>87</v>
      </c>
      <c r="U7" s="3" t="s">
        <v>134</v>
      </c>
    </row>
    <row r="8" spans="1:21">
      <c r="A8" s="1">
        <v>43760</v>
      </c>
      <c r="B8" s="2">
        <v>0.37916666666666665</v>
      </c>
      <c r="C8" t="s">
        <v>6</v>
      </c>
      <c r="D8" t="s">
        <v>0</v>
      </c>
      <c r="E8">
        <v>3</v>
      </c>
      <c r="F8" t="s">
        <v>23</v>
      </c>
      <c r="G8" t="s">
        <v>24</v>
      </c>
      <c r="H8" t="s">
        <v>25</v>
      </c>
      <c r="K8" s="7">
        <v>43765</v>
      </c>
      <c r="L8" s="8">
        <v>0.80972222222222223</v>
      </c>
      <c r="M8" s="4" t="s">
        <v>84</v>
      </c>
      <c r="N8" s="4" t="s">
        <v>95</v>
      </c>
      <c r="O8" s="4">
        <v>10.9</v>
      </c>
      <c r="P8" s="4">
        <v>5.45</v>
      </c>
      <c r="Q8" s="4">
        <v>5.45</v>
      </c>
      <c r="R8" s="4" t="s">
        <v>86</v>
      </c>
      <c r="S8" s="4" t="s">
        <v>30</v>
      </c>
      <c r="T8" s="4" t="s">
        <v>87</v>
      </c>
      <c r="U8" s="4" t="s">
        <v>134</v>
      </c>
    </row>
    <row r="9" spans="1:21">
      <c r="A9" s="1">
        <v>43760</v>
      </c>
      <c r="B9" s="2">
        <v>0.53819444444444442</v>
      </c>
      <c r="C9" t="s">
        <v>19</v>
      </c>
      <c r="D9" t="s">
        <v>29</v>
      </c>
      <c r="E9">
        <v>16</v>
      </c>
      <c r="F9" t="s">
        <v>20</v>
      </c>
      <c r="G9" t="s">
        <v>30</v>
      </c>
      <c r="H9" t="s">
        <v>31</v>
      </c>
      <c r="K9" s="5">
        <v>43765</v>
      </c>
      <c r="L9" s="6">
        <v>0.80972222222222223</v>
      </c>
      <c r="M9" s="3" t="s">
        <v>84</v>
      </c>
      <c r="N9" s="3" t="s">
        <v>96</v>
      </c>
      <c r="O9" s="3">
        <v>7.5</v>
      </c>
      <c r="P9" s="3">
        <v>3.75</v>
      </c>
      <c r="Q9" s="3">
        <v>3.75</v>
      </c>
      <c r="R9" s="3" t="s">
        <v>97</v>
      </c>
      <c r="S9" s="3" t="s">
        <v>30</v>
      </c>
      <c r="T9" s="3" t="s">
        <v>87</v>
      </c>
      <c r="U9" s="3" t="s">
        <v>134</v>
      </c>
    </row>
    <row r="10" spans="1:21">
      <c r="A10" s="1">
        <v>43760</v>
      </c>
      <c r="B10" s="2">
        <v>0.71527777777777779</v>
      </c>
      <c r="C10" t="s">
        <v>32</v>
      </c>
      <c r="D10" t="s">
        <v>33</v>
      </c>
      <c r="E10">
        <v>3</v>
      </c>
      <c r="F10" t="s">
        <v>16</v>
      </c>
      <c r="G10" t="s">
        <v>34</v>
      </c>
      <c r="H10" t="s">
        <v>35</v>
      </c>
      <c r="K10" s="7">
        <v>43765</v>
      </c>
      <c r="L10" s="8">
        <v>0.80972222222222223</v>
      </c>
      <c r="M10" s="4" t="s">
        <v>84</v>
      </c>
      <c r="N10" s="4" t="s">
        <v>98</v>
      </c>
      <c r="O10" s="4">
        <v>7.9</v>
      </c>
      <c r="P10" s="4">
        <v>7.9</v>
      </c>
      <c r="Q10" s="4">
        <v>0</v>
      </c>
      <c r="R10" s="4" t="s">
        <v>97</v>
      </c>
      <c r="S10" s="4" t="s">
        <v>30</v>
      </c>
      <c r="T10" s="4" t="s">
        <v>87</v>
      </c>
      <c r="U10" s="4" t="s">
        <v>134</v>
      </c>
    </row>
    <row r="11" spans="1:21">
      <c r="A11" s="1">
        <v>43761</v>
      </c>
      <c r="B11" s="2">
        <v>0.3520833333333333</v>
      </c>
      <c r="C11" t="s">
        <v>37</v>
      </c>
      <c r="D11" t="s">
        <v>38</v>
      </c>
      <c r="E11">
        <v>1000</v>
      </c>
      <c r="F11" t="s">
        <v>23</v>
      </c>
      <c r="G11" t="s">
        <v>30</v>
      </c>
      <c r="H11" t="s">
        <v>39</v>
      </c>
      <c r="K11" s="5">
        <v>43765</v>
      </c>
      <c r="L11" s="6">
        <v>0.80972222222222223</v>
      </c>
      <c r="M11" s="3" t="s">
        <v>84</v>
      </c>
      <c r="N11" s="3" t="s">
        <v>99</v>
      </c>
      <c r="O11" s="3">
        <v>3.5</v>
      </c>
      <c r="P11" s="3">
        <v>3.5</v>
      </c>
      <c r="Q11" s="3">
        <v>0</v>
      </c>
      <c r="R11" s="3" t="s">
        <v>100</v>
      </c>
      <c r="S11" s="3" t="s">
        <v>30</v>
      </c>
      <c r="T11" s="3" t="s">
        <v>87</v>
      </c>
      <c r="U11" s="3" t="s">
        <v>134</v>
      </c>
    </row>
    <row r="12" spans="1:21">
      <c r="A12" s="1">
        <v>43761</v>
      </c>
      <c r="B12" s="2">
        <v>0.3666666666666667</v>
      </c>
      <c r="C12" t="s">
        <v>32</v>
      </c>
      <c r="D12" t="s">
        <v>33</v>
      </c>
      <c r="E12">
        <v>3</v>
      </c>
      <c r="F12" t="s">
        <v>23</v>
      </c>
      <c r="G12" t="s">
        <v>30</v>
      </c>
      <c r="H12" t="s">
        <v>25</v>
      </c>
      <c r="K12" s="7">
        <v>43765</v>
      </c>
      <c r="L12" s="8">
        <v>0.80972222222222223</v>
      </c>
      <c r="M12" s="4" t="s">
        <v>84</v>
      </c>
      <c r="N12" s="4" t="s">
        <v>101</v>
      </c>
      <c r="O12" s="4">
        <v>12.48</v>
      </c>
      <c r="P12" s="4">
        <v>12.48</v>
      </c>
      <c r="Q12" s="4">
        <v>0</v>
      </c>
      <c r="R12" s="4" t="s">
        <v>86</v>
      </c>
      <c r="S12" s="4" t="s">
        <v>30</v>
      </c>
      <c r="T12" s="4" t="s">
        <v>87</v>
      </c>
      <c r="U12" s="4" t="s">
        <v>134</v>
      </c>
    </row>
    <row r="13" spans="1:21">
      <c r="A13" s="1">
        <v>43761</v>
      </c>
      <c r="B13" s="2">
        <v>0.52916666666666667</v>
      </c>
      <c r="C13" t="s">
        <v>40</v>
      </c>
      <c r="D13" t="s">
        <v>41</v>
      </c>
      <c r="E13">
        <v>18.5</v>
      </c>
      <c r="F13" t="s">
        <v>20</v>
      </c>
      <c r="G13" t="s">
        <v>14</v>
      </c>
      <c r="H13" t="s">
        <v>22</v>
      </c>
      <c r="I13" t="s">
        <v>42</v>
      </c>
      <c r="K13" s="5">
        <v>43765</v>
      </c>
      <c r="L13" s="6">
        <v>0.80972222222222223</v>
      </c>
      <c r="M13" s="3" t="s">
        <v>84</v>
      </c>
      <c r="N13" s="3" t="s">
        <v>102</v>
      </c>
      <c r="O13" s="3">
        <v>39.799999999999997</v>
      </c>
      <c r="P13" s="3">
        <v>0</v>
      </c>
      <c r="Q13" s="3">
        <v>39.799999999999997</v>
      </c>
      <c r="R13" s="3" t="s">
        <v>86</v>
      </c>
      <c r="S13" s="3" t="s">
        <v>30</v>
      </c>
      <c r="T13" s="3" t="s">
        <v>87</v>
      </c>
      <c r="U13" s="3" t="s">
        <v>134</v>
      </c>
    </row>
    <row r="14" spans="1:21">
      <c r="A14" s="1">
        <v>43761</v>
      </c>
      <c r="B14" s="2">
        <v>0.74722222222222223</v>
      </c>
      <c r="C14" t="s">
        <v>32</v>
      </c>
      <c r="D14" t="s">
        <v>33</v>
      </c>
      <c r="E14">
        <v>3</v>
      </c>
      <c r="F14" t="s">
        <v>23</v>
      </c>
      <c r="G14" t="s">
        <v>30</v>
      </c>
      <c r="H14" t="s">
        <v>25</v>
      </c>
      <c r="K14" s="7">
        <v>43765</v>
      </c>
      <c r="L14" s="8">
        <v>0.80972222222222223</v>
      </c>
      <c r="M14" s="4" t="s">
        <v>84</v>
      </c>
      <c r="N14" s="4" t="s">
        <v>103</v>
      </c>
      <c r="O14" s="4">
        <v>10.9</v>
      </c>
      <c r="P14" s="4">
        <v>0</v>
      </c>
      <c r="Q14" s="4">
        <v>10.9</v>
      </c>
      <c r="R14" s="4" t="s">
        <v>104</v>
      </c>
      <c r="S14" s="4" t="s">
        <v>30</v>
      </c>
      <c r="T14" s="4" t="s">
        <v>87</v>
      </c>
      <c r="U14" s="4" t="s">
        <v>134</v>
      </c>
    </row>
    <row r="15" spans="1:21">
      <c r="A15" s="1">
        <v>43762</v>
      </c>
      <c r="B15" s="2">
        <v>0.35625000000000001</v>
      </c>
      <c r="C15" t="s">
        <v>32</v>
      </c>
      <c r="D15" t="s">
        <v>33</v>
      </c>
      <c r="E15">
        <v>3</v>
      </c>
      <c r="F15" t="s">
        <v>43</v>
      </c>
      <c r="G15" t="s">
        <v>30</v>
      </c>
      <c r="H15" t="s">
        <v>44</v>
      </c>
      <c r="K15" s="5">
        <v>43765</v>
      </c>
      <c r="L15" s="6">
        <v>0.80972222222222223</v>
      </c>
      <c r="M15" s="3" t="s">
        <v>84</v>
      </c>
      <c r="N15" s="3" t="s">
        <v>105</v>
      </c>
      <c r="O15" s="3">
        <v>3.3</v>
      </c>
      <c r="P15" s="3">
        <v>1.65</v>
      </c>
      <c r="Q15" s="3">
        <v>1.65</v>
      </c>
      <c r="R15" s="3" t="s">
        <v>106</v>
      </c>
      <c r="S15" s="3" t="s">
        <v>30</v>
      </c>
      <c r="T15" s="3" t="s">
        <v>87</v>
      </c>
      <c r="U15" s="3" t="s">
        <v>134</v>
      </c>
    </row>
    <row r="16" spans="1:21">
      <c r="A16" s="1">
        <v>43762</v>
      </c>
      <c r="B16" s="2">
        <v>0.54375000000000007</v>
      </c>
      <c r="C16" t="s">
        <v>40</v>
      </c>
      <c r="D16" t="s">
        <v>45</v>
      </c>
      <c r="E16">
        <v>17</v>
      </c>
      <c r="F16" t="s">
        <v>46</v>
      </c>
      <c r="G16" t="s">
        <v>30</v>
      </c>
      <c r="H16" t="s">
        <v>47</v>
      </c>
      <c r="K16" s="7">
        <v>43765</v>
      </c>
      <c r="L16" s="8">
        <v>0.80972222222222223</v>
      </c>
      <c r="M16" s="4" t="s">
        <v>84</v>
      </c>
      <c r="N16" s="4" t="s">
        <v>107</v>
      </c>
      <c r="O16" s="4">
        <v>4.9000000000000004</v>
      </c>
      <c r="P16" s="4">
        <v>2.4500000000000002</v>
      </c>
      <c r="Q16" s="4">
        <v>2.4500000000000002</v>
      </c>
      <c r="R16" s="4" t="s">
        <v>90</v>
      </c>
      <c r="S16" s="4" t="s">
        <v>30</v>
      </c>
      <c r="T16" s="4" t="s">
        <v>87</v>
      </c>
      <c r="U16" s="4" t="s">
        <v>134</v>
      </c>
    </row>
    <row r="17" spans="1:21">
      <c r="A17" s="1">
        <v>43762</v>
      </c>
      <c r="B17" s="2">
        <v>0.77083333333333337</v>
      </c>
      <c r="C17" t="s">
        <v>32</v>
      </c>
      <c r="D17" t="s">
        <v>33</v>
      </c>
      <c r="E17">
        <v>3</v>
      </c>
      <c r="F17" t="s">
        <v>43</v>
      </c>
      <c r="G17" t="s">
        <v>30</v>
      </c>
      <c r="H17" t="s">
        <v>44</v>
      </c>
      <c r="K17" s="5">
        <v>43765</v>
      </c>
      <c r="L17" s="6">
        <v>0.80972222222222223</v>
      </c>
      <c r="M17" s="3" t="s">
        <v>84</v>
      </c>
      <c r="N17" s="3" t="s">
        <v>108</v>
      </c>
      <c r="O17" s="3">
        <v>9.8000000000000007</v>
      </c>
      <c r="P17" s="3">
        <v>0</v>
      </c>
      <c r="Q17" s="3">
        <v>9.8000000000000007</v>
      </c>
      <c r="R17" s="3" t="s">
        <v>109</v>
      </c>
      <c r="S17" s="3" t="s">
        <v>30</v>
      </c>
      <c r="T17" s="3" t="s">
        <v>87</v>
      </c>
      <c r="U17" s="3" t="s">
        <v>134</v>
      </c>
    </row>
    <row r="18" spans="1:21">
      <c r="A18" s="1">
        <v>43762</v>
      </c>
      <c r="B18" s="2">
        <v>0.77222222222222225</v>
      </c>
      <c r="C18" t="s">
        <v>32</v>
      </c>
      <c r="D18" t="s">
        <v>49</v>
      </c>
      <c r="E18">
        <v>100</v>
      </c>
      <c r="F18" t="s">
        <v>16</v>
      </c>
      <c r="G18" t="s">
        <v>30</v>
      </c>
      <c r="H18" t="s">
        <v>48</v>
      </c>
      <c r="I18" t="s">
        <v>50</v>
      </c>
      <c r="K18" s="7">
        <v>43765</v>
      </c>
      <c r="L18" s="8">
        <v>0.80972222222222223</v>
      </c>
      <c r="M18" s="4" t="s">
        <v>84</v>
      </c>
      <c r="N18" s="4" t="s">
        <v>110</v>
      </c>
      <c r="O18" s="4">
        <v>3.3</v>
      </c>
      <c r="P18" s="4">
        <v>1.65</v>
      </c>
      <c r="Q18" s="4">
        <v>1.65</v>
      </c>
      <c r="R18" s="4" t="s">
        <v>111</v>
      </c>
      <c r="S18" s="4" t="s">
        <v>30</v>
      </c>
      <c r="T18" s="4" t="s">
        <v>87</v>
      </c>
      <c r="U18" s="4" t="s">
        <v>134</v>
      </c>
    </row>
    <row r="19" spans="1:21">
      <c r="A19" s="1">
        <v>43763</v>
      </c>
      <c r="B19" s="2">
        <v>0.52708333333333335</v>
      </c>
      <c r="C19" t="s">
        <v>40</v>
      </c>
      <c r="D19" t="s">
        <v>51</v>
      </c>
      <c r="E19">
        <v>30</v>
      </c>
      <c r="F19" t="s">
        <v>46</v>
      </c>
      <c r="G19" t="s">
        <v>52</v>
      </c>
      <c r="H19" t="s">
        <v>53</v>
      </c>
      <c r="K19" s="5">
        <v>43765</v>
      </c>
      <c r="L19" s="6">
        <v>0.80972222222222223</v>
      </c>
      <c r="M19" s="3" t="s">
        <v>84</v>
      </c>
      <c r="N19" s="3" t="s">
        <v>112</v>
      </c>
      <c r="O19" s="3">
        <v>12.8</v>
      </c>
      <c r="P19" s="3">
        <v>6.4</v>
      </c>
      <c r="Q19" s="3">
        <v>6.4</v>
      </c>
      <c r="R19" s="3" t="s">
        <v>109</v>
      </c>
      <c r="S19" s="3" t="s">
        <v>30</v>
      </c>
      <c r="T19" s="3" t="s">
        <v>87</v>
      </c>
      <c r="U19" s="3" t="s">
        <v>134</v>
      </c>
    </row>
    <row r="20" spans="1:21">
      <c r="A20" s="1">
        <v>43763</v>
      </c>
      <c r="B20" s="2">
        <v>0.6020833333333333</v>
      </c>
      <c r="C20" t="s">
        <v>54</v>
      </c>
      <c r="D20" t="s">
        <v>55</v>
      </c>
      <c r="E20">
        <v>4.8600000000000003</v>
      </c>
      <c r="F20" t="s">
        <v>56</v>
      </c>
      <c r="G20" t="s">
        <v>30</v>
      </c>
      <c r="H20" t="s">
        <v>57</v>
      </c>
      <c r="K20" s="7">
        <v>43765</v>
      </c>
      <c r="L20" s="8">
        <v>0.80972222222222223</v>
      </c>
      <c r="M20" s="4" t="s">
        <v>84</v>
      </c>
      <c r="N20" s="4" t="s">
        <v>113</v>
      </c>
      <c r="O20" s="4">
        <v>26.8</v>
      </c>
      <c r="P20" s="4">
        <v>26.8</v>
      </c>
      <c r="Q20" s="4">
        <v>0</v>
      </c>
      <c r="R20" s="4" t="s">
        <v>94</v>
      </c>
      <c r="S20" s="4" t="s">
        <v>30</v>
      </c>
      <c r="T20" s="4" t="s">
        <v>87</v>
      </c>
      <c r="U20" s="4" t="s">
        <v>134</v>
      </c>
    </row>
    <row r="21" spans="1:21">
      <c r="A21" s="1">
        <v>43763</v>
      </c>
      <c r="B21" s="2">
        <v>0.75763888888888886</v>
      </c>
      <c r="C21" t="s">
        <v>58</v>
      </c>
      <c r="D21" t="s">
        <v>59</v>
      </c>
      <c r="E21">
        <v>12</v>
      </c>
      <c r="F21" t="s">
        <v>46</v>
      </c>
      <c r="G21" t="s">
        <v>30</v>
      </c>
      <c r="H21" t="s">
        <v>60</v>
      </c>
      <c r="K21" s="5">
        <v>43765</v>
      </c>
      <c r="L21" s="6">
        <v>0.80972222222222223</v>
      </c>
      <c r="M21" s="3" t="s">
        <v>84</v>
      </c>
      <c r="N21" s="3" t="s">
        <v>114</v>
      </c>
      <c r="O21" s="3">
        <v>25</v>
      </c>
      <c r="P21" s="3">
        <v>25</v>
      </c>
      <c r="Q21" s="3">
        <v>0</v>
      </c>
      <c r="R21" s="3" t="s">
        <v>115</v>
      </c>
      <c r="S21" s="3" t="s">
        <v>30</v>
      </c>
      <c r="T21" s="3" t="s">
        <v>87</v>
      </c>
      <c r="U21" s="3" t="s">
        <v>134</v>
      </c>
    </row>
    <row r="22" spans="1:21">
      <c r="A22" s="1">
        <v>43764</v>
      </c>
      <c r="B22" s="2">
        <v>0.43611111111111112</v>
      </c>
      <c r="C22" t="s">
        <v>67</v>
      </c>
      <c r="D22" t="s">
        <v>64</v>
      </c>
      <c r="E22">
        <v>28</v>
      </c>
      <c r="F22" t="s">
        <v>63</v>
      </c>
      <c r="G22" t="s">
        <v>52</v>
      </c>
      <c r="H22" t="s">
        <v>61</v>
      </c>
      <c r="K22" s="7">
        <v>43765</v>
      </c>
      <c r="L22" s="8">
        <v>0.80972222222222223</v>
      </c>
      <c r="M22" s="4" t="s">
        <v>84</v>
      </c>
      <c r="N22" s="4" t="s">
        <v>116</v>
      </c>
      <c r="O22" s="4">
        <v>20</v>
      </c>
      <c r="P22" s="4">
        <v>10</v>
      </c>
      <c r="Q22" s="4">
        <v>10</v>
      </c>
      <c r="R22" s="4" t="s">
        <v>81</v>
      </c>
      <c r="S22" s="4" t="s">
        <v>30</v>
      </c>
      <c r="T22" s="4" t="s">
        <v>87</v>
      </c>
      <c r="U22" s="4" t="s">
        <v>134</v>
      </c>
    </row>
    <row r="23" spans="1:21">
      <c r="A23" s="1">
        <v>43764</v>
      </c>
      <c r="B23" s="2">
        <v>0.43611111111111112</v>
      </c>
      <c r="C23" t="s">
        <v>67</v>
      </c>
      <c r="D23" t="s">
        <v>65</v>
      </c>
      <c r="E23">
        <v>1</v>
      </c>
      <c r="F23" t="s">
        <v>66</v>
      </c>
      <c r="G23" t="s">
        <v>14</v>
      </c>
      <c r="H23" t="s">
        <v>61</v>
      </c>
      <c r="K23" s="5">
        <v>43765</v>
      </c>
      <c r="L23" s="6">
        <v>0.80972222222222223</v>
      </c>
      <c r="M23" s="3" t="s">
        <v>84</v>
      </c>
      <c r="N23" s="3" t="s">
        <v>117</v>
      </c>
      <c r="O23" s="3">
        <v>10</v>
      </c>
      <c r="P23" s="3">
        <v>5</v>
      </c>
      <c r="Q23" s="3">
        <v>5</v>
      </c>
      <c r="R23" s="3" t="s">
        <v>118</v>
      </c>
      <c r="S23" s="3" t="s">
        <v>30</v>
      </c>
      <c r="T23" s="3" t="s">
        <v>87</v>
      </c>
      <c r="U23" s="3" t="s">
        <v>134</v>
      </c>
    </row>
    <row r="24" spans="1:21">
      <c r="A24" s="1">
        <v>43764</v>
      </c>
      <c r="B24" s="2">
        <v>0.53749999999999998</v>
      </c>
      <c r="C24" t="s">
        <v>40</v>
      </c>
      <c r="D24" t="s">
        <v>72</v>
      </c>
      <c r="E24">
        <v>16</v>
      </c>
      <c r="F24" t="s">
        <v>46</v>
      </c>
      <c r="G24" t="s">
        <v>52</v>
      </c>
      <c r="H24" t="s">
        <v>73</v>
      </c>
      <c r="K24" s="7">
        <v>43765</v>
      </c>
      <c r="L24" s="8">
        <v>0.80972222222222223</v>
      </c>
      <c r="M24" s="4" t="s">
        <v>84</v>
      </c>
      <c r="N24" s="4" t="s">
        <v>119</v>
      </c>
      <c r="O24" s="4">
        <v>10</v>
      </c>
      <c r="P24" s="4">
        <v>5</v>
      </c>
      <c r="Q24" s="4">
        <v>5</v>
      </c>
      <c r="R24" s="4" t="s">
        <v>120</v>
      </c>
      <c r="S24" s="4" t="s">
        <v>30</v>
      </c>
      <c r="T24" s="4" t="s">
        <v>87</v>
      </c>
      <c r="U24" s="4" t="s">
        <v>134</v>
      </c>
    </row>
    <row r="25" spans="1:21">
      <c r="A25" s="1">
        <v>43764</v>
      </c>
      <c r="B25" s="2">
        <v>0.53888888888888886</v>
      </c>
      <c r="C25" t="s">
        <v>74</v>
      </c>
      <c r="D25" t="s">
        <v>75</v>
      </c>
      <c r="E25">
        <v>26.8</v>
      </c>
      <c r="F25" t="s">
        <v>76</v>
      </c>
      <c r="G25" t="s">
        <v>52</v>
      </c>
      <c r="H25" t="s">
        <v>77</v>
      </c>
      <c r="I25" t="s">
        <v>78</v>
      </c>
      <c r="K25" s="5">
        <v>43765</v>
      </c>
      <c r="L25" s="6">
        <v>0.80972222222222223</v>
      </c>
      <c r="M25" s="3" t="s">
        <v>84</v>
      </c>
      <c r="N25" s="3" t="s">
        <v>121</v>
      </c>
      <c r="O25" s="3">
        <v>29.9</v>
      </c>
      <c r="P25" s="3">
        <v>29.9</v>
      </c>
      <c r="Q25" s="3">
        <v>0</v>
      </c>
      <c r="R25" s="3" t="s">
        <v>122</v>
      </c>
      <c r="S25" s="3" t="s">
        <v>30</v>
      </c>
      <c r="T25" s="3" t="s">
        <v>87</v>
      </c>
      <c r="U25" s="3" t="s">
        <v>134</v>
      </c>
    </row>
    <row r="26" spans="1:21">
      <c r="A26" s="1">
        <v>43765</v>
      </c>
      <c r="B26" s="2">
        <v>0.64930555555555558</v>
      </c>
      <c r="C26" t="s">
        <v>79</v>
      </c>
      <c r="D26" t="s">
        <v>80</v>
      </c>
      <c r="E26">
        <v>148.97</v>
      </c>
      <c r="F26" t="s">
        <v>81</v>
      </c>
      <c r="G26" t="s">
        <v>82</v>
      </c>
      <c r="H26" t="s">
        <v>83</v>
      </c>
      <c r="K26" s="7">
        <v>43765</v>
      </c>
      <c r="L26" s="8">
        <v>0.80972222222222223</v>
      </c>
      <c r="M26" s="4" t="s">
        <v>84</v>
      </c>
      <c r="N26" s="4" t="s">
        <v>123</v>
      </c>
      <c r="O26" s="4">
        <v>5.8</v>
      </c>
      <c r="P26" s="4">
        <v>2.9</v>
      </c>
      <c r="Q26" s="4">
        <v>2.9</v>
      </c>
      <c r="R26" s="4" t="s">
        <v>109</v>
      </c>
      <c r="S26" s="4" t="s">
        <v>30</v>
      </c>
      <c r="T26" s="4" t="s">
        <v>87</v>
      </c>
      <c r="U26" s="4" t="s">
        <v>134</v>
      </c>
    </row>
    <row r="27" spans="1:21">
      <c r="A27" s="1">
        <v>43765</v>
      </c>
      <c r="B27" s="2">
        <v>0.80972222222222223</v>
      </c>
      <c r="C27" t="s">
        <v>84</v>
      </c>
      <c r="D27" t="s">
        <v>136</v>
      </c>
      <c r="E27">
        <v>140.33500000000001</v>
      </c>
      <c r="F27" t="s">
        <v>23</v>
      </c>
      <c r="G27" t="s">
        <v>30</v>
      </c>
      <c r="H27" t="s">
        <v>87</v>
      </c>
      <c r="I27" t="s">
        <v>130</v>
      </c>
      <c r="K27" s="5">
        <v>43765</v>
      </c>
      <c r="L27" s="6">
        <v>0.80972222222222223</v>
      </c>
      <c r="M27" s="3" t="s">
        <v>84</v>
      </c>
      <c r="N27" s="3" t="s">
        <v>124</v>
      </c>
      <c r="O27" s="3">
        <v>10</v>
      </c>
      <c r="P27" s="3">
        <v>10</v>
      </c>
      <c r="Q27" s="3">
        <v>0</v>
      </c>
      <c r="R27" s="3" t="s">
        <v>125</v>
      </c>
      <c r="S27" s="3" t="s">
        <v>30</v>
      </c>
      <c r="T27" s="3" t="s">
        <v>87</v>
      </c>
      <c r="U27" s="3" t="s">
        <v>134</v>
      </c>
    </row>
    <row r="28" spans="1:21">
      <c r="A28" s="1">
        <v>43766</v>
      </c>
      <c r="B28" s="2">
        <v>0.63055555555555554</v>
      </c>
      <c r="C28" t="s">
        <v>68</v>
      </c>
      <c r="D28" t="s">
        <v>69</v>
      </c>
      <c r="E28">
        <v>3.06</v>
      </c>
      <c r="F28" t="s">
        <v>70</v>
      </c>
      <c r="G28" t="s">
        <v>52</v>
      </c>
      <c r="H28" t="s">
        <v>14</v>
      </c>
      <c r="I28" t="s">
        <v>71</v>
      </c>
      <c r="K28" s="7">
        <v>43765</v>
      </c>
      <c r="L28" s="8">
        <v>0.80972222222222223</v>
      </c>
      <c r="M28" s="4" t="s">
        <v>84</v>
      </c>
      <c r="N28" s="4" t="s">
        <v>126</v>
      </c>
      <c r="O28" s="4">
        <v>0.3</v>
      </c>
      <c r="P28" s="4">
        <v>0.15</v>
      </c>
      <c r="Q28" s="4">
        <v>0.15</v>
      </c>
      <c r="R28" s="4" t="s">
        <v>122</v>
      </c>
      <c r="S28" s="4" t="s">
        <v>30</v>
      </c>
      <c r="T28" s="4" t="s">
        <v>87</v>
      </c>
      <c r="U28" s="4" t="s">
        <v>134</v>
      </c>
    </row>
    <row r="29" spans="1:21">
      <c r="A29" s="1">
        <v>43767</v>
      </c>
      <c r="B29" s="2">
        <v>0.52777777777777779</v>
      </c>
      <c r="C29" t="s">
        <v>40</v>
      </c>
      <c r="D29" t="s">
        <v>21</v>
      </c>
      <c r="E29">
        <v>16</v>
      </c>
      <c r="F29" t="s">
        <v>20</v>
      </c>
      <c r="G29" t="s">
        <v>52</v>
      </c>
      <c r="H29" t="s">
        <v>22</v>
      </c>
      <c r="K29" s="10">
        <v>43765</v>
      </c>
      <c r="L29" s="11">
        <v>0.80972222222222223</v>
      </c>
      <c r="M29" s="12" t="s">
        <v>84</v>
      </c>
      <c r="N29" s="12" t="s">
        <v>127</v>
      </c>
      <c r="O29" s="12">
        <v>15.8</v>
      </c>
      <c r="P29" s="12">
        <v>0</v>
      </c>
      <c r="Q29" s="12">
        <v>7.9</v>
      </c>
      <c r="R29" s="12" t="s">
        <v>94</v>
      </c>
      <c r="S29" s="12" t="s">
        <v>30</v>
      </c>
      <c r="T29" s="12" t="s">
        <v>87</v>
      </c>
      <c r="U29" s="12" t="s">
        <v>134</v>
      </c>
    </row>
    <row r="30" spans="1:21">
      <c r="A30" s="1">
        <v>43767</v>
      </c>
      <c r="B30" s="2">
        <v>0.84791666666666676</v>
      </c>
      <c r="C30" t="s">
        <v>137</v>
      </c>
      <c r="D30" t="s">
        <v>49</v>
      </c>
      <c r="E30">
        <v>50</v>
      </c>
      <c r="F30" t="s">
        <v>23</v>
      </c>
      <c r="G30" t="s">
        <v>34</v>
      </c>
      <c r="H30" t="s">
        <v>60</v>
      </c>
      <c r="I30" t="s">
        <v>139</v>
      </c>
      <c r="K30" s="7" t="s">
        <v>129</v>
      </c>
      <c r="L30" s="8"/>
      <c r="M30" s="4"/>
      <c r="N30" s="4"/>
      <c r="O30" s="13">
        <f>SUM(O3:O29)</f>
        <v>345.34000000000009</v>
      </c>
      <c r="P30" s="13">
        <f>SUM(P3:P29)</f>
        <v>197.10500000000005</v>
      </c>
      <c r="Q30" s="13">
        <f>SUM(Q3:Q29)</f>
        <v>140.33500000000004</v>
      </c>
      <c r="R30" s="4"/>
      <c r="S30" s="4"/>
      <c r="T30" s="4"/>
      <c r="U30" s="4"/>
    </row>
    <row r="31" spans="1:21">
      <c r="A31" s="1">
        <v>43768</v>
      </c>
      <c r="B31" s="2">
        <v>0.53055555555555556</v>
      </c>
      <c r="C31" t="s">
        <v>40</v>
      </c>
      <c r="D31" t="s">
        <v>140</v>
      </c>
      <c r="E31">
        <v>24</v>
      </c>
      <c r="F31" t="s">
        <v>20</v>
      </c>
      <c r="G31" t="s">
        <v>30</v>
      </c>
      <c r="H31" t="s">
        <v>141</v>
      </c>
      <c r="I31" t="s">
        <v>142</v>
      </c>
    </row>
    <row r="32" spans="1:21">
      <c r="A32" s="1">
        <v>43768</v>
      </c>
      <c r="B32" s="2">
        <v>0.57291666666666663</v>
      </c>
      <c r="C32" t="s">
        <v>137</v>
      </c>
      <c r="D32" t="s">
        <v>143</v>
      </c>
      <c r="E32">
        <v>54</v>
      </c>
      <c r="F32" t="s">
        <v>23</v>
      </c>
      <c r="G32" t="s">
        <v>30</v>
      </c>
      <c r="H32" t="s">
        <v>57</v>
      </c>
      <c r="I32" t="s">
        <v>144</v>
      </c>
    </row>
    <row r="33" spans="1:9">
      <c r="A33" s="1">
        <v>43769</v>
      </c>
      <c r="B33" s="2">
        <v>0.53819444444444442</v>
      </c>
      <c r="C33" t="s">
        <v>40</v>
      </c>
      <c r="D33" t="s">
        <v>145</v>
      </c>
      <c r="E33">
        <v>12</v>
      </c>
      <c r="F33" t="s">
        <v>20</v>
      </c>
      <c r="G33" t="s">
        <v>30</v>
      </c>
      <c r="H33" t="s">
        <v>31</v>
      </c>
    </row>
    <row r="34" spans="1:9">
      <c r="A34" s="1">
        <v>43770</v>
      </c>
      <c r="B34" s="2">
        <v>0.54513888888888895</v>
      </c>
      <c r="C34" t="s">
        <v>40</v>
      </c>
      <c r="D34" t="s">
        <v>176</v>
      </c>
      <c r="E34">
        <v>24</v>
      </c>
      <c r="F34" t="s">
        <v>20</v>
      </c>
      <c r="G34" t="s">
        <v>30</v>
      </c>
      <c r="H34" t="s">
        <v>141</v>
      </c>
      <c r="I34" t="s">
        <v>142</v>
      </c>
    </row>
    <row r="35" spans="1:9">
      <c r="A35" s="1">
        <v>43771</v>
      </c>
      <c r="B35" s="2">
        <v>0.3611111111111111</v>
      </c>
      <c r="C35" t="s">
        <v>32</v>
      </c>
      <c r="D35" t="s">
        <v>0</v>
      </c>
      <c r="E35">
        <v>3</v>
      </c>
      <c r="F35" t="s">
        <v>23</v>
      </c>
      <c r="G35" t="s">
        <v>30</v>
      </c>
      <c r="H35" t="s">
        <v>25</v>
      </c>
      <c r="I35" t="s">
        <v>177</v>
      </c>
    </row>
    <row r="36" spans="1:9">
      <c r="A36" s="1">
        <v>43771</v>
      </c>
      <c r="B36" s="2">
        <v>0.53819444444444442</v>
      </c>
      <c r="C36" t="s">
        <v>40</v>
      </c>
      <c r="D36" t="s">
        <v>178</v>
      </c>
      <c r="E36">
        <v>16</v>
      </c>
      <c r="F36" t="s">
        <v>20</v>
      </c>
      <c r="G36" t="s">
        <v>30</v>
      </c>
      <c r="H36" t="s">
        <v>73</v>
      </c>
    </row>
    <row r="37" spans="1:9">
      <c r="A37" s="1">
        <v>43771</v>
      </c>
      <c r="B37" s="2">
        <v>0.77222222222222225</v>
      </c>
      <c r="C37" t="s">
        <v>32</v>
      </c>
      <c r="D37" t="s">
        <v>0</v>
      </c>
      <c r="E37">
        <v>3</v>
      </c>
      <c r="F37" t="s">
        <v>23</v>
      </c>
      <c r="G37" t="s">
        <v>30</v>
      </c>
      <c r="H37" t="s">
        <v>25</v>
      </c>
      <c r="I37" t="s">
        <v>177</v>
      </c>
    </row>
    <row r="38" spans="1:9">
      <c r="A38" s="1">
        <v>43772</v>
      </c>
      <c r="B38" s="2">
        <v>0.49791666666666662</v>
      </c>
      <c r="C38" t="s">
        <v>19</v>
      </c>
      <c r="D38" t="s">
        <v>179</v>
      </c>
      <c r="E38">
        <v>16</v>
      </c>
      <c r="F38" t="s">
        <v>20</v>
      </c>
      <c r="G38" t="s">
        <v>24</v>
      </c>
      <c r="H38" t="s">
        <v>180</v>
      </c>
    </row>
    <row r="39" spans="1:9">
      <c r="A39" s="1">
        <v>43773</v>
      </c>
      <c r="B39" s="2">
        <v>0.53472222222222221</v>
      </c>
      <c r="C39" t="s">
        <v>19</v>
      </c>
      <c r="D39" t="s">
        <v>194</v>
      </c>
      <c r="E39">
        <v>34</v>
      </c>
      <c r="F39" t="s">
        <v>20</v>
      </c>
      <c r="G39" t="s">
        <v>52</v>
      </c>
      <c r="H39" t="s">
        <v>22</v>
      </c>
    </row>
    <row r="40" spans="1:9">
      <c r="A40" s="1">
        <v>43773</v>
      </c>
      <c r="B40" s="2">
        <v>0.62291666666666667</v>
      </c>
      <c r="C40" t="s">
        <v>54</v>
      </c>
      <c r="D40" t="s">
        <v>191</v>
      </c>
      <c r="E40">
        <v>3</v>
      </c>
      <c r="F40" t="s">
        <v>192</v>
      </c>
      <c r="G40" t="s">
        <v>24</v>
      </c>
      <c r="H40" t="s">
        <v>57</v>
      </c>
      <c r="I40" t="s">
        <v>193</v>
      </c>
    </row>
    <row r="41" spans="1:9">
      <c r="A41" s="1">
        <v>43773</v>
      </c>
      <c r="B41" s="2">
        <v>0.79236111111111107</v>
      </c>
      <c r="C41" t="s">
        <v>6</v>
      </c>
      <c r="D41" t="s">
        <v>195</v>
      </c>
      <c r="E41">
        <v>14</v>
      </c>
      <c r="F41" t="s">
        <v>196</v>
      </c>
      <c r="G41" t="s">
        <v>14</v>
      </c>
      <c r="H41" t="s">
        <v>197</v>
      </c>
      <c r="I41" t="s">
        <v>199</v>
      </c>
    </row>
    <row r="42" spans="1:9">
      <c r="A42" s="1">
        <v>43773</v>
      </c>
      <c r="B42" s="2">
        <v>0.79513888888888884</v>
      </c>
      <c r="C42" t="s">
        <v>6</v>
      </c>
      <c r="D42" t="s">
        <v>195</v>
      </c>
      <c r="E42">
        <v>20</v>
      </c>
      <c r="F42" t="s">
        <v>196</v>
      </c>
      <c r="G42" t="s">
        <v>14</v>
      </c>
      <c r="H42" t="s">
        <v>197</v>
      </c>
      <c r="I42" t="s">
        <v>198</v>
      </c>
    </row>
    <row r="43" spans="1:9">
      <c r="A43" s="1">
        <v>43774</v>
      </c>
      <c r="B43" s="2">
        <v>0.54166666666666663</v>
      </c>
      <c r="C43" t="s">
        <v>40</v>
      </c>
      <c r="D43" t="s">
        <v>45</v>
      </c>
      <c r="E43">
        <v>17</v>
      </c>
      <c r="F43" t="s">
        <v>20</v>
      </c>
      <c r="G43" t="s">
        <v>24</v>
      </c>
      <c r="H43" t="s">
        <v>141</v>
      </c>
      <c r="I43" t="s">
        <v>142</v>
      </c>
    </row>
    <row r="44" spans="1:9">
      <c r="A44" s="1">
        <v>43775</v>
      </c>
      <c r="B44" s="2">
        <v>0.54166666666666663</v>
      </c>
      <c r="C44" t="s">
        <v>40</v>
      </c>
      <c r="D44" t="s">
        <v>21</v>
      </c>
      <c r="E44">
        <v>16</v>
      </c>
      <c r="F44" t="s">
        <v>20</v>
      </c>
      <c r="G44" t="s">
        <v>52</v>
      </c>
      <c r="H44" t="s">
        <v>22</v>
      </c>
    </row>
    <row r="45" spans="1:9">
      <c r="A45" s="1">
        <v>43775</v>
      </c>
      <c r="B45" s="2">
        <v>0.76736111111111116</v>
      </c>
      <c r="C45" t="s">
        <v>67</v>
      </c>
      <c r="D45" t="s">
        <v>200</v>
      </c>
      <c r="E45">
        <v>21</v>
      </c>
      <c r="F45" t="s">
        <v>63</v>
      </c>
      <c r="G45" t="s">
        <v>52</v>
      </c>
      <c r="H45" t="s">
        <v>201</v>
      </c>
    </row>
    <row r="46" spans="1:9">
      <c r="A46" s="1">
        <v>43775</v>
      </c>
      <c r="B46" s="2">
        <v>0.77222222222222225</v>
      </c>
      <c r="C46" t="s">
        <v>58</v>
      </c>
      <c r="D46" t="s">
        <v>202</v>
      </c>
      <c r="E46">
        <v>11</v>
      </c>
      <c r="F46" t="s">
        <v>203</v>
      </c>
      <c r="G46" t="s">
        <v>204</v>
      </c>
      <c r="H46" t="s">
        <v>201</v>
      </c>
      <c r="I46" t="s">
        <v>205</v>
      </c>
    </row>
    <row r="47" spans="1:9">
      <c r="A47" s="1">
        <v>43775</v>
      </c>
      <c r="B47" s="2">
        <v>0.96111111111111114</v>
      </c>
      <c r="C47" t="s">
        <v>79</v>
      </c>
      <c r="D47" t="s">
        <v>206</v>
      </c>
      <c r="E47">
        <v>98.7</v>
      </c>
      <c r="F47" t="s">
        <v>203</v>
      </c>
      <c r="G47" t="s">
        <v>207</v>
      </c>
      <c r="H47" t="s">
        <v>208</v>
      </c>
    </row>
    <row r="48" spans="1:9">
      <c r="A48" s="1">
        <v>43776</v>
      </c>
      <c r="B48" s="2">
        <v>0.3354166666666667</v>
      </c>
      <c r="C48" t="s">
        <v>209</v>
      </c>
      <c r="D48" t="s">
        <v>210</v>
      </c>
      <c r="E48">
        <v>2000</v>
      </c>
      <c r="F48" t="s">
        <v>23</v>
      </c>
      <c r="G48" t="s">
        <v>30</v>
      </c>
      <c r="H48" t="s">
        <v>39</v>
      </c>
      <c r="I48" t="s">
        <v>211</v>
      </c>
    </row>
    <row r="49" spans="1:9">
      <c r="A49" s="1">
        <v>43776</v>
      </c>
      <c r="B49" s="2">
        <v>0.53541666666666665</v>
      </c>
      <c r="C49" t="s">
        <v>40</v>
      </c>
      <c r="D49" t="s">
        <v>212</v>
      </c>
      <c r="E49">
        <v>17.98</v>
      </c>
      <c r="F49" t="s">
        <v>20</v>
      </c>
      <c r="G49" t="s">
        <v>207</v>
      </c>
      <c r="H49" t="s">
        <v>213</v>
      </c>
    </row>
    <row r="50" spans="1:9">
      <c r="A50" s="1">
        <v>43777</v>
      </c>
      <c r="B50" s="2">
        <v>0.54166666666666663</v>
      </c>
      <c r="C50" t="s">
        <v>40</v>
      </c>
      <c r="D50" t="s">
        <v>214</v>
      </c>
      <c r="E50">
        <v>20</v>
      </c>
      <c r="F50" t="s">
        <v>20</v>
      </c>
      <c r="G50" t="s">
        <v>24</v>
      </c>
      <c r="H50" t="s">
        <v>141</v>
      </c>
      <c r="I50" t="s">
        <v>142</v>
      </c>
    </row>
    <row r="51" spans="1:9">
      <c r="A51" s="1">
        <v>43777</v>
      </c>
      <c r="B51" s="2">
        <v>0.61249999999999993</v>
      </c>
      <c r="C51" t="s">
        <v>150</v>
      </c>
      <c r="D51" t="s">
        <v>215</v>
      </c>
      <c r="E51">
        <v>10.5</v>
      </c>
      <c r="F51" t="s">
        <v>192</v>
      </c>
      <c r="G51" t="s">
        <v>24</v>
      </c>
      <c r="H51" t="s">
        <v>57</v>
      </c>
      <c r="I51" t="s">
        <v>216</v>
      </c>
    </row>
    <row r="52" spans="1:9">
      <c r="A52" s="1">
        <v>43777</v>
      </c>
      <c r="B52" s="2">
        <v>0.94166666666666676</v>
      </c>
      <c r="C52" t="s">
        <v>137</v>
      </c>
      <c r="D52" t="s">
        <v>217</v>
      </c>
      <c r="E52">
        <v>1500</v>
      </c>
      <c r="F52" t="s">
        <v>23</v>
      </c>
      <c r="G52" t="s">
        <v>14</v>
      </c>
      <c r="H52" t="s">
        <v>218</v>
      </c>
      <c r="I52" t="s">
        <v>219</v>
      </c>
    </row>
    <row r="53" spans="1:9">
      <c r="A53" s="1">
        <v>43778</v>
      </c>
      <c r="B53" s="2">
        <v>0.49652777777777773</v>
      </c>
      <c r="C53" t="s">
        <v>40</v>
      </c>
      <c r="D53" t="s">
        <v>226</v>
      </c>
      <c r="E53">
        <v>30</v>
      </c>
      <c r="F53" t="s">
        <v>20</v>
      </c>
      <c r="G53" t="s">
        <v>14</v>
      </c>
      <c r="H53" t="s">
        <v>225</v>
      </c>
      <c r="I53" t="s">
        <v>227</v>
      </c>
    </row>
    <row r="54" spans="1:9">
      <c r="A54" s="1">
        <v>43778</v>
      </c>
      <c r="B54" s="2">
        <v>0.54583333333333328</v>
      </c>
      <c r="C54" t="s">
        <v>230</v>
      </c>
      <c r="D54" t="s">
        <v>231</v>
      </c>
      <c r="E54">
        <v>30</v>
      </c>
      <c r="F54" t="s">
        <v>196</v>
      </c>
      <c r="G54" t="s">
        <v>14</v>
      </c>
      <c r="H54" t="s">
        <v>232</v>
      </c>
      <c r="I54" t="s">
        <v>233</v>
      </c>
    </row>
    <row r="55" spans="1:9">
      <c r="A55" s="1">
        <v>43778</v>
      </c>
      <c r="B55" s="2">
        <v>0.6430555555555556</v>
      </c>
      <c r="C55" t="s">
        <v>150</v>
      </c>
      <c r="D55" t="s">
        <v>234</v>
      </c>
      <c r="E55">
        <v>6</v>
      </c>
      <c r="F55" t="s">
        <v>235</v>
      </c>
      <c r="G55" t="s">
        <v>14</v>
      </c>
      <c r="H55" t="s">
        <v>236</v>
      </c>
      <c r="I55" t="s">
        <v>233</v>
      </c>
    </row>
    <row r="56" spans="1:9">
      <c r="A56" s="1">
        <v>43778</v>
      </c>
      <c r="B56" s="2">
        <v>0.71458333333333324</v>
      </c>
      <c r="C56" t="s">
        <v>84</v>
      </c>
      <c r="D56" t="s">
        <v>237</v>
      </c>
      <c r="E56">
        <v>10</v>
      </c>
      <c r="F56" t="s">
        <v>63</v>
      </c>
      <c r="G56" t="s">
        <v>14</v>
      </c>
      <c r="H56" t="s">
        <v>238</v>
      </c>
      <c r="I56" t="s">
        <v>233</v>
      </c>
    </row>
    <row r="57" spans="1:9">
      <c r="A57" s="1">
        <v>43779</v>
      </c>
      <c r="B57" s="2">
        <v>0.60347222222222219</v>
      </c>
      <c r="C57" t="s">
        <v>40</v>
      </c>
      <c r="D57" t="s">
        <v>220</v>
      </c>
      <c r="E57">
        <v>51</v>
      </c>
      <c r="F57" t="s">
        <v>20</v>
      </c>
      <c r="G57" t="s">
        <v>24</v>
      </c>
      <c r="H57" t="s">
        <v>228</v>
      </c>
      <c r="I57" t="s">
        <v>229</v>
      </c>
    </row>
    <row r="58" spans="1:9">
      <c r="A58" s="1">
        <v>43780</v>
      </c>
      <c r="B58" s="2">
        <v>0.6777777777777777</v>
      </c>
      <c r="C58" t="s">
        <v>137</v>
      </c>
      <c r="D58" t="s">
        <v>221</v>
      </c>
      <c r="E58">
        <v>88</v>
      </c>
      <c r="F58" t="s">
        <v>222</v>
      </c>
      <c r="G58" t="s">
        <v>24</v>
      </c>
      <c r="H58" t="s">
        <v>223</v>
      </c>
    </row>
    <row r="59" spans="1:9">
      <c r="A59" s="1">
        <v>43780</v>
      </c>
      <c r="B59" s="2">
        <v>0.77916666666666667</v>
      </c>
      <c r="C59" t="s">
        <v>67</v>
      </c>
      <c r="D59" t="s">
        <v>224</v>
      </c>
      <c r="E59">
        <v>12</v>
      </c>
      <c r="F59" t="s">
        <v>63</v>
      </c>
      <c r="G59" t="s">
        <v>24</v>
      </c>
      <c r="H59" t="s">
        <v>61</v>
      </c>
    </row>
    <row r="60" spans="1:9">
      <c r="A60" s="1"/>
      <c r="B60" s="2"/>
    </row>
    <row r="61" spans="1:9">
      <c r="A61" s="1"/>
      <c r="B61" s="2"/>
    </row>
    <row r="62" spans="1:9">
      <c r="A62" s="1"/>
      <c r="B62" s="2"/>
    </row>
    <row r="63" spans="1:9">
      <c r="A63" s="1"/>
      <c r="B63" s="2"/>
    </row>
    <row r="64" spans="1:9">
      <c r="A64" s="1"/>
      <c r="B64" s="2"/>
    </row>
  </sheetData>
  <mergeCells count="1">
    <mergeCell ref="K1:U1"/>
  </mergeCells>
  <phoneticPr fontId="1" type="noConversion"/>
  <dataValidations count="16">
    <dataValidation type="list" allowBlank="1" showInputMessage="1" showErrorMessage="1" sqref="C2:C11 C13:C19" xr:uid="{3E43E9E5-CA6B-4F45-A703-CF25F1C54DE5}">
      <formula1>"出行,午饭,水果"</formula1>
    </dataValidation>
    <dataValidation type="list" allowBlank="1" showInputMessage="1" showErrorMessage="1" sqref="D2:D8 D10:D11 D14:D15 D18" xr:uid="{71BA34AC-19F5-8649-A6F6-E2F280D67423}">
      <formula1>"地铁"</formula1>
    </dataValidation>
    <dataValidation type="list" allowBlank="1" showInputMessage="1" showErrorMessage="1" sqref="F15:F16 F18:F19 F21" xr:uid="{F54D3C14-F33E-754E-A4AB-0B79FBCB5B18}">
      <formula1>"1份,1次,1斤,1月,1枚"</formula1>
    </dataValidation>
    <dataValidation type="list" allowBlank="1" showInputMessage="1" showErrorMessage="1" sqref="H15 H18" xr:uid="{F6CAF4CE-3ED5-D041-B276-C04176570775}">
      <formula1>"乘车码小程序,永和豆浆门店"</formula1>
    </dataValidation>
    <dataValidation type="list" allowBlank="1" showInputMessage="1" showErrorMessage="1" sqref="F20" xr:uid="{2B3FA2A7-F242-B244-8E23-89846C69BAC9}">
      <formula1>"1份,1次,1斤,1月,1枚,1杯"</formula1>
    </dataValidation>
    <dataValidation type="list" allowBlank="1" showInputMessage="1" showErrorMessage="1" sqref="C21" xr:uid="{32056391-3EFC-ED40-8BE1-E01478CF1FA8}">
      <formula1>"出行,饮品,午饭,晚饭,水果,转账,充值"</formula1>
    </dataValidation>
    <dataValidation type="list" allowBlank="1" showInputMessage="1" showErrorMessage="1" sqref="C22:C23" xr:uid="{28F5C9BB-5E68-3C44-81AB-0250EFC78F01}">
      <formula1>"出行,饮品,午饭,晚饭,水果,转账,充值,烟,酒"</formula1>
    </dataValidation>
    <dataValidation type="list" allowBlank="1" showInputMessage="1" showErrorMessage="1" sqref="G2:G26" xr:uid="{24BF1A42-927F-5048-AE0A-0F0E42BC0B0F}">
      <formula1>"支付宝,微信,现金"</formula1>
    </dataValidation>
    <dataValidation type="list" allowBlank="1" showInputMessage="1" showErrorMessage="1" sqref="C24:C25" xr:uid="{1A2EA207-7B5D-684A-8A80-01DEA8912458}">
      <formula1>"出行,饮品,午饭,晚饭,水果,转账,充值,烟,酒,保险"</formula1>
    </dataValidation>
    <dataValidation type="list" allowBlank="1" showInputMessage="1" showErrorMessage="1" sqref="C26:C27" xr:uid="{5D70956C-08BC-1847-9287-58E3F0F5D56D}">
      <formula1>"出行,饮品,午饭,晚饭,水果,转账,充值,烟,酒,保险,超市"</formula1>
    </dataValidation>
    <dataValidation type="list" allowBlank="1" showInputMessage="1" showErrorMessage="1" sqref="M3:M30 C28:C47" xr:uid="{4C9076EE-28FE-714B-A0EA-145826F14EE2}">
      <formula1>"超市,电影,网购,出行,饮品,午饭,晚饭,水果,转账,充值,烟,酒,保险"</formula1>
    </dataValidation>
    <dataValidation type="list" allowBlank="1" showInputMessage="1" showErrorMessage="1" sqref="S3:S30 G27:G45" xr:uid="{194ABDD9-8D09-FC45-ACB3-2CCED48F5B47}">
      <formula1>"支付宝,微信,现金,银行卡"</formula1>
    </dataValidation>
    <dataValidation type="list" allowBlank="1" showInputMessage="1" showErrorMessage="1" sqref="G46" xr:uid="{6AC63A75-0A4B-F844-8604-EDDBE48252C2}">
      <formula1>"支付宝,微信,现金,银行卡,京东支付"</formula1>
    </dataValidation>
    <dataValidation type="list" allowBlank="1" showInputMessage="1" showErrorMessage="1" sqref="G47:G1048576" xr:uid="{AB2624E0-09E7-5443-880C-92CC86805E28}">
      <formula1>"花呗,支付宝,微信,现金,银行卡,京东支付"</formula1>
    </dataValidation>
    <dataValidation type="list" allowBlank="1" showInputMessage="1" showErrorMessage="1" sqref="C48:C56" xr:uid="{402C1FA3-762E-FE4D-9BF9-F5D3CB10D30E}">
      <formula1>"超市,电影,网购,出行,饮品,午饭,晚饭,水果,转账,充值,烟,酒,房租,保险"</formula1>
    </dataValidation>
    <dataValidation type="list" allowBlank="1" showInputMessage="1" showErrorMessage="1" sqref="C57:C1048576" xr:uid="{DF5019A3-F445-8F45-B228-756FB479B348}">
      <formula1>"超市,门票,电影,网购,出行,饮品,午饭,晚饭,水果,转账,充值,烟,酒,房租,保险"</formula1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B069-B7D1-B241-94FB-BD2BABA4F21B}">
  <dimension ref="A1:AP28"/>
  <sheetViews>
    <sheetView workbookViewId="0">
      <selection activeCell="L20" sqref="L20"/>
    </sheetView>
  </sheetViews>
  <sheetFormatPr baseColWidth="10" defaultRowHeight="16"/>
  <cols>
    <col min="1" max="1" width="11.6640625" bestFit="1" customWidth="1"/>
  </cols>
  <sheetData>
    <row r="1" spans="1:42">
      <c r="A1" t="s">
        <v>146</v>
      </c>
      <c r="B1" t="s">
        <v>147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160</v>
      </c>
      <c r="L1" t="s">
        <v>161</v>
      </c>
      <c r="M1" t="s">
        <v>162</v>
      </c>
      <c r="N1" t="s">
        <v>163</v>
      </c>
      <c r="O1" t="s">
        <v>164</v>
      </c>
      <c r="P1" t="s">
        <v>165</v>
      </c>
      <c r="Q1" t="s">
        <v>166</v>
      </c>
      <c r="R1" t="s">
        <v>167</v>
      </c>
      <c r="S1" t="s">
        <v>168</v>
      </c>
      <c r="T1" t="s">
        <v>169</v>
      </c>
      <c r="U1" t="s">
        <v>170</v>
      </c>
      <c r="V1" t="s">
        <v>171</v>
      </c>
      <c r="W1" t="s">
        <v>172</v>
      </c>
      <c r="X1" t="s">
        <v>173</v>
      </c>
      <c r="Y1" t="s">
        <v>174</v>
      </c>
      <c r="Z1" t="s">
        <v>175</v>
      </c>
      <c r="AA1" t="s">
        <v>52</v>
      </c>
      <c r="AB1" t="s">
        <v>30</v>
      </c>
      <c r="AC1" t="s">
        <v>34</v>
      </c>
      <c r="AD1" t="s">
        <v>82</v>
      </c>
      <c r="AE1" t="s">
        <v>32</v>
      </c>
      <c r="AF1" t="s">
        <v>40</v>
      </c>
      <c r="AG1" t="s">
        <v>148</v>
      </c>
      <c r="AH1" t="s">
        <v>137</v>
      </c>
      <c r="AI1" t="s">
        <v>149</v>
      </c>
      <c r="AJ1" t="s">
        <v>150</v>
      </c>
      <c r="AK1" t="s">
        <v>58</v>
      </c>
      <c r="AL1" t="s">
        <v>67</v>
      </c>
      <c r="AM1" t="s">
        <v>74</v>
      </c>
      <c r="AN1" t="s">
        <v>79</v>
      </c>
      <c r="AO1" t="s">
        <v>84</v>
      </c>
      <c r="AP1" t="s">
        <v>68</v>
      </c>
    </row>
    <row r="2" spans="1:42">
      <c r="A2" s="15">
        <v>43759</v>
      </c>
      <c r="B2" s="16">
        <v>78.589999999999989</v>
      </c>
      <c r="C2" s="16">
        <v>0</v>
      </c>
      <c r="D2" s="16">
        <v>0</v>
      </c>
      <c r="E2" s="16">
        <v>0</v>
      </c>
      <c r="F2" s="16">
        <v>0</v>
      </c>
      <c r="G2" s="16">
        <v>0</v>
      </c>
      <c r="H2" s="16">
        <v>0</v>
      </c>
      <c r="I2" s="16">
        <v>0</v>
      </c>
      <c r="J2" s="16">
        <v>0</v>
      </c>
      <c r="K2" s="16">
        <v>3</v>
      </c>
      <c r="L2" s="16">
        <v>0</v>
      </c>
      <c r="M2" s="16">
        <v>0</v>
      </c>
      <c r="N2" s="16">
        <v>0</v>
      </c>
      <c r="O2" s="16">
        <v>16</v>
      </c>
      <c r="P2" s="16">
        <v>0</v>
      </c>
      <c r="Q2" s="16">
        <v>0</v>
      </c>
      <c r="R2" s="16">
        <v>0</v>
      </c>
      <c r="S2" s="16">
        <v>0</v>
      </c>
      <c r="T2" s="16">
        <v>0</v>
      </c>
      <c r="U2" s="16">
        <v>40.6</v>
      </c>
      <c r="V2" s="16">
        <v>0</v>
      </c>
      <c r="W2" s="16">
        <v>3</v>
      </c>
      <c r="X2" s="16">
        <v>0</v>
      </c>
      <c r="Y2" s="16">
        <v>15.99</v>
      </c>
      <c r="Z2" s="16">
        <v>0</v>
      </c>
      <c r="AA2" s="16">
        <v>72.589999999999989</v>
      </c>
      <c r="AB2" s="16">
        <v>3</v>
      </c>
      <c r="AC2" s="16">
        <v>3</v>
      </c>
      <c r="AD2" s="16">
        <v>0</v>
      </c>
      <c r="AE2" s="16">
        <v>6</v>
      </c>
      <c r="AF2" s="16">
        <v>16</v>
      </c>
      <c r="AG2" s="16">
        <v>40.6</v>
      </c>
      <c r="AH2" s="16">
        <v>15.99</v>
      </c>
      <c r="AI2" s="16">
        <v>0</v>
      </c>
      <c r="AJ2" s="16">
        <v>0</v>
      </c>
      <c r="AK2" s="16">
        <v>0</v>
      </c>
      <c r="AL2" s="16">
        <v>0</v>
      </c>
      <c r="AM2" s="16">
        <v>0</v>
      </c>
      <c r="AN2" s="16">
        <v>0</v>
      </c>
      <c r="AO2" s="16">
        <v>0</v>
      </c>
      <c r="AP2" s="16">
        <v>0</v>
      </c>
    </row>
    <row r="3" spans="1:42">
      <c r="A3" s="15">
        <v>43760</v>
      </c>
      <c r="B3" s="16">
        <v>22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3</v>
      </c>
      <c r="M3" s="16">
        <v>0</v>
      </c>
      <c r="N3" s="16">
        <v>0</v>
      </c>
      <c r="O3" s="16">
        <v>16</v>
      </c>
      <c r="P3" s="16">
        <v>0</v>
      </c>
      <c r="Q3" s="16">
        <v>0</v>
      </c>
      <c r="R3" s="16">
        <v>0</v>
      </c>
      <c r="S3" s="16">
        <v>0</v>
      </c>
      <c r="T3" s="16">
        <v>3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19</v>
      </c>
      <c r="AC3" s="16">
        <v>3</v>
      </c>
      <c r="AD3" s="16">
        <v>0</v>
      </c>
      <c r="AE3" s="16">
        <v>6</v>
      </c>
      <c r="AF3" s="16">
        <v>16</v>
      </c>
      <c r="AG3" s="16">
        <v>0</v>
      </c>
      <c r="AH3" s="16">
        <v>0</v>
      </c>
      <c r="AI3" s="16">
        <v>0</v>
      </c>
      <c r="AJ3" s="16">
        <v>0</v>
      </c>
      <c r="AK3" s="16">
        <v>0</v>
      </c>
      <c r="AL3" s="16">
        <v>0</v>
      </c>
      <c r="AM3" s="16">
        <v>0</v>
      </c>
      <c r="AN3" s="16">
        <v>0</v>
      </c>
      <c r="AO3" s="16">
        <v>0</v>
      </c>
      <c r="AP3" s="16">
        <v>0</v>
      </c>
    </row>
    <row r="4" spans="1:42">
      <c r="A4" s="15">
        <v>43761</v>
      </c>
      <c r="B4" s="16">
        <v>1024.5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1003</v>
      </c>
      <c r="L4" s="16">
        <v>0</v>
      </c>
      <c r="M4" s="16">
        <v>0</v>
      </c>
      <c r="N4" s="16">
        <v>0</v>
      </c>
      <c r="O4" s="16">
        <v>18.5</v>
      </c>
      <c r="P4" s="16">
        <v>0</v>
      </c>
      <c r="Q4" s="16">
        <v>0</v>
      </c>
      <c r="R4" s="16">
        <v>0</v>
      </c>
      <c r="S4" s="16">
        <v>0</v>
      </c>
      <c r="T4" s="16">
        <v>3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18.5</v>
      </c>
      <c r="AB4" s="16">
        <v>1006</v>
      </c>
      <c r="AC4" s="16">
        <v>0</v>
      </c>
      <c r="AD4" s="16">
        <v>0</v>
      </c>
      <c r="AE4" s="16">
        <v>6</v>
      </c>
      <c r="AF4" s="16">
        <v>18.5</v>
      </c>
      <c r="AG4" s="16">
        <v>0</v>
      </c>
      <c r="AH4" s="16">
        <v>0</v>
      </c>
      <c r="AI4" s="16">
        <v>1000</v>
      </c>
      <c r="AJ4" s="16">
        <v>0</v>
      </c>
      <c r="AK4" s="16">
        <v>0</v>
      </c>
      <c r="AL4" s="16">
        <v>0</v>
      </c>
      <c r="AM4" s="16">
        <v>0</v>
      </c>
      <c r="AN4" s="16">
        <v>0</v>
      </c>
      <c r="AO4" s="16">
        <v>0</v>
      </c>
      <c r="AP4" s="16">
        <v>0</v>
      </c>
    </row>
    <row r="5" spans="1:42">
      <c r="A5" s="15">
        <v>43762</v>
      </c>
      <c r="B5" s="16">
        <v>123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3</v>
      </c>
      <c r="L5" s="16">
        <v>0</v>
      </c>
      <c r="M5" s="16">
        <v>0</v>
      </c>
      <c r="N5" s="16">
        <v>0</v>
      </c>
      <c r="O5" s="16">
        <v>0</v>
      </c>
      <c r="P5" s="16">
        <v>17</v>
      </c>
      <c r="Q5" s="16">
        <v>0</v>
      </c>
      <c r="R5" s="16">
        <v>0</v>
      </c>
      <c r="S5" s="16">
        <v>0</v>
      </c>
      <c r="T5" s="16">
        <v>0</v>
      </c>
      <c r="U5" s="16">
        <v>103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  <c r="AB5" s="16">
        <v>123</v>
      </c>
      <c r="AC5" s="16">
        <v>0</v>
      </c>
      <c r="AD5" s="16">
        <v>0</v>
      </c>
      <c r="AE5" s="16">
        <v>106</v>
      </c>
      <c r="AF5" s="16">
        <v>17</v>
      </c>
      <c r="AG5" s="16">
        <v>0</v>
      </c>
      <c r="AH5" s="16">
        <v>0</v>
      </c>
      <c r="AI5" s="16">
        <v>0</v>
      </c>
      <c r="AJ5" s="16">
        <v>0</v>
      </c>
      <c r="AK5" s="16">
        <v>0</v>
      </c>
      <c r="AL5" s="16">
        <v>0</v>
      </c>
      <c r="AM5" s="16">
        <v>0</v>
      </c>
      <c r="AN5" s="16">
        <v>0</v>
      </c>
      <c r="AO5" s="16">
        <v>0</v>
      </c>
      <c r="AP5" s="16">
        <v>0</v>
      </c>
    </row>
    <row r="6" spans="1:42">
      <c r="A6" s="15">
        <v>43763</v>
      </c>
      <c r="B6" s="16">
        <v>46.86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30</v>
      </c>
      <c r="P6" s="16">
        <v>0</v>
      </c>
      <c r="Q6" s="16">
        <v>4.8600000000000003</v>
      </c>
      <c r="R6" s="16">
        <v>0</v>
      </c>
      <c r="S6" s="16">
        <v>0</v>
      </c>
      <c r="T6" s="16">
        <v>0</v>
      </c>
      <c r="U6" s="16">
        <v>12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30</v>
      </c>
      <c r="AB6" s="16">
        <v>16.86</v>
      </c>
      <c r="AC6" s="16">
        <v>0</v>
      </c>
      <c r="AD6" s="16">
        <v>0</v>
      </c>
      <c r="AE6" s="16">
        <v>0</v>
      </c>
      <c r="AF6" s="16">
        <v>30</v>
      </c>
      <c r="AG6" s="16">
        <v>0</v>
      </c>
      <c r="AH6" s="16">
        <v>0</v>
      </c>
      <c r="AI6" s="16">
        <v>0</v>
      </c>
      <c r="AJ6" s="16">
        <v>4.8600000000000003</v>
      </c>
      <c r="AK6" s="16">
        <v>12</v>
      </c>
      <c r="AL6" s="16">
        <v>0</v>
      </c>
      <c r="AM6" s="16">
        <v>0</v>
      </c>
      <c r="AN6" s="16">
        <v>0</v>
      </c>
      <c r="AO6" s="16">
        <v>0</v>
      </c>
      <c r="AP6" s="16">
        <v>0</v>
      </c>
    </row>
    <row r="7" spans="1:42">
      <c r="A7" s="15">
        <v>43764</v>
      </c>
      <c r="B7" s="16">
        <v>71.8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29</v>
      </c>
      <c r="N7" s="16">
        <v>0</v>
      </c>
      <c r="O7" s="16">
        <v>42.8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71.8</v>
      </c>
      <c r="AB7" s="16">
        <v>0</v>
      </c>
      <c r="AC7" s="16">
        <v>0</v>
      </c>
      <c r="AD7" s="16">
        <v>0</v>
      </c>
      <c r="AE7" s="16">
        <v>0</v>
      </c>
      <c r="AF7" s="16">
        <v>16</v>
      </c>
      <c r="AG7" s="16">
        <v>0</v>
      </c>
      <c r="AH7" s="16">
        <v>0</v>
      </c>
      <c r="AI7" s="16">
        <v>0</v>
      </c>
      <c r="AJ7" s="16">
        <v>0</v>
      </c>
      <c r="AK7" s="16">
        <v>0</v>
      </c>
      <c r="AL7" s="16">
        <v>29</v>
      </c>
      <c r="AM7" s="16">
        <v>26.8</v>
      </c>
      <c r="AN7" s="16">
        <v>0</v>
      </c>
      <c r="AO7" s="16">
        <v>0</v>
      </c>
      <c r="AP7" s="16">
        <v>0</v>
      </c>
    </row>
    <row r="8" spans="1:42">
      <c r="A8" s="15">
        <v>43765</v>
      </c>
      <c r="B8" s="16">
        <v>289.30500000000001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148.97</v>
      </c>
      <c r="S8" s="16">
        <v>0</v>
      </c>
      <c r="T8" s="16">
        <v>0</v>
      </c>
      <c r="U8" s="16">
        <v>0</v>
      </c>
      <c r="V8" s="16">
        <v>140.33500000000001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140.33500000000001</v>
      </c>
      <c r="AC8" s="16">
        <v>0</v>
      </c>
      <c r="AD8" s="16">
        <v>148.97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  <c r="AK8" s="16">
        <v>0</v>
      </c>
      <c r="AL8" s="16">
        <v>0</v>
      </c>
      <c r="AM8" s="16">
        <v>0</v>
      </c>
      <c r="AN8" s="16">
        <v>148.97</v>
      </c>
      <c r="AO8" s="16">
        <v>140.33500000000001</v>
      </c>
      <c r="AP8" s="16">
        <v>0</v>
      </c>
    </row>
    <row r="9" spans="1:42">
      <c r="A9" s="15">
        <v>43766</v>
      </c>
      <c r="B9" s="16">
        <v>3.06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3.06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3.06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6">
        <v>0</v>
      </c>
      <c r="AM9" s="16">
        <v>0</v>
      </c>
      <c r="AN9" s="16">
        <v>0</v>
      </c>
      <c r="AO9" s="16">
        <v>0</v>
      </c>
      <c r="AP9" s="16">
        <v>3.06</v>
      </c>
    </row>
    <row r="10" spans="1:42">
      <c r="A10" s="15">
        <v>43767</v>
      </c>
      <c r="B10" s="16">
        <v>66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16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50</v>
      </c>
      <c r="X10" s="16">
        <v>0</v>
      </c>
      <c r="Y10" s="16">
        <v>0</v>
      </c>
      <c r="Z10" s="16">
        <v>0</v>
      </c>
      <c r="AA10" s="16">
        <v>16</v>
      </c>
      <c r="AB10" s="16">
        <v>0</v>
      </c>
      <c r="AC10" s="16">
        <v>50</v>
      </c>
      <c r="AD10" s="16">
        <v>0</v>
      </c>
      <c r="AE10" s="16">
        <v>0</v>
      </c>
      <c r="AF10" s="16">
        <v>16</v>
      </c>
      <c r="AG10" s="16">
        <v>0</v>
      </c>
      <c r="AH10" s="16">
        <v>50</v>
      </c>
      <c r="AI10" s="16">
        <v>0</v>
      </c>
      <c r="AJ10" s="16">
        <v>0</v>
      </c>
      <c r="AK10" s="16">
        <v>0</v>
      </c>
      <c r="AL10" s="16">
        <v>0</v>
      </c>
      <c r="AM10" s="16">
        <v>0</v>
      </c>
      <c r="AN10" s="16">
        <v>0</v>
      </c>
      <c r="AO10" s="16">
        <v>0</v>
      </c>
      <c r="AP10" s="16">
        <v>0</v>
      </c>
    </row>
    <row r="11" spans="1:42">
      <c r="A11" s="15">
        <v>43768</v>
      </c>
      <c r="B11" s="16">
        <v>78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24</v>
      </c>
      <c r="P11" s="16">
        <v>54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78</v>
      </c>
      <c r="AC11" s="16">
        <v>0</v>
      </c>
      <c r="AD11" s="16">
        <v>0</v>
      </c>
      <c r="AE11" s="16">
        <v>0</v>
      </c>
      <c r="AF11" s="16">
        <v>24</v>
      </c>
      <c r="AG11" s="16">
        <v>0</v>
      </c>
      <c r="AH11" s="16">
        <v>54</v>
      </c>
      <c r="AI11" s="16">
        <v>0</v>
      </c>
      <c r="AJ11" s="16">
        <v>0</v>
      </c>
      <c r="AK11" s="16">
        <v>0</v>
      </c>
      <c r="AL11" s="16">
        <v>0</v>
      </c>
      <c r="AM11" s="16">
        <v>0</v>
      </c>
      <c r="AN11" s="16">
        <v>0</v>
      </c>
      <c r="AO11" s="16">
        <v>0</v>
      </c>
      <c r="AP11" s="16">
        <v>0</v>
      </c>
    </row>
    <row r="12" spans="1:42">
      <c r="A12" s="15">
        <v>43769</v>
      </c>
      <c r="B12" s="16">
        <v>12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12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12</v>
      </c>
      <c r="AC12" s="16">
        <v>0</v>
      </c>
      <c r="AD12" s="16">
        <v>0</v>
      </c>
      <c r="AE12" s="16">
        <v>0</v>
      </c>
      <c r="AF12" s="16">
        <v>12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</row>
    <row r="13" spans="1:42">
      <c r="A13" s="15">
        <v>43770</v>
      </c>
      <c r="B13" s="16">
        <v>24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24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24</v>
      </c>
      <c r="AC13" s="16">
        <v>0</v>
      </c>
      <c r="AD13" s="16">
        <v>0</v>
      </c>
      <c r="AE13" s="16">
        <v>0</v>
      </c>
      <c r="AF13" s="16">
        <v>24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</row>
    <row r="14" spans="1:42">
      <c r="A14" s="15">
        <v>43771</v>
      </c>
      <c r="B14" s="16">
        <v>22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3</v>
      </c>
      <c r="L14" s="16">
        <v>0</v>
      </c>
      <c r="M14" s="16">
        <v>0</v>
      </c>
      <c r="N14" s="16">
        <v>0</v>
      </c>
      <c r="O14" s="16">
        <v>16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3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22</v>
      </c>
      <c r="AC14" s="16">
        <v>0</v>
      </c>
      <c r="AD14" s="16">
        <v>0</v>
      </c>
      <c r="AE14" s="16">
        <v>6</v>
      </c>
      <c r="AF14" s="16">
        <v>16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</row>
    <row r="15" spans="1:42">
      <c r="A15" s="15">
        <v>43772</v>
      </c>
      <c r="B15" s="16">
        <v>16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16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16</v>
      </c>
      <c r="AC15" s="16">
        <v>0</v>
      </c>
      <c r="AD15" s="16">
        <v>0</v>
      </c>
      <c r="AE15" s="16">
        <v>0</v>
      </c>
      <c r="AF15" s="16">
        <v>16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</row>
    <row r="16" spans="1:42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</row>
    <row r="17" spans="1:42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</row>
    <row r="18" spans="1:42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</row>
    <row r="19" spans="1:42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</row>
    <row r="20" spans="1:42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</row>
    <row r="21" spans="1:42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</row>
    <row r="22" spans="1:4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</row>
    <row r="23" spans="1:42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</row>
    <row r="24" spans="1:42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</row>
    <row r="25" spans="1:4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</row>
    <row r="26" spans="1:42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</row>
    <row r="27" spans="1:42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</row>
    <row r="28" spans="1:42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0F1D-BDF3-F84D-B5ED-A52D485635D1}">
  <dimension ref="A1:AR3"/>
  <sheetViews>
    <sheetView workbookViewId="0">
      <selection activeCell="D10" sqref="D10"/>
    </sheetView>
  </sheetViews>
  <sheetFormatPr baseColWidth="10" defaultRowHeight="16"/>
  <cols>
    <col min="1" max="2" width="12.5" customWidth="1"/>
  </cols>
  <sheetData>
    <row r="1" spans="1:44">
      <c r="A1" t="s">
        <v>187</v>
      </c>
      <c r="B1" t="s">
        <v>188</v>
      </c>
      <c r="C1" t="s">
        <v>182</v>
      </c>
      <c r="D1" t="s">
        <v>147</v>
      </c>
      <c r="E1" s="2" t="s">
        <v>152</v>
      </c>
      <c r="F1" s="2" t="s">
        <v>153</v>
      </c>
      <c r="G1" s="2" t="s">
        <v>154</v>
      </c>
      <c r="H1" s="2" t="s">
        <v>155</v>
      </c>
      <c r="I1" s="2" t="s">
        <v>156</v>
      </c>
      <c r="J1" s="2" t="s">
        <v>157</v>
      </c>
      <c r="K1" s="2" t="s">
        <v>158</v>
      </c>
      <c r="L1" s="2" t="s">
        <v>159</v>
      </c>
      <c r="M1" s="2" t="s">
        <v>160</v>
      </c>
      <c r="N1" s="2" t="s">
        <v>161</v>
      </c>
      <c r="O1" s="2" t="s">
        <v>162</v>
      </c>
      <c r="P1" s="2" t="s">
        <v>163</v>
      </c>
      <c r="Q1" s="2" t="s">
        <v>164</v>
      </c>
      <c r="R1" s="2" t="s">
        <v>165</v>
      </c>
      <c r="S1" s="2" t="s">
        <v>166</v>
      </c>
      <c r="T1" s="2" t="s">
        <v>167</v>
      </c>
      <c r="U1" s="2" t="s">
        <v>168</v>
      </c>
      <c r="V1" s="2" t="s">
        <v>169</v>
      </c>
      <c r="W1" s="2" t="s">
        <v>170</v>
      </c>
      <c r="X1" s="2" t="s">
        <v>171</v>
      </c>
      <c r="Y1" s="2" t="s">
        <v>172</v>
      </c>
      <c r="Z1" s="2" t="s">
        <v>173</v>
      </c>
      <c r="AA1" s="2" t="s">
        <v>174</v>
      </c>
      <c r="AB1" s="2" t="s">
        <v>175</v>
      </c>
      <c r="AC1" t="s">
        <v>52</v>
      </c>
      <c r="AD1" t="s">
        <v>30</v>
      </c>
      <c r="AE1" t="s">
        <v>34</v>
      </c>
      <c r="AF1" t="s">
        <v>82</v>
      </c>
      <c r="AG1" t="s">
        <v>32</v>
      </c>
      <c r="AH1" t="s">
        <v>40</v>
      </c>
      <c r="AI1" t="s">
        <v>148</v>
      </c>
      <c r="AJ1" t="s">
        <v>137</v>
      </c>
      <c r="AK1" t="s">
        <v>149</v>
      </c>
      <c r="AL1" t="s">
        <v>150</v>
      </c>
      <c r="AM1" t="s">
        <v>58</v>
      </c>
      <c r="AN1" t="s">
        <v>67</v>
      </c>
      <c r="AO1" t="s">
        <v>74</v>
      </c>
      <c r="AP1" t="s">
        <v>79</v>
      </c>
      <c r="AQ1" t="s">
        <v>84</v>
      </c>
      <c r="AR1" t="s">
        <v>68</v>
      </c>
    </row>
    <row r="2" spans="1:44">
      <c r="A2" s="1">
        <v>43759</v>
      </c>
      <c r="B2" s="1">
        <v>43765</v>
      </c>
      <c r="C2">
        <v>43</v>
      </c>
      <c r="D2">
        <v>1656.0550000000001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123.3</v>
      </c>
      <c r="R2">
        <v>17</v>
      </c>
      <c r="S2">
        <v>4.8600000000000003</v>
      </c>
      <c r="T2">
        <v>148.97</v>
      </c>
      <c r="U2">
        <v>0</v>
      </c>
      <c r="V2">
        <v>6</v>
      </c>
      <c r="W2">
        <v>155.6</v>
      </c>
      <c r="X2">
        <v>140.33500000000001</v>
      </c>
      <c r="Y2">
        <v>3</v>
      </c>
      <c r="Z2">
        <v>0</v>
      </c>
      <c r="AA2">
        <v>15.99</v>
      </c>
      <c r="AB2">
        <v>0</v>
      </c>
      <c r="AC2">
        <v>192.89</v>
      </c>
      <c r="AD2">
        <v>1308.1949999999999</v>
      </c>
      <c r="AE2">
        <v>6</v>
      </c>
      <c r="AF2">
        <v>148.97</v>
      </c>
      <c r="AG2">
        <v>124</v>
      </c>
      <c r="AH2">
        <v>113.5</v>
      </c>
      <c r="AI2">
        <v>40.6</v>
      </c>
      <c r="AJ2">
        <v>15.99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0</v>
      </c>
    </row>
    <row r="3" spans="1:44">
      <c r="A3" s="1">
        <v>43766</v>
      </c>
      <c r="B3" s="1">
        <v>43772</v>
      </c>
      <c r="C3">
        <v>44</v>
      </c>
      <c r="D3">
        <v>221.06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16</v>
      </c>
      <c r="Q3">
        <v>68</v>
      </c>
      <c r="R3">
        <v>78</v>
      </c>
      <c r="S3">
        <v>0</v>
      </c>
      <c r="T3">
        <v>3.06</v>
      </c>
      <c r="U3">
        <v>0</v>
      </c>
      <c r="V3">
        <v>0</v>
      </c>
      <c r="W3">
        <v>3</v>
      </c>
      <c r="X3">
        <v>0</v>
      </c>
      <c r="Y3">
        <v>50</v>
      </c>
      <c r="Z3">
        <v>0</v>
      </c>
      <c r="AA3">
        <v>0</v>
      </c>
      <c r="AB3">
        <v>0</v>
      </c>
      <c r="AC3">
        <v>19.059999999999999</v>
      </c>
      <c r="AD3">
        <v>152</v>
      </c>
      <c r="AE3">
        <v>50</v>
      </c>
      <c r="AF3">
        <v>0</v>
      </c>
      <c r="AG3">
        <v>6</v>
      </c>
      <c r="AH3">
        <v>108</v>
      </c>
      <c r="AI3">
        <v>0</v>
      </c>
      <c r="AJ3">
        <v>104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64C-81B0-2843-812E-DB373BCCD68D}">
  <dimension ref="A1:AR2"/>
  <sheetViews>
    <sheetView workbookViewId="0">
      <selection activeCell="I16" sqref="I16"/>
    </sheetView>
  </sheetViews>
  <sheetFormatPr baseColWidth="10" defaultRowHeight="16"/>
  <cols>
    <col min="1" max="2" width="11.5" customWidth="1"/>
  </cols>
  <sheetData>
    <row r="1" spans="1:44">
      <c r="A1" t="s">
        <v>183</v>
      </c>
      <c r="B1" t="s">
        <v>185</v>
      </c>
      <c r="C1" t="s">
        <v>189</v>
      </c>
      <c r="D1" t="s">
        <v>147</v>
      </c>
      <c r="E1" t="s">
        <v>152</v>
      </c>
      <c r="F1" t="s">
        <v>153</v>
      </c>
      <c r="G1" t="s">
        <v>154</v>
      </c>
      <c r="H1" t="s">
        <v>155</v>
      </c>
      <c r="I1" t="s">
        <v>156</v>
      </c>
      <c r="J1" t="s">
        <v>157</v>
      </c>
      <c r="K1" t="s">
        <v>158</v>
      </c>
      <c r="L1" t="s">
        <v>159</v>
      </c>
      <c r="M1" t="s">
        <v>160</v>
      </c>
      <c r="N1" t="s">
        <v>161</v>
      </c>
      <c r="O1" t="s">
        <v>162</v>
      </c>
      <c r="P1" t="s">
        <v>163</v>
      </c>
      <c r="Q1" t="s">
        <v>164</v>
      </c>
      <c r="R1" t="s">
        <v>165</v>
      </c>
      <c r="S1" t="s">
        <v>166</v>
      </c>
      <c r="T1" t="s">
        <v>167</v>
      </c>
      <c r="U1" t="s">
        <v>168</v>
      </c>
      <c r="V1" t="s">
        <v>169</v>
      </c>
      <c r="W1" t="s">
        <v>170</v>
      </c>
      <c r="X1" t="s">
        <v>171</v>
      </c>
      <c r="Y1" t="s">
        <v>172</v>
      </c>
      <c r="Z1" t="s">
        <v>173</v>
      </c>
      <c r="AA1" t="s">
        <v>174</v>
      </c>
      <c r="AB1" t="s">
        <v>175</v>
      </c>
      <c r="AC1" t="s">
        <v>52</v>
      </c>
      <c r="AD1" t="s">
        <v>30</v>
      </c>
      <c r="AE1" t="s">
        <v>34</v>
      </c>
      <c r="AF1" t="s">
        <v>82</v>
      </c>
      <c r="AG1" t="s">
        <v>32</v>
      </c>
      <c r="AH1" t="s">
        <v>40</v>
      </c>
      <c r="AI1" t="s">
        <v>148</v>
      </c>
      <c r="AJ1" t="s">
        <v>137</v>
      </c>
      <c r="AK1" t="s">
        <v>149</v>
      </c>
      <c r="AL1" t="s">
        <v>150</v>
      </c>
      <c r="AM1" t="s">
        <v>58</v>
      </c>
      <c r="AN1" t="s">
        <v>67</v>
      </c>
      <c r="AO1" t="s">
        <v>74</v>
      </c>
      <c r="AP1" t="s">
        <v>79</v>
      </c>
      <c r="AQ1" t="s">
        <v>84</v>
      </c>
      <c r="AR1" t="s">
        <v>68</v>
      </c>
    </row>
    <row r="2" spans="1:44">
      <c r="A2" s="1">
        <v>43739</v>
      </c>
      <c r="B2" s="1">
        <v>43769</v>
      </c>
      <c r="C2">
        <v>10</v>
      </c>
      <c r="D2">
        <v>1815.1149999999998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175.3</v>
      </c>
      <c r="R2">
        <v>71</v>
      </c>
      <c r="S2">
        <v>4.8600000000000003</v>
      </c>
      <c r="T2">
        <v>152.03</v>
      </c>
      <c r="U2">
        <v>0</v>
      </c>
      <c r="V2">
        <v>6</v>
      </c>
      <c r="W2">
        <v>155.6</v>
      </c>
      <c r="X2">
        <v>140.33500000000001</v>
      </c>
      <c r="Y2">
        <v>53</v>
      </c>
      <c r="Z2">
        <v>0</v>
      </c>
      <c r="AA2">
        <v>15.99</v>
      </c>
      <c r="AB2">
        <v>0</v>
      </c>
      <c r="AC2">
        <v>211.95</v>
      </c>
      <c r="AD2">
        <v>1398.1949999999999</v>
      </c>
      <c r="AE2">
        <v>56</v>
      </c>
      <c r="AF2">
        <v>148.97</v>
      </c>
      <c r="AG2">
        <v>124</v>
      </c>
      <c r="AH2">
        <v>165.5</v>
      </c>
      <c r="AI2">
        <v>40.6</v>
      </c>
      <c r="AJ2">
        <v>119.99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D7EB-98F9-654B-82DC-57DD86037272}">
  <dimension ref="A1:B2"/>
  <sheetViews>
    <sheetView workbookViewId="0">
      <selection activeCell="B3" sqref="B3"/>
    </sheetView>
  </sheetViews>
  <sheetFormatPr baseColWidth="10" defaultRowHeight="16"/>
  <sheetData>
    <row r="1" spans="1:2">
      <c r="A1" t="s">
        <v>181</v>
      </c>
      <c r="B1" t="s">
        <v>129</v>
      </c>
    </row>
    <row r="2" spans="1:2">
      <c r="A2">
        <v>2019</v>
      </c>
      <c r="B2">
        <f>SUM(records!E2:E64)</f>
        <v>5887.2949999999992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F376-F086-744B-9590-1745A2BB9815}">
  <dimension ref="A1:AR44"/>
  <sheetViews>
    <sheetView topLeftCell="A25" workbookViewId="0">
      <selection activeCell="I58" sqref="I58"/>
    </sheetView>
  </sheetViews>
  <sheetFormatPr baseColWidth="10" defaultRowHeight="16"/>
  <cols>
    <col min="1" max="2" width="11.6640625" bestFit="1" customWidth="1"/>
  </cols>
  <sheetData>
    <row r="1" spans="1:42">
      <c r="A1" t="s">
        <v>1</v>
      </c>
      <c r="B1" t="s">
        <v>129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  <c r="I1" s="2" t="s">
        <v>158</v>
      </c>
      <c r="J1" s="2" t="s">
        <v>159</v>
      </c>
      <c r="K1" s="2" t="s">
        <v>160</v>
      </c>
      <c r="L1" s="2" t="s">
        <v>161</v>
      </c>
      <c r="M1" s="2" t="s">
        <v>162</v>
      </c>
      <c r="N1" s="2" t="s">
        <v>163</v>
      </c>
      <c r="O1" s="2" t="s">
        <v>164</v>
      </c>
      <c r="P1" s="2" t="s">
        <v>165</v>
      </c>
      <c r="Q1" s="2" t="s">
        <v>166</v>
      </c>
      <c r="R1" s="2" t="s">
        <v>167</v>
      </c>
      <c r="S1" s="2" t="s">
        <v>168</v>
      </c>
      <c r="T1" s="2" t="s">
        <v>169</v>
      </c>
      <c r="U1" s="2" t="s">
        <v>170</v>
      </c>
      <c r="V1" s="2" t="s">
        <v>171</v>
      </c>
      <c r="W1" s="2" t="s">
        <v>172</v>
      </c>
      <c r="X1" s="2" t="s">
        <v>173</v>
      </c>
      <c r="Y1" s="2" t="s">
        <v>174</v>
      </c>
      <c r="Z1" s="2" t="s">
        <v>175</v>
      </c>
      <c r="AA1" s="2" t="s">
        <v>14</v>
      </c>
      <c r="AB1" s="2" t="s">
        <v>24</v>
      </c>
      <c r="AC1" s="2" t="s">
        <v>13</v>
      </c>
      <c r="AD1" s="2" t="s">
        <v>151</v>
      </c>
      <c r="AE1" t="s">
        <v>6</v>
      </c>
      <c r="AF1" t="s">
        <v>40</v>
      </c>
      <c r="AG1" t="s">
        <v>148</v>
      </c>
      <c r="AH1" t="s">
        <v>137</v>
      </c>
      <c r="AI1" t="s">
        <v>149</v>
      </c>
      <c r="AJ1" t="s">
        <v>150</v>
      </c>
      <c r="AK1" t="s">
        <v>58</v>
      </c>
      <c r="AL1" t="s">
        <v>67</v>
      </c>
      <c r="AM1" t="s">
        <v>74</v>
      </c>
      <c r="AN1" t="s">
        <v>79</v>
      </c>
      <c r="AO1" t="s">
        <v>84</v>
      </c>
      <c r="AP1" t="s">
        <v>68</v>
      </c>
    </row>
    <row r="2" spans="1:42">
      <c r="A2" s="1">
        <v>43770</v>
      </c>
      <c r="B2">
        <f>SUMIF(records!A2:A54, template!A2, records!E2:E54)</f>
        <v>24</v>
      </c>
      <c r="C2">
        <f>SUMIFS(records!E2:E64,records!A2:A64,template!A2, records!B2:B64, "&gt;=" &amp; template!C1,records!B2:B64, "&lt;" &amp; template!D1)</f>
        <v>0</v>
      </c>
      <c r="D2">
        <f>SUMIFS(records!E2:E64,records!A2:A64,template!A2, records!B2:B64, "&gt;=" &amp; template!D1,records!B2:B64, "&lt;" &amp; template!E1)</f>
        <v>0</v>
      </c>
      <c r="E2">
        <f>SUMIFS(records!E2:E64,records!A2:A64,template!A2, records!B2:B64, "&gt;=" &amp; template!E1,records!B2:B64, "&lt;" &amp; template!F1)</f>
        <v>0</v>
      </c>
      <c r="F2">
        <f>SUMIFS(records!E2:E64,records!A2:A64,template!A2, records!B2:B64, "&gt;=" &amp; template!F1,records!B2:B64, "&lt;" &amp; template!G1)</f>
        <v>0</v>
      </c>
      <c r="G2">
        <f>SUMIFS(records!E2:E64,records!A2:A64,template!A2, records!B2:B64, "&gt;=" &amp; template!G1,records!B2:B64, "&lt;" &amp; template!H1)</f>
        <v>0</v>
      </c>
      <c r="H2">
        <f>SUMIFS(records!E2:E64,records!A2:A64,template!A2, records!B2:B64, "&gt;=" &amp; template!H1,records!B2:B64, "&lt;" &amp; template!I1)</f>
        <v>0</v>
      </c>
      <c r="I2">
        <f>SUMIFS(records!E2:E64,records!A2:A64,template!A2, records!B2:B64, "&gt;=" &amp; template!I1,records!B2:B64, "&lt;" &amp; template!J1)</f>
        <v>0</v>
      </c>
      <c r="J2">
        <f>SUMIFS(records!E2:E64,records!A2:A64,template!A2, records!B2:B64, "&gt;=" &amp; template!J1,records!B2:B64, "&lt;" &amp; template!K1)</f>
        <v>0</v>
      </c>
      <c r="K2">
        <f>SUMIFS(records!E2:E64,records!A2:A64,template!A2, records!B2:B64, "&gt;=" &amp; template!K1,records!B2:B64, "&lt;" &amp; template!L1)</f>
        <v>0</v>
      </c>
      <c r="L2">
        <f>SUMIFS(records!E2:E64,records!A2:A64,template!A2, records!B2:B64, "&gt;=" &amp; template!L1,records!B2:B64, "&lt;" &amp; template!M1)</f>
        <v>0</v>
      </c>
      <c r="M2">
        <f>SUMIFS(records!E2:E64,records!A2:A64,template!A2, records!B2:B64, "&gt;=" &amp; template!M1,records!B2:B64, "&lt;" &amp; template!N1)</f>
        <v>0</v>
      </c>
      <c r="N2">
        <f>SUMIFS(records!E2:E64,records!A2:A64,template!A2, records!B2:B64, "&gt;=" &amp; template!N1,records!B2:B64, "&lt;" &amp; template!O1)</f>
        <v>0</v>
      </c>
      <c r="O2">
        <f>SUMIFS(records!E2:E64,records!A2:A64,template!A2, records!B2:B64, "&gt;=" &amp; template!O1,records!B2:B64, "&lt;" &amp; template!P1)</f>
        <v>0</v>
      </c>
      <c r="P2">
        <f>SUMIFS(records!E2:E64,records!A2:A64,template!A2, records!B2:B64, "&gt;=" &amp; template!P1,records!B2:B64, "&lt;" &amp; template!Q1)</f>
        <v>24</v>
      </c>
      <c r="Q2">
        <f>SUMIFS(records!E2:E64,records!A2:A64,template!A2, records!B2:B64, "&gt;=" &amp; template!Q1,records!B2:B64, "&lt;" &amp; template!R1)</f>
        <v>0</v>
      </c>
      <c r="R2">
        <f>SUMIFS(records!E2:E64,records!A2:A64,template!A2, records!B2:B64, "&gt;=" &amp; template!R1,records!B2:B64, "&lt;" &amp; template!S1)</f>
        <v>0</v>
      </c>
      <c r="S2">
        <f>SUMIFS(records!E2:E64,records!A2:A64,template!A2, records!B2:B64, "&gt;=" &amp; template!S1,records!B2:B64, "&lt;" &amp; template!T1)</f>
        <v>0</v>
      </c>
      <c r="T2">
        <f>SUMIFS(records!E2:E64,records!A2:A64,template!A2, records!B2:B64, "&gt;=" &amp; template!T1,records!B2:B64, "&lt;" &amp; template!U1)</f>
        <v>0</v>
      </c>
      <c r="U2">
        <f>SUMIFS(records!E2:E64,records!A2:A64,template!A2, records!B2:B64, "&gt;=" &amp; template!U1,records!B2:B64, "&lt;" &amp; template!V1)</f>
        <v>0</v>
      </c>
      <c r="V2">
        <f>SUMIFS(records!E2:E64,records!A2:A64,template!A2, records!B2:B64, "&gt;=" &amp; template!V1,records!B2:B64, "&lt;" &amp; template!W1)</f>
        <v>0</v>
      </c>
      <c r="W2">
        <f>SUMIFS(records!E2:E64,records!A2:A64,template!A2, records!B2:B64, "&gt;=" &amp; template!W1,records!B2:B64, "&lt;" &amp; template!X1)</f>
        <v>0</v>
      </c>
      <c r="X2">
        <f>SUMIFS(records!E2:E64,records!A2:A64,template!A2, records!B2:B64, "&gt;=" &amp; template!X1,records!B2:B64, "&lt;" &amp; template!Y1)</f>
        <v>0</v>
      </c>
      <c r="Y2">
        <f>SUMIFS(records!E2:E64,records!A2:A64,template!A2, records!B2:B64, "&gt;=" &amp; template!Y1,records!B2:B64, "&lt;" &amp; template!Z1)</f>
        <v>0</v>
      </c>
      <c r="Z2">
        <f>SUMIFS(records!E2:E64,records!A2:A64,template!A2, records!B2:B64, "&gt;=" &amp; template!Z1)</f>
        <v>0</v>
      </c>
      <c r="AA2">
        <f>SUMIFS(records!E2:E64,records!A2:A64,template!A2,records!G2:G64,template!AA1)</f>
        <v>0</v>
      </c>
      <c r="AB2">
        <f>SUMIFS(records!E2:E64,records!A2:A64,template!A2,records!G2:G64,template!AB1)</f>
        <v>24</v>
      </c>
      <c r="AC2">
        <f>SUMIFS(records!E2:E64,records!A2:A64,template!A2,records!G2:G64,template!AC1)</f>
        <v>0</v>
      </c>
      <c r="AD2">
        <f>SUMIFS(records!E2:E64,records!A2:A64,template!A2,records!G2:G64,template!AD1)</f>
        <v>0</v>
      </c>
      <c r="AE2">
        <f>SUMIFS(records!E2:E64,records!A2:A64,template!A2,records!C2:C64,template!AE1)</f>
        <v>0</v>
      </c>
      <c r="AF2">
        <f>SUMIFS(records!E2:E64,records!A2:A64,template!A2,records!C2:C64,template!AF1)</f>
        <v>24</v>
      </c>
      <c r="AG2">
        <f>SUMIFS(records!E2:E64,records!A2:A64,template!A2,records!C2:C64,template!AG1)</f>
        <v>0</v>
      </c>
      <c r="AH2">
        <f>SUMIFS(records!E2:E64,records!A2:A64,template!A2,records!C2:C64,template!AH1)</f>
        <v>0</v>
      </c>
      <c r="AI2">
        <f>SUMIFS(records!E2:E64,records!A2:A64,template!A2,records!C2:C64,template!AI1)</f>
        <v>0</v>
      </c>
      <c r="AJ2">
        <f>SUMIFS(records!E2:E64,records!A2:A64,template!A2,records!C2:C64,template!AJ1)</f>
        <v>0</v>
      </c>
      <c r="AK2">
        <f>SUMIFS(records!E2:E64,records!A2:A64,template!A2,records!C2:C64,template!AK1)</f>
        <v>0</v>
      </c>
      <c r="AL2">
        <f>SUMIFS(records!E2:E64,records!A2:A64,template!A2,records!C2:C64,template!AL1)</f>
        <v>0</v>
      </c>
      <c r="AM2">
        <f>SUMIFS(records!E2:E64,records!A2:A64,template!A2,records!C2:C64,template!AM1)</f>
        <v>0</v>
      </c>
      <c r="AN2">
        <f>SUMIFS(records!E2:E64,records!A2:A64,template!A2,records!C2:C64,template!AN1)</f>
        <v>0</v>
      </c>
      <c r="AO2">
        <f>SUMIFS(records!E2:E64,records!A2:A64,template!A2,records!C2:C64,template!AO1)</f>
        <v>0</v>
      </c>
      <c r="AP2">
        <f>SUMIFS(records!E2:E64,records!A2:A64,template!A2,records!C2:C64,template!AP1)</f>
        <v>0</v>
      </c>
    </row>
    <row r="3" spans="1:42">
      <c r="A3" s="1">
        <v>43771</v>
      </c>
      <c r="B3">
        <f>SUMIF(records!A3:A55, template!A3, records!E3:E55)</f>
        <v>22</v>
      </c>
      <c r="C3">
        <f>SUMIFS(records!E2:E64,records!A2:A64,template!A3, records!B2:B64, "&gt;=" &amp; template!C1,records!B2:B64, "&lt;" &amp; template!D1)</f>
        <v>0</v>
      </c>
      <c r="D3" s="14">
        <f>SUMIFS(records!E2:E64,records!A2:A64,template!A3, records!B2:B64, "&gt;=" &amp; template!D1,records!B2:B64, "&lt;" &amp; template!E1)</f>
        <v>0</v>
      </c>
      <c r="E3">
        <f>SUMIFS(records!E2:E64,records!A2:A64,template!A3, records!B2:B64, "&gt;=" &amp; template!E1,records!B2:B64, "&lt;" &amp; template!F1)</f>
        <v>0</v>
      </c>
      <c r="F3">
        <f>SUMIFS(records!E2:E64,records!A2:A64,template!A3, records!B2:B64, "&gt;=" &amp; template!F1,records!B2:B64, "&lt;" &amp; template!G1)</f>
        <v>0</v>
      </c>
      <c r="G3">
        <f>SUMIFS(records!E2:E64,records!A2:A64,template!A3, records!B2:B64, "&gt;=" &amp; template!G1,records!B2:B64, "&lt;" &amp; template!H1)</f>
        <v>0</v>
      </c>
      <c r="H3">
        <f>SUMIFS(records!E2:E64,records!A2:A64,template!A3, records!B2:B64, "&gt;=" &amp; template!H1,records!B2:B64, "&lt;" &amp; template!I1)</f>
        <v>0</v>
      </c>
      <c r="I3">
        <f>SUMIFS(records!E2:E64,records!A2:A64,template!A3, records!B2:B64, "&gt;=" &amp; template!I1,records!B2:B64, "&lt;" &amp; template!J1)</f>
        <v>0</v>
      </c>
      <c r="J3">
        <f>SUMIFS(records!E2:E64,records!A2:A64,template!A3, records!B2:B64, "&gt;=" &amp; template!J1,records!B2:B64, "&lt;" &amp; template!K1)</f>
        <v>0</v>
      </c>
      <c r="K3">
        <f>SUMIFS(records!E2:E64,records!A2:A64,template!A3, records!B2:B64, "&gt;=" &amp; template!K1,records!B2:B64, "&lt;" &amp; template!L1)</f>
        <v>3</v>
      </c>
      <c r="L3">
        <f>SUMIFS(records!E2:E64,records!A2:A64,template!A3, records!B2:B64, "&gt;=" &amp; template!L1,records!B2:B64, "&lt;" &amp; template!M1)</f>
        <v>0</v>
      </c>
      <c r="M3">
        <f>SUMIFS(records!E2:E64,records!A2:A64,template!A3, records!B2:B64, "&gt;=" &amp; template!M1,records!B2:B64, "&lt;" &amp; template!N1)</f>
        <v>0</v>
      </c>
      <c r="N3">
        <f>SUMIFS(records!E2:E64,records!A2:A64,template!A3, records!B2:B64, "&gt;=" &amp; template!N1,records!B2:B64, "&lt;" &amp; template!O1)</f>
        <v>0</v>
      </c>
      <c r="O3">
        <f>SUMIFS(records!E2:E64,records!A2:A64,template!A3, records!B2:B64, "&gt;=" &amp; template!O1,records!B2:B64, "&lt;" &amp; template!P1)</f>
        <v>16</v>
      </c>
      <c r="P3">
        <f>SUMIFS(records!E2:E64,records!A2:A64,template!A3, records!B2:B64, "&gt;=" &amp; template!P1,records!B2:B64, "&lt;" &amp; template!Q1)</f>
        <v>0</v>
      </c>
      <c r="Q3">
        <f>SUMIFS(records!E2:E64,records!A2:A64,template!A3, records!B2:B64, "&gt;=" &amp; template!Q1,records!B2:B64, "&lt;" &amp; template!R1)</f>
        <v>0</v>
      </c>
      <c r="R3">
        <f>SUMIFS(records!E2:E64,records!A2:A64,template!A3, records!B2:B64, "&gt;=" &amp; template!R1,records!B2:B64, "&lt;" &amp; template!S1)</f>
        <v>0</v>
      </c>
      <c r="S3">
        <f>SUMIFS(records!E2:E64,records!A2:A64,template!A3, records!B2:B64, "&gt;=" &amp; template!S1,records!B2:B64, "&lt;" &amp; template!T1)</f>
        <v>0</v>
      </c>
      <c r="T3">
        <f>SUMIFS(records!E2:E64,records!A2:A64,template!A3, records!B2:B64, "&gt;=" &amp; template!T1,records!B2:B64, "&lt;" &amp; template!U1)</f>
        <v>0</v>
      </c>
      <c r="U3">
        <f>SUMIFS(records!E2:E64,records!A2:A64,template!A3, records!B2:B64, "&gt;=" &amp; template!U1,records!B2:B64, "&lt;" &amp; template!V1)</f>
        <v>3</v>
      </c>
      <c r="V3">
        <f>SUMIFS(records!E2:E64,records!A2:A64,template!A3, records!B2:B64, "&gt;=" &amp; template!V1,records!B2:B64, "&lt;" &amp; template!W1)</f>
        <v>0</v>
      </c>
      <c r="W3">
        <f>SUMIFS(records!E2:E64,records!A2:A64,template!A3, records!B2:B64, "&gt;=" &amp; template!W1,records!B2:B64, "&lt;" &amp; template!X1)</f>
        <v>0</v>
      </c>
      <c r="X3">
        <f>SUMIFS(records!E2:E64,records!A2:A64,template!A3, records!B2:B64, "&gt;=" &amp; template!X1,records!B2:B64, "&lt;" &amp; template!Y1)</f>
        <v>0</v>
      </c>
      <c r="Y3">
        <f>SUMIFS(records!E2:E64,records!A2:A64,template!A3, records!B2:B64, "&gt;=" &amp; template!Y1,records!B2:B64, "&lt;" &amp; template!Z1)</f>
        <v>0</v>
      </c>
      <c r="Z3">
        <f>SUMIFS(records!E2:E64,records!A2:A64,template!A3, records!B2:B64, "&gt;=" &amp; template!Z1)</f>
        <v>0</v>
      </c>
      <c r="AA3">
        <f>SUMIFS(records!E2:E64,records!A2:A64,template!A3,records!G2:G64,template!AA1)</f>
        <v>0</v>
      </c>
      <c r="AB3">
        <f>SUMIFS(records!E2:E64,records!A2:A64,template!A3,records!G2:G64,template!AB1)</f>
        <v>22</v>
      </c>
      <c r="AC3">
        <f>SUMIFS(records!E2:E64,records!A2:A64,template!A3,records!G2:G64,template!AC1)</f>
        <v>0</v>
      </c>
      <c r="AD3">
        <f>SUMIFS(records!E2:E64,records!A2:A64,template!A3,records!G2:G64,template!AD1)</f>
        <v>0</v>
      </c>
      <c r="AE3">
        <f>SUMIFS(records!E2:E64,records!A2:A64,template!A3,records!C2:C64,template!AE1)</f>
        <v>6</v>
      </c>
      <c r="AF3">
        <f>SUMIFS(records!E2:E64,records!A2:A64,template!A3,records!C2:C64,template!AF1)</f>
        <v>16</v>
      </c>
      <c r="AG3">
        <f>SUMIFS(records!E2:E64,records!A2:A64,template!A3,records!C2:C64,template!AG1)</f>
        <v>0</v>
      </c>
      <c r="AH3">
        <f>SUMIFS(records!E2:E64,records!A2:A64,template!A3,records!C2:C64,template!AH1)</f>
        <v>0</v>
      </c>
      <c r="AI3">
        <f>SUMIFS(records!E2:E64,records!A2:A64,template!A3,records!C2:C64,template!AI1)</f>
        <v>0</v>
      </c>
      <c r="AJ3">
        <f>SUMIFS(records!E2:E64,records!A2:A64,template!A3,records!C2:C64,template!AJ1)</f>
        <v>0</v>
      </c>
      <c r="AK3">
        <f>SUMIFS(records!E2:E64,records!A2:A64,template!A3,records!C2:C64,template!AK1)</f>
        <v>0</v>
      </c>
      <c r="AL3">
        <f>SUMIFS(records!E2:E64,records!A2:A64,template!A3,records!C2:C64,template!AL1)</f>
        <v>0</v>
      </c>
      <c r="AM3">
        <f>SUMIFS(records!E2:E64,records!A2:A64,template!A3,records!C2:C64,template!AM1)</f>
        <v>0</v>
      </c>
      <c r="AN3">
        <f>SUMIFS(records!E2:E64,records!A2:A64,template!A3,records!C2:C64,template!AN1)</f>
        <v>0</v>
      </c>
      <c r="AO3">
        <f>SUMIFS(records!E2:E64,records!A2:A64,template!A3,records!C2:C64,template!AO1)</f>
        <v>0</v>
      </c>
      <c r="AP3">
        <f>SUMIFS(records!E2:E64,records!A2:A64,template!A3,records!C2:C64,template!AP1)</f>
        <v>0</v>
      </c>
    </row>
    <row r="4" spans="1:42">
      <c r="A4" s="1">
        <v>43772</v>
      </c>
      <c r="B4">
        <f>SUMIF(records!A4:A56, template!A4, records!E4:E56)</f>
        <v>16</v>
      </c>
      <c r="C4">
        <f>SUMIFS(records!E2:E64,records!A2:A64,template!A4, records!B2:B64, "&gt;=" &amp; template!C1,records!B2:B64, "&lt;" &amp; template!D1)</f>
        <v>0</v>
      </c>
      <c r="D4" s="14">
        <f>SUMIFS(records!E2:E64,records!A2:A64,template!A4, records!B2:B64, "&gt;=" &amp; template!D1,records!B2:B64, "&lt;" &amp; template!E1)</f>
        <v>0</v>
      </c>
      <c r="E4">
        <f>SUMIFS(records!E2:E64,records!A2:A64,template!A4, records!B2:B64, "&gt;=" &amp; template!E1,records!B2:B64, "&lt;" &amp; template!F1)</f>
        <v>0</v>
      </c>
      <c r="F4">
        <f>SUMIFS(records!E2:E64,records!A2:A64,template!A4, records!B2:B64, "&gt;=" &amp; template!F1,records!B2:B64, "&lt;" &amp; template!G1)</f>
        <v>0</v>
      </c>
      <c r="G4">
        <f>SUMIFS(records!E2:E64,records!A2:A64,template!A4, records!B2:B64, "&gt;=" &amp; template!G1,records!B2:B64, "&lt;" &amp; template!H1)</f>
        <v>0</v>
      </c>
      <c r="H4">
        <f>SUMIFS(records!E2:E64,records!A2:A64,template!A4, records!B2:B64, "&gt;=" &amp; template!H1,records!B2:B64, "&lt;" &amp; template!I1)</f>
        <v>0</v>
      </c>
      <c r="I4">
        <f>SUMIFS(records!E2:E64,records!A2:A64,template!A4, records!B2:B64, "&gt;=" &amp; template!I1,records!B2:B64, "&lt;" &amp; template!J1)</f>
        <v>0</v>
      </c>
      <c r="J4">
        <f>SUMIFS(records!E2:E64,records!A2:A64,template!A4, records!B2:B64, "&gt;=" &amp; template!J1,records!B2:B64, "&lt;" &amp; template!K1)</f>
        <v>0</v>
      </c>
      <c r="K4">
        <f>SUMIFS(records!E2:E64,records!A2:A64,template!A4, records!B2:B64, "&gt;=" &amp; template!K1,records!B2:B64, "&lt;" &amp; template!L1)</f>
        <v>0</v>
      </c>
      <c r="L4">
        <f>SUMIFS(records!E2:E64,records!A2:A64,template!A4, records!B2:B64, "&gt;=" &amp; template!L1,records!B2:B64, "&lt;" &amp; template!M1)</f>
        <v>0</v>
      </c>
      <c r="M4">
        <f>SUMIFS(records!E2:E64,records!A2:A64,template!A4, records!B2:B64, "&gt;=" &amp; template!M1,records!B2:B64, "&lt;" &amp; template!N1)</f>
        <v>0</v>
      </c>
      <c r="N4">
        <f>SUMIFS(records!E2:E64,records!A2:A64,template!A4, records!B2:B64, "&gt;=" &amp; template!N1,records!B2:B64, "&lt;" &amp; template!O1)</f>
        <v>16</v>
      </c>
      <c r="O4">
        <f>SUMIFS(records!E2:E64,records!A2:A64,template!A4, records!B2:B64, "&gt;=" &amp; template!O1,records!B2:B64, "&lt;" &amp; template!P1)</f>
        <v>0</v>
      </c>
      <c r="P4">
        <f>SUMIFS(records!E2:E64,records!A2:A64,template!A4, records!B2:B64, "&gt;=" &amp; template!P1,records!B2:B64, "&lt;" &amp; template!Q1)</f>
        <v>0</v>
      </c>
      <c r="Q4">
        <f>SUMIFS(records!E2:E64,records!A2:A64,template!A4, records!B2:B64, "&gt;=" &amp; template!Q1,records!B2:B64, "&lt;" &amp; template!R1)</f>
        <v>0</v>
      </c>
      <c r="R4">
        <f>SUMIFS(records!E2:E64,records!A2:A64,template!A4, records!B2:B64, "&gt;=" &amp; template!R1,records!B2:B64, "&lt;" &amp; template!S1)</f>
        <v>0</v>
      </c>
      <c r="S4">
        <f>SUMIFS(records!E2:E64,records!A2:A64,template!A4, records!B2:B64, "&gt;=" &amp; template!S1,records!B2:B64, "&lt;" &amp; template!T1)</f>
        <v>0</v>
      </c>
      <c r="T4">
        <f>SUMIFS(records!E2:E64,records!A2:A64,template!A4, records!B2:B64, "&gt;=" &amp; template!T1,records!B2:B64, "&lt;" &amp; template!U1)</f>
        <v>0</v>
      </c>
      <c r="U4">
        <f>SUMIFS(records!E2:E64,records!A2:A64,template!A4, records!B2:B64, "&gt;=" &amp; template!U1,records!B2:B64, "&lt;" &amp; template!V1)</f>
        <v>0</v>
      </c>
      <c r="V4">
        <f>SUMIFS(records!E2:E64,records!A2:A64,template!A4, records!B2:B64, "&gt;=" &amp; template!V1,records!B2:B64, "&lt;" &amp; template!W1)</f>
        <v>0</v>
      </c>
      <c r="W4">
        <f>SUMIFS(records!E2:E64,records!A2:A64,template!A4, records!B2:B64, "&gt;=" &amp; template!W1,records!B2:B64, "&lt;" &amp; template!X1)</f>
        <v>0</v>
      </c>
      <c r="X4">
        <f>SUMIFS(records!E2:E64,records!A2:A64,template!A4, records!B2:B64, "&gt;=" &amp; template!X1,records!B2:B64, "&lt;" &amp; template!Y1)</f>
        <v>0</v>
      </c>
      <c r="Y4">
        <f>SUMIFS(records!E2:E64,records!A2:A64,template!A4, records!B2:B64, "&gt;=" &amp; template!Y1,records!B2:B64, "&lt;" &amp; template!Z1)</f>
        <v>0</v>
      </c>
      <c r="Z4">
        <f>SUMIFS(records!E2:E64,records!A2:A64,template!A4, records!B2:B64, "&gt;=" &amp; template!Z1)</f>
        <v>0</v>
      </c>
      <c r="AA4">
        <f>SUMIFS(records!E2:E64,records!A2:A64,template!A4,records!G2:G64,template!AA1)</f>
        <v>0</v>
      </c>
      <c r="AB4">
        <f>SUMIFS(records!E2:E64,records!A2:A64,template!A4,records!G2:G64,template!AB1)</f>
        <v>16</v>
      </c>
      <c r="AC4">
        <f>SUMIFS(records!E2:E64,records!A2:A64,template!A4,records!G2:G64,template!AC1)</f>
        <v>0</v>
      </c>
      <c r="AD4">
        <f>SUMIFS(records!E2:E64,records!A2:A64,template!A4,records!G2:G64,template!AD1)</f>
        <v>0</v>
      </c>
      <c r="AE4">
        <f>SUMIFS(records!E2:E64,records!A2:A64,template!A4,records!C2:C64,template!AE1)</f>
        <v>0</v>
      </c>
      <c r="AF4">
        <f>SUMIFS(records!E2:E64,records!A2:A64,template!A4,records!C2:C64,template!AF1)</f>
        <v>16</v>
      </c>
      <c r="AG4">
        <f>SUMIFS(records!E2:E64,records!A2:A64,template!A4,records!C2:C64,template!AG1)</f>
        <v>0</v>
      </c>
      <c r="AH4">
        <f>SUMIFS(records!E2:E64,records!A2:A64,template!A4,records!C2:C64,template!AH1)</f>
        <v>0</v>
      </c>
      <c r="AI4">
        <f>SUMIFS(records!E2:E64,records!A2:A64,template!A4,records!C2:C64,template!AI1)</f>
        <v>0</v>
      </c>
      <c r="AJ4">
        <f>SUMIFS(records!E2:E64,records!A2:A64,template!A4,records!C2:C64,template!AJ1)</f>
        <v>0</v>
      </c>
      <c r="AK4">
        <f>SUMIFS(records!E2:E64,records!A2:A64,template!A4,records!C2:C64,template!AK1)</f>
        <v>0</v>
      </c>
      <c r="AL4">
        <f>SUMIFS(records!E2:E64,records!A2:A64,template!A4,records!C2:C64,template!AL1)</f>
        <v>0</v>
      </c>
      <c r="AM4">
        <f>SUMIFS(records!E2:E64,records!A2:A64,template!A4,records!C2:C64,template!AM1)</f>
        <v>0</v>
      </c>
      <c r="AN4">
        <f>SUMIFS(records!E2:E64,records!A2:A64,template!A4,records!C2:C64,template!AN1)</f>
        <v>0</v>
      </c>
      <c r="AO4">
        <f>SUMIFS(records!E2:E64,records!A2:A64,template!A4,records!C2:C64,template!AO1)</f>
        <v>0</v>
      </c>
      <c r="AP4">
        <f>SUMIFS(records!E2:E64,records!A2:A64,template!A4,records!C2:C64,template!AP1)</f>
        <v>0</v>
      </c>
    </row>
    <row r="5" spans="1:42">
      <c r="A5" s="1">
        <v>43762</v>
      </c>
      <c r="B5">
        <f>SUMIF(records!A5:A57, template!A5, records!E5:E57)</f>
        <v>123</v>
      </c>
      <c r="C5">
        <f>SUMIFS(records!E2:E64,records!A2:A64,template!A5, records!B2:B64, "&gt;=" &amp; template!C1,records!B2:B64, "&lt;" &amp; template!D1)</f>
        <v>0</v>
      </c>
      <c r="D5" s="14">
        <f>SUMIFS(records!E2:E64,records!A2:A64,template!A5, records!B2:B64, "&gt;=" &amp; template!D1,records!B2:B64, "&lt;" &amp; template!E1)</f>
        <v>0</v>
      </c>
      <c r="E5">
        <f>SUMIFS(records!E2:E64,records!A2:A64,template!A5, records!B2:B64, "&gt;=" &amp; template!E1,records!B2:B64, "&lt;" &amp; template!F1)</f>
        <v>0</v>
      </c>
      <c r="F5">
        <f>SUMIFS(records!E2:E64,records!A2:A64,template!A5, records!B2:B64, "&gt;=" &amp; template!F1,records!B2:B64, "&lt;" &amp; template!G1)</f>
        <v>0</v>
      </c>
      <c r="G5">
        <f>SUMIFS(records!E2:E64,records!A2:A64,template!A5, records!B2:B64, "&gt;=" &amp; template!G1,records!B2:B64, "&lt;" &amp; template!H1)</f>
        <v>0</v>
      </c>
      <c r="H5">
        <f>SUMIFS(records!E2:E64,records!A2:A64,template!A5, records!B2:B64, "&gt;=" &amp; template!H1,records!B2:B64, "&lt;" &amp; template!I1)</f>
        <v>0</v>
      </c>
      <c r="I5">
        <f>SUMIFS(records!E2:E64,records!A2:A64,template!A5, records!B2:B64, "&gt;=" &amp; template!I1,records!B2:B64, "&lt;" &amp; template!J1)</f>
        <v>0</v>
      </c>
      <c r="J5">
        <f>SUMIFS(records!E2:E64,records!A2:A64,template!A5, records!B2:B64, "&gt;=" &amp; template!J1,records!B2:B64, "&lt;" &amp; template!K1)</f>
        <v>0</v>
      </c>
      <c r="K5">
        <f>SUMIFS(records!E2:E64,records!A2:A64,template!A5, records!B2:B64, "&gt;=" &amp; template!K1,records!B2:B64, "&lt;" &amp; template!L1)</f>
        <v>3</v>
      </c>
      <c r="L5">
        <f>SUMIFS(records!E2:E64,records!A2:A64,template!A5, records!B2:B64, "&gt;=" &amp; template!L1,records!B2:B64, "&lt;" &amp; template!M1)</f>
        <v>0</v>
      </c>
      <c r="M5">
        <f>SUMIFS(records!E2:E64,records!A2:A64,template!A5, records!B2:B64, "&gt;=" &amp; template!M1,records!B2:B64, "&lt;" &amp; template!N1)</f>
        <v>0</v>
      </c>
      <c r="N5">
        <f>SUMIFS(records!E2:E64,records!A2:A64,template!A5, records!B2:B64, "&gt;=" &amp; template!N1,records!B2:B64, "&lt;" &amp; template!O1)</f>
        <v>0</v>
      </c>
      <c r="O5">
        <f>SUMIFS(records!E2:E64,records!A2:A64,template!A5, records!B2:B64, "&gt;=" &amp; template!O1,records!B2:B64, "&lt;" &amp; template!P1)</f>
        <v>0</v>
      </c>
      <c r="P5">
        <f>SUMIFS(records!E2:E64,records!A2:A64,template!A5, records!B2:B64, "&gt;=" &amp; template!P1,records!B2:B64, "&lt;" &amp; template!Q1)</f>
        <v>17</v>
      </c>
      <c r="Q5">
        <f>SUMIFS(records!E2:E64,records!A2:A64,template!A5, records!B2:B64, "&gt;=" &amp; template!Q1,records!B2:B64, "&lt;" &amp; template!R1)</f>
        <v>0</v>
      </c>
      <c r="R5">
        <f>SUMIFS(records!E2:E64,records!A2:A64,template!A5, records!B2:B64, "&gt;=" &amp; template!R1,records!B2:B64, "&lt;" &amp; template!S1)</f>
        <v>0</v>
      </c>
      <c r="S5">
        <f>SUMIFS(records!E2:E64,records!A2:A64,template!A5, records!B2:B64, "&gt;=" &amp; template!S1,records!B2:B64, "&lt;" &amp; template!T1)</f>
        <v>0</v>
      </c>
      <c r="T5">
        <f>SUMIFS(records!E2:E64,records!A2:A64,template!A5, records!B2:B64, "&gt;=" &amp; template!T1,records!B2:B64, "&lt;" &amp; template!U1)</f>
        <v>0</v>
      </c>
      <c r="U5">
        <f>SUMIFS(records!E2:E64,records!A2:A64,template!A5, records!B2:B64, "&gt;=" &amp; template!U1,records!B2:B64, "&lt;" &amp; template!V1)</f>
        <v>103</v>
      </c>
      <c r="V5">
        <f>SUMIFS(records!E2:E64,records!A2:A64,template!A5, records!B2:B64, "&gt;=" &amp; template!V1,records!B2:B64, "&lt;" &amp; template!W1)</f>
        <v>0</v>
      </c>
      <c r="W5">
        <f>SUMIFS(records!E2:E64,records!A2:A64,template!A5, records!B2:B64, "&gt;=" &amp; template!W1,records!B2:B64, "&lt;" &amp; template!X1)</f>
        <v>0</v>
      </c>
      <c r="X5">
        <f>SUMIFS(records!E2:E64,records!A2:A64,template!A5, records!B2:B64, "&gt;=" &amp; template!X1,records!B2:B64, "&lt;" &amp; template!Y1)</f>
        <v>0</v>
      </c>
      <c r="Y5">
        <f>SUMIFS(records!E2:E64,records!A2:A64,template!A5, records!B2:B64, "&gt;=" &amp; template!Y1,records!B2:B64, "&lt;" &amp; template!Z1)</f>
        <v>0</v>
      </c>
      <c r="Z5">
        <f>SUMIFS(records!E2:E64,records!A2:A64,template!A5, records!B2:B64, "&gt;=" &amp; template!Z1)</f>
        <v>0</v>
      </c>
      <c r="AA5">
        <f>SUMIFS(records!E2:E64,records!A2:A64,template!A5,records!G2:G64,template!AA1)</f>
        <v>0</v>
      </c>
      <c r="AB5">
        <f>SUMIFS(records!E2:E64,records!A2:A64,template!A5,records!G2:G64,template!AB1)</f>
        <v>123</v>
      </c>
      <c r="AC5">
        <f>SUMIFS(records!E2:E64,records!A2:A64,template!A5,records!G2:G64,template!AC1)</f>
        <v>0</v>
      </c>
      <c r="AD5">
        <f>SUMIFS(records!E2:E64,records!A2:A64,template!A5,records!G2:G64,template!AD1)</f>
        <v>0</v>
      </c>
      <c r="AE5">
        <f>SUMIFS(records!E2:E64,records!A2:A64,template!A5,records!C2:C64,template!AE1)</f>
        <v>106</v>
      </c>
      <c r="AF5">
        <f>SUMIFS(records!E2:E64,records!A2:A64,template!A5,records!C2:C64,template!AF1)</f>
        <v>17</v>
      </c>
      <c r="AG5">
        <f>SUMIFS(records!E2:E64,records!A2:A64,template!A5,records!C2:C64,template!AG1)</f>
        <v>0</v>
      </c>
      <c r="AH5">
        <f>SUMIFS(records!E2:E64,records!A2:A64,template!A5,records!C2:C64,template!AH1)</f>
        <v>0</v>
      </c>
      <c r="AI5">
        <f>SUMIFS(records!E2:E64,records!A2:A64,template!A5,records!C2:C64,template!AI1)</f>
        <v>0</v>
      </c>
      <c r="AJ5">
        <f>SUMIFS(records!E2:E64,records!A2:A64,template!A5,records!C2:C64,template!AJ1)</f>
        <v>0</v>
      </c>
      <c r="AK5">
        <f>SUMIFS(records!E2:E64,records!A2:A64,template!A5,records!C2:C64,template!AK1)</f>
        <v>0</v>
      </c>
      <c r="AL5">
        <f>SUMIFS(records!E2:E64,records!A2:A64,template!A5,records!C2:C64,template!AL1)</f>
        <v>0</v>
      </c>
      <c r="AM5">
        <f>SUMIFS(records!E2:E64,records!A2:A64,template!A5,records!C2:C64,template!AM1)</f>
        <v>0</v>
      </c>
      <c r="AN5">
        <f>SUMIFS(records!E2:E64,records!A2:A64,template!A5,records!C2:C64,template!AN1)</f>
        <v>0</v>
      </c>
      <c r="AO5">
        <f>SUMIFS(records!E2:E64,records!A2:A64,template!A5,records!C2:C64,template!AO1)</f>
        <v>0</v>
      </c>
      <c r="AP5">
        <f>SUMIFS(records!E2:E64,records!A2:A64,template!A5,records!C2:C64,template!AP1)</f>
        <v>0</v>
      </c>
    </row>
    <row r="6" spans="1:42">
      <c r="A6" s="1">
        <v>43763</v>
      </c>
      <c r="B6">
        <f>SUMIF(records!A6:A58, template!A6, records!E6:E58)</f>
        <v>46.86</v>
      </c>
      <c r="C6">
        <f>SUMIFS(records!E2:E64,records!A2:A64,template!A6, records!B2:B64, "&gt;=" &amp; template!C1,records!B2:B64, "&lt;" &amp; template!D1)</f>
        <v>0</v>
      </c>
      <c r="D6" s="14">
        <f>SUMIFS(records!E2:E64,records!A2:A64,template!A6, records!B2:B64, "&gt;=" &amp; template!D1,records!B2:B64, "&lt;" &amp; template!E1)</f>
        <v>0</v>
      </c>
      <c r="E6">
        <f>SUMIFS(records!E2:E64,records!A2:A64,template!A6, records!B2:B64, "&gt;=" &amp; template!E1,records!B2:B64, "&lt;" &amp; template!F1)</f>
        <v>0</v>
      </c>
      <c r="F6">
        <f>SUMIFS(records!E2:E64,records!A2:A64,template!A6, records!B2:B64, "&gt;=" &amp; template!F1,records!B2:B64, "&lt;" &amp; template!G1)</f>
        <v>0</v>
      </c>
      <c r="G6">
        <f>SUMIFS(records!E2:E64,records!A2:A64,template!A6, records!B2:B64, "&gt;=" &amp; template!G1,records!B2:B64, "&lt;" &amp; template!H1)</f>
        <v>0</v>
      </c>
      <c r="H6">
        <f>SUMIFS(records!E2:E64,records!A2:A64,template!A6, records!B2:B64, "&gt;=" &amp; template!H1,records!B2:B64, "&lt;" &amp; template!I1)</f>
        <v>0</v>
      </c>
      <c r="I6">
        <f>SUMIFS(records!E2:E64,records!A2:A64,template!A6, records!B2:B64, "&gt;=" &amp; template!I1,records!B2:B64, "&lt;" &amp; template!J1)</f>
        <v>0</v>
      </c>
      <c r="J6">
        <f>SUMIFS(records!E2:E64,records!A2:A64,template!A6, records!B2:B64, "&gt;=" &amp; template!J1,records!B2:B64, "&lt;" &amp; template!K1)</f>
        <v>0</v>
      </c>
      <c r="K6">
        <f>SUMIFS(records!E2:E64,records!A2:A64,template!A6, records!B2:B64, "&gt;=" &amp; template!K1,records!B2:B64, "&lt;" &amp; template!L1)</f>
        <v>0</v>
      </c>
      <c r="L6">
        <f>SUMIFS(records!E2:E64,records!A2:A64,template!A6, records!B2:B64, "&gt;=" &amp; template!L1,records!B2:B64, "&lt;" &amp; template!M1)</f>
        <v>0</v>
      </c>
      <c r="M6">
        <f>SUMIFS(records!E2:E64,records!A2:A64,template!A6, records!B2:B64, "&gt;=" &amp; template!M1,records!B2:B64, "&lt;" &amp; template!N1)</f>
        <v>0</v>
      </c>
      <c r="N6">
        <f>SUMIFS(records!E2:E64,records!A2:A64,template!A6, records!B2:B64, "&gt;=" &amp; template!N1,records!B2:B64, "&lt;" &amp; template!O1)</f>
        <v>0</v>
      </c>
      <c r="O6">
        <f>SUMIFS(records!E2:E64,records!A2:A64,template!A6, records!B2:B64, "&gt;=" &amp; template!O1,records!B2:B64, "&lt;" &amp; template!P1)</f>
        <v>30</v>
      </c>
      <c r="P6">
        <f>SUMIFS(records!E2:E64,records!A2:A64,template!A6, records!B2:B64, "&gt;=" &amp; template!P1,records!B2:B64, "&lt;" &amp; template!Q1)</f>
        <v>0</v>
      </c>
      <c r="Q6">
        <f>SUMIFS(records!E2:E64,records!A2:A64,template!A6, records!B2:B64, "&gt;=" &amp; template!Q1,records!B2:B64, "&lt;" &amp; template!R1)</f>
        <v>4.8600000000000003</v>
      </c>
      <c r="R6">
        <f>SUMIFS(records!E2:E64,records!A2:A64,template!A6, records!B2:B64, "&gt;=" &amp; template!R1,records!B2:B64, "&lt;" &amp; template!S1)</f>
        <v>0</v>
      </c>
      <c r="S6">
        <f>SUMIFS(records!E2:E64,records!A2:A64,template!A6, records!B2:B64, "&gt;=" &amp; template!S1,records!B2:B64, "&lt;" &amp; template!T1)</f>
        <v>0</v>
      </c>
      <c r="T6">
        <f>SUMIFS(records!E2:E64,records!A2:A64,template!A6, records!B2:B64, "&gt;=" &amp; template!T1,records!B2:B64, "&lt;" &amp; template!U1)</f>
        <v>0</v>
      </c>
      <c r="U6">
        <f>SUMIFS(records!E2:E64,records!A2:A64,template!A6, records!B2:B64, "&gt;=" &amp; template!U1,records!B2:B64, "&lt;" &amp; template!V1)</f>
        <v>12</v>
      </c>
      <c r="V6">
        <f>SUMIFS(records!E2:E64,records!A2:A64,template!A6, records!B2:B64, "&gt;=" &amp; template!V1,records!B2:B64, "&lt;" &amp; template!W1)</f>
        <v>0</v>
      </c>
      <c r="W6">
        <f>SUMIFS(records!E2:E64,records!A2:A64,template!A6, records!B2:B64, "&gt;=" &amp; template!W1,records!B2:B64, "&lt;" &amp; template!X1)</f>
        <v>0</v>
      </c>
      <c r="X6">
        <f>SUMIFS(records!E2:E64,records!A2:A64,template!A6, records!B2:B64, "&gt;=" &amp; template!X1,records!B2:B64, "&lt;" &amp; template!Y1)</f>
        <v>0</v>
      </c>
      <c r="Y6">
        <f>SUMIFS(records!E2:E64,records!A2:A64,template!A6, records!B2:B64, "&gt;=" &amp; template!Y1,records!B2:B64, "&lt;" &amp; template!Z1)</f>
        <v>0</v>
      </c>
      <c r="Z6">
        <f>SUMIFS(records!E2:E64,records!A2:A64,template!A6, records!B2:B64, "&gt;=" &amp; template!Z1)</f>
        <v>0</v>
      </c>
      <c r="AA6">
        <f>SUMIFS(records!E2:E64,records!A2:A64,template!A6,records!G2:G64,template!AA1)</f>
        <v>30</v>
      </c>
      <c r="AB6">
        <f>SUMIFS(records!E2:E64,records!A2:A64,template!A6,records!G2:G64,template!AB1)</f>
        <v>16.86</v>
      </c>
      <c r="AC6">
        <f>SUMIFS(records!E2:E64,records!A2:A64,template!A6,records!G2:G64,template!AC1)</f>
        <v>0</v>
      </c>
      <c r="AD6">
        <f>SUMIFS(records!E2:E64,records!A2:A64,template!A6,records!G2:G64,template!AD1)</f>
        <v>0</v>
      </c>
      <c r="AE6">
        <f>SUMIFS(records!E2:E64,records!A2:A64,template!A6,records!C2:C64,template!AE1)</f>
        <v>0</v>
      </c>
      <c r="AF6">
        <f>SUMIFS(records!E2:E64,records!A2:A64,template!A6,records!C2:C64,template!AF1)</f>
        <v>30</v>
      </c>
      <c r="AG6">
        <f>SUMIFS(records!E2:E64,records!A2:A64,template!A6,records!C2:C64,template!AG1)</f>
        <v>0</v>
      </c>
      <c r="AH6">
        <f>SUMIFS(records!E2:E64,records!A2:A64,template!A6,records!C2:C64,template!AH1)</f>
        <v>0</v>
      </c>
      <c r="AI6">
        <f>SUMIFS(records!E2:E64,records!A2:A64,template!A6,records!C2:C64,template!AI1)</f>
        <v>0</v>
      </c>
      <c r="AJ6">
        <f>SUMIFS(records!E2:E64,records!A2:A64,template!A6,records!C2:C64,template!AJ1)</f>
        <v>4.8600000000000003</v>
      </c>
      <c r="AK6">
        <f>SUMIFS(records!E2:E64,records!A2:A64,template!A6,records!C2:C64,template!AK1)</f>
        <v>12</v>
      </c>
      <c r="AL6">
        <f>SUMIFS(records!E2:E64,records!A2:A64,template!A6,records!C2:C64,template!AL1)</f>
        <v>0</v>
      </c>
      <c r="AM6">
        <f>SUMIFS(records!E2:E64,records!A2:A64,template!A6,records!C2:C64,template!AM1)</f>
        <v>0</v>
      </c>
      <c r="AN6">
        <f>SUMIFS(records!E2:E64,records!A2:A64,template!A6,records!C2:C64,template!AN1)</f>
        <v>0</v>
      </c>
      <c r="AO6">
        <f>SUMIFS(records!E2:E64,records!A2:A64,template!A6,records!C2:C64,template!AO1)</f>
        <v>0</v>
      </c>
      <c r="AP6">
        <f>SUMIFS(records!E2:E64,records!A2:A64,template!A6,records!C2:C64,template!AP1)</f>
        <v>0</v>
      </c>
    </row>
    <row r="7" spans="1:42">
      <c r="A7" s="1">
        <v>43764</v>
      </c>
      <c r="B7">
        <f>SUMIF(records!A7:A59, template!A7, records!E7:E59)</f>
        <v>71.8</v>
      </c>
      <c r="C7">
        <f>SUMIFS(records!E2:E64,records!A2:A64,template!A7, records!B2:B64, "&gt;=" &amp; template!C1,records!B2:B64, "&lt;" &amp; template!D1)</f>
        <v>0</v>
      </c>
      <c r="D7" s="14">
        <f>SUMIFS(records!E2:E64,records!A2:A64,template!A7, records!B2:B64, "&gt;=" &amp; template!D1,records!B2:B64, "&lt;" &amp; template!E1)</f>
        <v>0</v>
      </c>
      <c r="E7">
        <f>SUMIFS(records!E2:E64,records!A2:A64,template!A7, records!B2:B64, "&gt;=" &amp; template!E1,records!B2:B64, "&lt;" &amp; template!F1)</f>
        <v>0</v>
      </c>
      <c r="F7">
        <f>SUMIFS(records!E2:E64,records!A2:A64,template!A7, records!B2:B64, "&gt;=" &amp; template!F1,records!B2:B64, "&lt;" &amp; template!G1)</f>
        <v>0</v>
      </c>
      <c r="G7">
        <f>SUMIFS(records!E2:E64,records!A2:A64,template!A7, records!B2:B64, "&gt;=" &amp; template!G1,records!B2:B64, "&lt;" &amp; template!H1)</f>
        <v>0</v>
      </c>
      <c r="H7">
        <f>SUMIFS(records!E2:E64,records!A2:A64,template!A7, records!B2:B64, "&gt;=" &amp; template!H1,records!B2:B64, "&lt;" &amp; template!I1)</f>
        <v>0</v>
      </c>
      <c r="I7">
        <f>SUMIFS(records!E2:E64,records!A2:A64,template!A7, records!B2:B64, "&gt;=" &amp; template!I1,records!B2:B64, "&lt;" &amp; template!J1)</f>
        <v>0</v>
      </c>
      <c r="J7">
        <f>SUMIFS(records!E2:E64,records!A2:A64,template!A7, records!B2:B64, "&gt;=" &amp; template!J1,records!B2:B64, "&lt;" &amp; template!K1)</f>
        <v>0</v>
      </c>
      <c r="K7">
        <f>SUMIFS(records!E2:E64,records!A2:A64,template!A7, records!B2:B64, "&gt;=" &amp; template!K1,records!B2:B64, "&lt;" &amp; template!L1)</f>
        <v>0</v>
      </c>
      <c r="L7">
        <f>SUMIFS(records!E2:E64,records!A2:A64,template!A7, records!B2:B64, "&gt;=" &amp; template!L1,records!B2:B64, "&lt;" &amp; template!M1)</f>
        <v>0</v>
      </c>
      <c r="M7">
        <f>SUMIFS(records!E2:E64,records!A2:A64,template!A7, records!B2:B64, "&gt;=" &amp; template!M1,records!B2:B64, "&lt;" &amp; template!N1)</f>
        <v>29</v>
      </c>
      <c r="N7">
        <f>SUMIFS(records!E2:E64,records!A2:A64,template!A7, records!B2:B64, "&gt;=" &amp; template!N1,records!B2:B64, "&lt;" &amp; template!O1)</f>
        <v>0</v>
      </c>
      <c r="O7">
        <f>SUMIFS(records!E2:E64,records!A2:A64,template!A7, records!B2:B64, "&gt;=" &amp; template!O1,records!B2:B64, "&lt;" &amp; template!P1)</f>
        <v>42.8</v>
      </c>
      <c r="P7">
        <f>SUMIFS(records!E2:E64,records!A2:A64,template!A7, records!B2:B64, "&gt;=" &amp; template!P1,records!B2:B64, "&lt;" &amp; template!Q1)</f>
        <v>0</v>
      </c>
      <c r="Q7">
        <f>SUMIFS(records!E2:E64,records!A2:A64,template!A7, records!B2:B64, "&gt;=" &amp; template!Q1,records!B2:B64, "&lt;" &amp; template!R1)</f>
        <v>0</v>
      </c>
      <c r="R7">
        <f>SUMIFS(records!E2:E64,records!A2:A64,template!A7, records!B2:B64, "&gt;=" &amp; template!R1,records!B2:B64, "&lt;" &amp; template!S1)</f>
        <v>0</v>
      </c>
      <c r="S7">
        <f>SUMIFS(records!E2:E64,records!A2:A64,template!A7, records!B2:B64, "&gt;=" &amp; template!S1,records!B2:B64, "&lt;" &amp; template!T1)</f>
        <v>0</v>
      </c>
      <c r="T7">
        <f>SUMIFS(records!E2:E64,records!A2:A64,template!A7, records!B2:B64, "&gt;=" &amp; template!T1,records!B2:B64, "&lt;" &amp; template!U1)</f>
        <v>0</v>
      </c>
      <c r="U7">
        <f>SUMIFS(records!E2:E64,records!A2:A64,template!A7, records!B2:B64, "&gt;=" &amp; template!U1,records!B2:B64, "&lt;" &amp; template!V1)</f>
        <v>0</v>
      </c>
      <c r="V7">
        <f>SUMIFS(records!E2:E64,records!A2:A64,template!A7, records!B2:B64, "&gt;=" &amp; template!V1,records!B2:B64, "&lt;" &amp; template!W1)</f>
        <v>0</v>
      </c>
      <c r="W7">
        <f>SUMIFS(records!E2:E64,records!A2:A64,template!A7, records!B2:B64, "&gt;=" &amp; template!W1,records!B2:B64, "&lt;" &amp; template!X1)</f>
        <v>0</v>
      </c>
      <c r="X7">
        <f>SUMIFS(records!E2:E64,records!A2:A64,template!A7, records!B2:B64, "&gt;=" &amp; template!X1,records!B2:B64, "&lt;" &amp; template!Y1)</f>
        <v>0</v>
      </c>
      <c r="Y7">
        <f>SUMIFS(records!E2:E64,records!A2:A64,template!A7, records!B2:B64, "&gt;=" &amp; template!Y1,records!B2:B64, "&lt;" &amp; template!Z1)</f>
        <v>0</v>
      </c>
      <c r="Z7">
        <f>SUMIFS(records!E2:E64,records!A2:A64,template!A7, records!B2:B64, "&gt;=" &amp; template!Z1)</f>
        <v>0</v>
      </c>
      <c r="AA7">
        <f>SUMIFS(records!E2:E64,records!A2:A64,template!A7,records!G2:G64,template!AA1)</f>
        <v>71.8</v>
      </c>
      <c r="AB7">
        <f>SUMIFS(records!E2:E64,records!A2:A64,template!A7,records!G2:G64,template!AB1)</f>
        <v>0</v>
      </c>
      <c r="AC7">
        <f>SUMIFS(records!E2:E64,records!A2:A64,template!A7,records!G2:G64,template!AC1)</f>
        <v>0</v>
      </c>
      <c r="AD7">
        <f>SUMIFS(records!E2:E64,records!A2:A64,template!A7,records!G2:G64,template!AD1)</f>
        <v>0</v>
      </c>
      <c r="AE7">
        <f>SUMIFS(records!E2:E64,records!A2:A64,template!A7,records!C2:C64,template!AE1)</f>
        <v>0</v>
      </c>
      <c r="AF7">
        <f>SUMIFS(records!E2:E64,records!A2:A64,template!A7,records!C2:C64,template!AF1)</f>
        <v>16</v>
      </c>
      <c r="AG7">
        <f>SUMIFS(records!E2:E64,records!A2:A64,template!A7,records!C2:C64,template!AG1)</f>
        <v>0</v>
      </c>
      <c r="AH7">
        <f>SUMIFS(records!E2:E64,records!A2:A64,template!A7,records!C2:C64,template!AH1)</f>
        <v>0</v>
      </c>
      <c r="AI7">
        <f>SUMIFS(records!E2:E64,records!A2:A64,template!A7,records!C2:C64,template!AI1)</f>
        <v>0</v>
      </c>
      <c r="AJ7">
        <f>SUMIFS(records!E2:E64,records!A2:A64,template!A7,records!C2:C64,template!AJ1)</f>
        <v>0</v>
      </c>
      <c r="AK7">
        <f>SUMIFS(records!E2:E64,records!A2:A64,template!A7,records!C2:C64,template!AK1)</f>
        <v>0</v>
      </c>
      <c r="AL7">
        <f>SUMIFS(records!E2:E64,records!A2:A64,template!A7,records!C2:C64,template!AL1)</f>
        <v>29</v>
      </c>
      <c r="AM7">
        <f>SUMIFS(records!E2:E64,records!A2:A64,template!A7,records!C2:C64,template!AM1)</f>
        <v>26.8</v>
      </c>
      <c r="AN7">
        <f>SUMIFS(records!E2:E64,records!A2:A64,template!A7,records!C2:C64,template!AN1)</f>
        <v>0</v>
      </c>
      <c r="AO7">
        <f>SUMIFS(records!E2:E64,records!A2:A64,template!A7,records!C2:C64,template!AO1)</f>
        <v>0</v>
      </c>
      <c r="AP7">
        <f>SUMIFS(records!E2:E64,records!A2:A64,template!A7,records!C2:C64,template!AP1)</f>
        <v>0</v>
      </c>
    </row>
    <row r="8" spans="1:42">
      <c r="A8" s="1">
        <v>43765</v>
      </c>
      <c r="B8">
        <f>SUMIF(records!A8:A60, template!A8, records!E8:E60)</f>
        <v>289.30500000000001</v>
      </c>
      <c r="C8">
        <f>SUMIFS(records!E2:E64,records!A2:A64,template!A8, records!B2:B64, "&gt;=" &amp; template!C1,records!B2:B64, "&lt;" &amp; template!D1)</f>
        <v>0</v>
      </c>
      <c r="D8" s="14">
        <f>SUMIFS(records!E2:E64,records!A2:A64,template!A8, records!B2:B64, "&gt;=" &amp; template!D1,records!B2:B64, "&lt;" &amp; template!E1)</f>
        <v>0</v>
      </c>
      <c r="E8">
        <f>SUMIFS(records!E2:E64,records!A2:A64,template!A8, records!B2:B64, "&gt;=" &amp; template!E1,records!B2:B64, "&lt;" &amp; template!F1)</f>
        <v>0</v>
      </c>
      <c r="F8">
        <f>SUMIFS(records!E2:E64,records!A2:A64,template!A8, records!B2:B64, "&gt;=" &amp; template!F1,records!B2:B64, "&lt;" &amp; template!G1)</f>
        <v>0</v>
      </c>
      <c r="G8">
        <f>SUMIFS(records!E2:E64,records!A2:A64,template!A8, records!B2:B64, "&gt;=" &amp; template!G1,records!B2:B64, "&lt;" &amp; template!H1)</f>
        <v>0</v>
      </c>
      <c r="H8">
        <f>SUMIFS(records!E2:E64,records!A2:A64,template!A8, records!B2:B64, "&gt;=" &amp; template!H1,records!B2:B64, "&lt;" &amp; template!I1)</f>
        <v>0</v>
      </c>
      <c r="I8">
        <f>SUMIFS(records!E2:E64,records!A2:A64,template!A8, records!B2:B64, "&gt;=" &amp; template!I1,records!B2:B64, "&lt;" &amp; template!J1)</f>
        <v>0</v>
      </c>
      <c r="J8">
        <f>SUMIFS(records!E2:E64,records!A2:A64,template!A8, records!B2:B64, "&gt;=" &amp; template!J1,records!B2:B64, "&lt;" &amp; template!K1)</f>
        <v>0</v>
      </c>
      <c r="K8">
        <f>SUMIFS(records!E2:E64,records!A2:A64,template!A8, records!B2:B64, "&gt;=" &amp; template!K1,records!B2:B64, "&lt;" &amp; template!L1)</f>
        <v>0</v>
      </c>
      <c r="L8">
        <f>SUMIFS(records!E2:E64,records!A2:A64,template!A8, records!B2:B64, "&gt;=" &amp; template!L1,records!B2:B64, "&lt;" &amp; template!M1)</f>
        <v>0</v>
      </c>
      <c r="M8">
        <f>SUMIFS(records!E2:E64,records!A2:A64,template!A8, records!B2:B64, "&gt;=" &amp; template!M1,records!B2:B64, "&lt;" &amp; template!N1)</f>
        <v>0</v>
      </c>
      <c r="N8">
        <f>SUMIFS(records!E2:E64,records!A2:A64,template!A8, records!B2:B64, "&gt;=" &amp; template!N1,records!B2:B64, "&lt;" &amp; template!O1)</f>
        <v>0</v>
      </c>
      <c r="O8">
        <f>SUMIFS(records!E2:E64,records!A2:A64,template!A8, records!B2:B64, "&gt;=" &amp; template!O1,records!B2:B64, "&lt;" &amp; template!P1)</f>
        <v>0</v>
      </c>
      <c r="P8">
        <f>SUMIFS(records!E2:E64,records!A2:A64,template!A8, records!B2:B64, "&gt;=" &amp; template!P1,records!B2:B64, "&lt;" &amp; template!Q1)</f>
        <v>0</v>
      </c>
      <c r="Q8">
        <f>SUMIFS(records!E2:E64,records!A2:A64,template!A8, records!B2:B64, "&gt;=" &amp; template!Q1,records!B2:B64, "&lt;" &amp; template!R1)</f>
        <v>0</v>
      </c>
      <c r="R8">
        <f>SUMIFS(records!E2:E64,records!A2:A64,template!A8, records!B2:B64, "&gt;=" &amp; template!R1,records!B2:B64, "&lt;" &amp; template!S1)</f>
        <v>148.97</v>
      </c>
      <c r="S8">
        <f>SUMIFS(records!E2:E64,records!A2:A64,template!A8, records!B2:B64, "&gt;=" &amp; template!S1,records!B2:B64, "&lt;" &amp; template!T1)</f>
        <v>0</v>
      </c>
      <c r="T8">
        <f>SUMIFS(records!E2:E64,records!A2:A64,template!A8, records!B2:B64, "&gt;=" &amp; template!T1,records!B2:B64, "&lt;" &amp; template!U1)</f>
        <v>0</v>
      </c>
      <c r="U8">
        <f>SUMIFS(records!E2:E64,records!A2:A64,template!A8, records!B2:B64, "&gt;=" &amp; template!U1,records!B2:B64, "&lt;" &amp; template!V1)</f>
        <v>0</v>
      </c>
      <c r="V8">
        <f>SUMIFS(records!E2:E64,records!A2:A64,template!A8, records!B2:B64, "&gt;=" &amp; template!V1,records!B2:B64, "&lt;" &amp; template!W1)</f>
        <v>140.33500000000001</v>
      </c>
      <c r="W8">
        <f>SUMIFS(records!E2:E64,records!A2:A64,template!A8, records!B2:B64, "&gt;=" &amp; template!W1,records!B2:B64, "&lt;" &amp; template!X1)</f>
        <v>0</v>
      </c>
      <c r="X8">
        <f>SUMIFS(records!E2:E64,records!A2:A64,template!A8, records!B2:B64, "&gt;=" &amp; template!X1,records!B2:B64, "&lt;" &amp; template!Y1)</f>
        <v>0</v>
      </c>
      <c r="Y8">
        <f>SUMIFS(records!E2:E64,records!A2:A64,template!A8, records!B2:B64, "&gt;=" &amp; template!Y1,records!B2:B64, "&lt;" &amp; template!Z1)</f>
        <v>0</v>
      </c>
      <c r="Z8">
        <f>SUMIFS(records!E2:E64,records!A2:A64,template!A8, records!B2:B64, "&gt;=" &amp; template!Z1)</f>
        <v>0</v>
      </c>
      <c r="AA8">
        <f>SUMIFS(records!E2:E64,records!A2:A64,template!A8,records!G2:G64,template!AA1)</f>
        <v>0</v>
      </c>
      <c r="AB8">
        <f>SUMIFS(records!E2:E64,records!A2:A64,template!A8,records!G2:G64,template!AB1)</f>
        <v>140.33500000000001</v>
      </c>
      <c r="AC8">
        <f>SUMIFS(records!E2:E64,records!A2:A64,template!A8,records!G2:G64,template!AC1)</f>
        <v>0</v>
      </c>
      <c r="AD8">
        <f>SUMIFS(records!E2:E64,records!A2:A64,template!A8,records!G2:G64,template!AD1)</f>
        <v>148.97</v>
      </c>
      <c r="AE8">
        <f>SUMIFS(records!E2:E64,records!A2:A64,template!A8,records!C2:C64,template!AE1)</f>
        <v>0</v>
      </c>
      <c r="AF8">
        <f>SUMIFS(records!E2:E64,records!A2:A64,template!A8,records!C2:C64,template!AF1)</f>
        <v>0</v>
      </c>
      <c r="AG8">
        <f>SUMIFS(records!E2:E64,records!A2:A64,template!A8,records!C2:C64,template!AG1)</f>
        <v>0</v>
      </c>
      <c r="AH8">
        <f>SUMIFS(records!E2:E64,records!A2:A64,template!A8,records!C2:C64,template!AH1)</f>
        <v>0</v>
      </c>
      <c r="AI8">
        <f>SUMIFS(records!E2:E64,records!A2:A64,template!A8,records!C2:C64,template!AI1)</f>
        <v>0</v>
      </c>
      <c r="AJ8">
        <f>SUMIFS(records!E2:E64,records!A2:A64,template!A8,records!C2:C64,template!AJ1)</f>
        <v>0</v>
      </c>
      <c r="AK8">
        <f>SUMIFS(records!E2:E64,records!A2:A64,template!A8,records!C2:C64,template!AK1)</f>
        <v>0</v>
      </c>
      <c r="AL8">
        <f>SUMIFS(records!E2:E64,records!A2:A64,template!A8,records!C2:C64,template!AL1)</f>
        <v>0</v>
      </c>
      <c r="AM8">
        <f>SUMIFS(records!E2:E64,records!A2:A64,template!A8,records!C2:C64,template!AM1)</f>
        <v>0</v>
      </c>
      <c r="AN8">
        <f>SUMIFS(records!E2:E64,records!A2:A64,template!A8,records!C2:C64,template!AN1)</f>
        <v>148.97</v>
      </c>
      <c r="AO8">
        <f>SUMIFS(records!E2:E64,records!A2:A64,template!A8,records!C2:C64,template!AO1)</f>
        <v>140.33500000000001</v>
      </c>
      <c r="AP8">
        <f>SUMIFS(records!E2:E64,records!A2:A64,template!A8,records!C2:C64,template!AP1)</f>
        <v>0</v>
      </c>
    </row>
    <row r="9" spans="1:42">
      <c r="A9" s="1">
        <v>43766</v>
      </c>
      <c r="B9">
        <f>SUMIF(records!A9:A61, template!A9, records!E9:E61)</f>
        <v>3.06</v>
      </c>
      <c r="C9">
        <f>SUMIFS(records!E2:E64,records!A2:A64,template!A9, records!B2:B64, "&gt;=" &amp; template!C1,records!B2:B64, "&lt;" &amp; template!D1)</f>
        <v>0</v>
      </c>
      <c r="D9" s="14">
        <f>SUMIFS(records!E2:E64,records!A2:A64,template!A9, records!B2:B64, "&gt;=" &amp; template!D1,records!B2:B64, "&lt;" &amp; template!E1)</f>
        <v>0</v>
      </c>
      <c r="E9">
        <f>SUMIFS(records!E2:E64,records!A2:A64,template!A9, records!B2:B64, "&gt;=" &amp; template!E1,records!B2:B64, "&lt;" &amp; template!F1)</f>
        <v>0</v>
      </c>
      <c r="F9">
        <f>SUMIFS(records!E2:E64,records!A2:A64,template!A9, records!B2:B64, "&gt;=" &amp; template!F1,records!B2:B64, "&lt;" &amp; template!G1)</f>
        <v>0</v>
      </c>
      <c r="G9">
        <f>SUMIFS(records!E2:E64,records!A2:A64,template!A9, records!B2:B64, "&gt;=" &amp; template!G1,records!B2:B64, "&lt;" &amp; template!H1)</f>
        <v>0</v>
      </c>
      <c r="H9">
        <f>SUMIFS(records!E2:E64,records!A2:A64,template!A9, records!B2:B64, "&gt;=" &amp; template!H1,records!B2:B64, "&lt;" &amp; template!I1)</f>
        <v>0</v>
      </c>
      <c r="I9">
        <f>SUMIFS(records!E2:E64,records!A2:A64,template!A9, records!B2:B64, "&gt;=" &amp; template!I1,records!B2:B64, "&lt;" &amp; template!J1)</f>
        <v>0</v>
      </c>
      <c r="J9">
        <f>SUMIFS(records!E2:E64,records!A2:A64,template!A9, records!B2:B64, "&gt;=" &amp; template!J1,records!B2:B64, "&lt;" &amp; template!K1)</f>
        <v>0</v>
      </c>
      <c r="K9">
        <f>SUMIFS(records!E2:E64,records!A2:A64,template!A9, records!B2:B64, "&gt;=" &amp; template!K1,records!B2:B64, "&lt;" &amp; template!L1)</f>
        <v>0</v>
      </c>
      <c r="L9">
        <f>SUMIFS(records!E2:E64,records!A2:A64,template!A9, records!B2:B64, "&gt;=" &amp; template!L1,records!B2:B64, "&lt;" &amp; template!M1)</f>
        <v>0</v>
      </c>
      <c r="M9">
        <f>SUMIFS(records!E2:E64,records!A2:A64,template!A9, records!B2:B64, "&gt;=" &amp; template!M1,records!B2:B64, "&lt;" &amp; template!N1)</f>
        <v>0</v>
      </c>
      <c r="N9">
        <f>SUMIFS(records!E2:E64,records!A2:A64,template!A9, records!B2:B64, "&gt;=" &amp; template!N1,records!B2:B64, "&lt;" &amp; template!O1)</f>
        <v>0</v>
      </c>
      <c r="O9">
        <f>SUMIFS(records!E2:E64,records!A2:A64,template!A9, records!B2:B64, "&gt;=" &amp; template!O1,records!B2:B64, "&lt;" &amp; template!P1)</f>
        <v>0</v>
      </c>
      <c r="P9">
        <f>SUMIFS(records!E2:E64,records!A2:A64,template!A9, records!B2:B64, "&gt;=" &amp; template!P1,records!B2:B64, "&lt;" &amp; template!Q1)</f>
        <v>0</v>
      </c>
      <c r="Q9">
        <f>SUMIFS(records!E2:E64,records!A2:A64,template!A9, records!B2:B64, "&gt;=" &amp; template!Q1,records!B2:B64, "&lt;" &amp; template!R1)</f>
        <v>0</v>
      </c>
      <c r="R9">
        <f>SUMIFS(records!E2:E64,records!A2:A64,template!A9, records!B2:B64, "&gt;=" &amp; template!R1,records!B2:B64, "&lt;" &amp; template!S1)</f>
        <v>3.06</v>
      </c>
      <c r="S9">
        <f>SUMIFS(records!E2:E64,records!A2:A64,template!A9, records!B2:B64, "&gt;=" &amp; template!S1,records!B2:B64, "&lt;" &amp; template!T1)</f>
        <v>0</v>
      </c>
      <c r="T9">
        <f>SUMIFS(records!E2:E64,records!A2:A64,template!A9, records!B2:B64, "&gt;=" &amp; template!T1,records!B2:B64, "&lt;" &amp; template!U1)</f>
        <v>0</v>
      </c>
      <c r="U9">
        <f>SUMIFS(records!E2:E64,records!A2:A64,template!A9, records!B2:B64, "&gt;=" &amp; template!U1,records!B2:B64, "&lt;" &amp; template!V1)</f>
        <v>0</v>
      </c>
      <c r="V9">
        <f>SUMIFS(records!E2:E64,records!A2:A64,template!A9, records!B2:B64, "&gt;=" &amp; template!V1,records!B2:B64, "&lt;" &amp; template!W1)</f>
        <v>0</v>
      </c>
      <c r="W9">
        <f>SUMIFS(records!E2:E64,records!A2:A64,template!A9, records!B2:B64, "&gt;=" &amp; template!W1,records!B2:B64, "&lt;" &amp; template!X1)</f>
        <v>0</v>
      </c>
      <c r="X9">
        <f>SUMIFS(records!E2:E64,records!A2:A64,template!A9, records!B2:B64, "&gt;=" &amp; template!X1,records!B2:B64, "&lt;" &amp; template!Y1)</f>
        <v>0</v>
      </c>
      <c r="Y9">
        <f>SUMIFS(records!E2:E64,records!A2:A64,template!A9, records!B2:B64, "&gt;=" &amp; template!Y1,records!B2:B64, "&lt;" &amp; template!Z1)</f>
        <v>0</v>
      </c>
      <c r="Z9">
        <f>SUMIFS(records!E2:E64,records!A2:A64,template!A9, records!B2:B64, "&gt;=" &amp; template!Z1)</f>
        <v>0</v>
      </c>
      <c r="AA9">
        <f>SUMIFS(records!E2:E64,records!A2:A64,template!A9,records!G2:G64,template!AA1)</f>
        <v>3.06</v>
      </c>
      <c r="AB9">
        <f>SUMIFS(records!E2:E64,records!A2:A64,template!A9,records!G2:G64,template!AB1)</f>
        <v>0</v>
      </c>
      <c r="AC9">
        <f>SUMIFS(records!E2:E64,records!A2:A64,template!A9,records!G2:G64,template!AC1)</f>
        <v>0</v>
      </c>
      <c r="AD9">
        <f>SUMIFS(records!E2:E64,records!A2:A64,template!A9,records!G2:G64,template!AD1)</f>
        <v>0</v>
      </c>
      <c r="AE9">
        <f>SUMIFS(records!E2:E64,records!A2:A64,template!A9,records!C2:C64,template!AE1)</f>
        <v>0</v>
      </c>
      <c r="AF9">
        <f>SUMIFS(records!E2:E64,records!A2:A64,template!A9,records!C2:C64,template!AF1)</f>
        <v>0</v>
      </c>
      <c r="AG9">
        <f>SUMIFS(records!E2:E64,records!A2:A64,template!A9,records!C2:C64,template!AG1)</f>
        <v>0</v>
      </c>
      <c r="AH9">
        <f>SUMIFS(records!E2:E64,records!A2:A64,template!A9,records!C2:C64,template!AH1)</f>
        <v>0</v>
      </c>
      <c r="AI9">
        <f>SUMIFS(records!E2:E64,records!A2:A64,template!A9,records!C2:C64,template!AI1)</f>
        <v>0</v>
      </c>
      <c r="AJ9">
        <f>SUMIFS(records!E2:E64,records!A2:A64,template!A9,records!C2:C64,template!AJ1)</f>
        <v>0</v>
      </c>
      <c r="AK9">
        <f>SUMIFS(records!E2:E64,records!A2:A64,template!A9,records!C2:C64,template!AK1)</f>
        <v>0</v>
      </c>
      <c r="AL9">
        <f>SUMIFS(records!E2:E64,records!A2:A64,template!A9,records!C2:C64,template!AL1)</f>
        <v>0</v>
      </c>
      <c r="AM9">
        <f>SUMIFS(records!E2:E64,records!A2:A64,template!A9,records!C2:C64,template!AM1)</f>
        <v>0</v>
      </c>
      <c r="AN9">
        <f>SUMIFS(records!E2:E64,records!A2:A64,template!A9,records!C2:C64,template!AN1)</f>
        <v>0</v>
      </c>
      <c r="AO9">
        <f>SUMIFS(records!E2:E64,records!A2:A64,template!A9,records!C2:C64,template!AO1)</f>
        <v>0</v>
      </c>
      <c r="AP9">
        <f>SUMIFS(records!E2:E64,records!A2:A64,template!A9,records!C2:C64,template!AP1)</f>
        <v>3.06</v>
      </c>
    </row>
    <row r="10" spans="1:42">
      <c r="A10" s="1">
        <v>43767</v>
      </c>
      <c r="B10">
        <f>SUMIF(records!A10:A62, template!A10, records!E10:E62)</f>
        <v>66</v>
      </c>
      <c r="C10">
        <f>SUMIFS(records!E2:E64,records!A2:A64,template!A10, records!B2:B64, "&gt;=" &amp; template!C1,records!B2:B64, "&lt;" &amp; template!D1)</f>
        <v>0</v>
      </c>
      <c r="D10" s="14">
        <f>SUMIFS(records!E2:E64,records!A2:A64,template!A10, records!B2:B64, "&gt;=" &amp; template!D1,records!B2:B64, "&lt;" &amp; template!E1)</f>
        <v>0</v>
      </c>
      <c r="E10">
        <f>SUMIFS(records!E2:E64,records!A2:A64,template!A10, records!B2:B64, "&gt;=" &amp; template!E1,records!B2:B64, "&lt;" &amp; template!F1)</f>
        <v>0</v>
      </c>
      <c r="F10">
        <f>SUMIFS(records!E2:E64,records!A2:A64,template!A10, records!B2:B64, "&gt;=" &amp; template!F1,records!B2:B64, "&lt;" &amp; template!G1)</f>
        <v>0</v>
      </c>
      <c r="G10">
        <f>SUMIFS(records!E2:E64,records!A2:A64,template!A10, records!B2:B64, "&gt;=" &amp; template!G1,records!B2:B64, "&lt;" &amp; template!H1)</f>
        <v>0</v>
      </c>
      <c r="H10">
        <f>SUMIFS(records!E2:E64,records!A2:A64,template!A10, records!B2:B64, "&gt;=" &amp; template!H1,records!B2:B64, "&lt;" &amp; template!I1)</f>
        <v>0</v>
      </c>
      <c r="I10">
        <f>SUMIFS(records!E2:E64,records!A2:A64,template!A10, records!B2:B64, "&gt;=" &amp; template!I1,records!B2:B64, "&lt;" &amp; template!J1)</f>
        <v>0</v>
      </c>
      <c r="J10">
        <f>SUMIFS(records!E2:E64,records!A2:A64,template!A10, records!B2:B64, "&gt;=" &amp; template!J1,records!B2:B64, "&lt;" &amp; template!K1)</f>
        <v>0</v>
      </c>
      <c r="K10">
        <f>SUMIFS(records!E2:E64,records!A2:A64,template!A10, records!B2:B64, "&gt;=" &amp; template!K1,records!B2:B64, "&lt;" &amp; template!L1)</f>
        <v>0</v>
      </c>
      <c r="L10">
        <f>SUMIFS(records!E2:E64,records!A2:A64,template!A10, records!B2:B64, "&gt;=" &amp; template!L1,records!B2:B64, "&lt;" &amp; template!M1)</f>
        <v>0</v>
      </c>
      <c r="M10">
        <f>SUMIFS(records!E2:E64,records!A2:A64,template!A10, records!B2:B64, "&gt;=" &amp; template!M1,records!B2:B64, "&lt;" &amp; template!N1)</f>
        <v>0</v>
      </c>
      <c r="N10">
        <f>SUMIFS(records!E2:E64,records!A2:A64,template!A10, records!B2:B64, "&gt;=" &amp; template!N1,records!B2:B64, "&lt;" &amp; template!O1)</f>
        <v>0</v>
      </c>
      <c r="O10">
        <f>SUMIFS(records!E2:E64,records!A2:A64,template!A10, records!B2:B64, "&gt;=" &amp; template!O1,records!B2:B64, "&lt;" &amp; template!P1)</f>
        <v>16</v>
      </c>
      <c r="P10">
        <f>SUMIFS(records!E2:E64,records!A2:A64,template!A10, records!B2:B64, "&gt;=" &amp; template!P1,records!B2:B64, "&lt;" &amp; template!Q1)</f>
        <v>0</v>
      </c>
      <c r="Q10">
        <f>SUMIFS(records!E2:E64,records!A2:A64,template!A10, records!B2:B64, "&gt;=" &amp; template!Q1,records!B2:B64, "&lt;" &amp; template!R1)</f>
        <v>0</v>
      </c>
      <c r="R10">
        <f>SUMIFS(records!E2:E64,records!A2:A64,template!A10, records!B2:B64, "&gt;=" &amp; template!R1,records!B2:B64, "&lt;" &amp; template!S1)</f>
        <v>0</v>
      </c>
      <c r="S10">
        <f>SUMIFS(records!E2:E64,records!A2:A64,template!A10, records!B2:B64, "&gt;=" &amp; template!S1,records!B2:B64, "&lt;" &amp; template!T1)</f>
        <v>0</v>
      </c>
      <c r="T10">
        <f>SUMIFS(records!E2:E64,records!A2:A64,template!A10, records!B2:B64, "&gt;=" &amp; template!T1,records!B2:B64, "&lt;" &amp; template!U1)</f>
        <v>0</v>
      </c>
      <c r="U10">
        <f>SUMIFS(records!E2:E64,records!A2:A64,template!A10, records!B2:B64, "&gt;=" &amp; template!U1,records!B2:B64, "&lt;" &amp; template!V1)</f>
        <v>0</v>
      </c>
      <c r="V10">
        <f>SUMIFS(records!E2:E64,records!A2:A64,template!A10, records!B2:B64, "&gt;=" &amp; template!V1,records!B2:B64, "&lt;" &amp; template!W1)</f>
        <v>0</v>
      </c>
      <c r="W10">
        <f>SUMIFS(records!E2:E64,records!A2:A64,template!A10, records!B2:B64, "&gt;=" &amp; template!W1,records!B2:B64, "&lt;" &amp; template!X1)</f>
        <v>50</v>
      </c>
      <c r="X10">
        <f>SUMIFS(records!E2:E64,records!A2:A64,template!A10, records!B2:B64, "&gt;=" &amp; template!X1,records!B2:B64, "&lt;" &amp; template!Y1)</f>
        <v>0</v>
      </c>
      <c r="Y10">
        <f>SUMIFS(records!E2:E64,records!A2:A64,template!A10, records!B2:B64, "&gt;=" &amp; template!Y1,records!B2:B64, "&lt;" &amp; template!Z1)</f>
        <v>0</v>
      </c>
      <c r="Z10">
        <f>SUMIFS(records!E2:E64,records!A2:A64,template!A10, records!B2:B64, "&gt;=" &amp; template!Z1)</f>
        <v>0</v>
      </c>
      <c r="AA10">
        <f>SUMIFS(records!E2:E64,records!A2:A64,template!A10,records!G2:G64,template!AA1)</f>
        <v>16</v>
      </c>
      <c r="AB10">
        <f>SUMIFS(records!E2:E64,records!A2:A64,template!A10,records!G2:G64,template!AB1)</f>
        <v>0</v>
      </c>
      <c r="AC10">
        <f>SUMIFS(records!E2:E64,records!A2:A64,template!A10,records!G2:G64,template!AC1)</f>
        <v>50</v>
      </c>
      <c r="AD10">
        <f>SUMIFS(records!E2:E64,records!A2:A64,template!A10,records!G2:G64,template!AD1)</f>
        <v>0</v>
      </c>
      <c r="AE10">
        <f>SUMIFS(records!E2:E64,records!A2:A64,template!A10,records!C2:C64,template!AE1)</f>
        <v>0</v>
      </c>
      <c r="AF10">
        <f>SUMIFS(records!E2:E64,records!A2:A64,template!A10,records!C2:C64,template!AF1)</f>
        <v>16</v>
      </c>
      <c r="AG10">
        <f>SUMIFS(records!E2:E64,records!A2:A64,template!A10,records!C2:C64,template!AG1)</f>
        <v>0</v>
      </c>
      <c r="AH10">
        <f>SUMIFS(records!E2:E64,records!A2:A64,template!A10,records!C2:C64,template!AH1)</f>
        <v>50</v>
      </c>
      <c r="AI10">
        <f>SUMIFS(records!E2:E64,records!A2:A64,template!A10,records!C2:C64,template!AI1)</f>
        <v>0</v>
      </c>
      <c r="AJ10">
        <f>SUMIFS(records!E2:E64,records!A2:A64,template!A10,records!C2:C64,template!AJ1)</f>
        <v>0</v>
      </c>
      <c r="AK10">
        <f>SUMIFS(records!E2:E64,records!A2:A64,template!A10,records!C2:C64,template!AK1)</f>
        <v>0</v>
      </c>
      <c r="AL10">
        <f>SUMIFS(records!E2:E64,records!A2:A64,template!A10,records!C2:C64,template!AL1)</f>
        <v>0</v>
      </c>
      <c r="AM10">
        <f>SUMIFS(records!E2:E64,records!A2:A64,template!A10,records!C2:C64,template!AM1)</f>
        <v>0</v>
      </c>
      <c r="AN10">
        <f>SUMIFS(records!E2:E64,records!A2:A64,template!A10,records!C2:C64,template!AN1)</f>
        <v>0</v>
      </c>
      <c r="AO10">
        <f>SUMIFS(records!E2:E64,records!A2:A64,template!A10,records!C2:C64,template!AO1)</f>
        <v>0</v>
      </c>
      <c r="AP10">
        <f>SUMIFS(records!E2:E64,records!A2:A64,template!A10,records!C2:C64,template!AP1)</f>
        <v>0</v>
      </c>
    </row>
    <row r="11" spans="1:42">
      <c r="A11" s="1">
        <v>43768</v>
      </c>
      <c r="B11">
        <f>SUMIF(records!A11:A63, template!A11, records!E11:E63)</f>
        <v>78</v>
      </c>
      <c r="C11">
        <f>SUMIFS(records!E2:E64,records!A2:A64,template!A11, records!B2:B64, "&gt;=" &amp; template!C1,records!B2:B64, "&lt;" &amp; template!D1)</f>
        <v>0</v>
      </c>
      <c r="D11" s="14">
        <f>SUMIFS(records!E2:E64,records!A2:A64,template!A11, records!B2:B64, "&gt;=" &amp; template!D1,records!B2:B64, "&lt;" &amp; template!E1)</f>
        <v>0</v>
      </c>
      <c r="E11">
        <f>SUMIFS(records!E2:E64,records!A2:A64,template!A11, records!B2:B64, "&gt;=" &amp; template!E1,records!B2:B64, "&lt;" &amp; template!F1)</f>
        <v>0</v>
      </c>
      <c r="F11">
        <f>SUMIFS(records!E2:E64,records!A2:A64,template!A11, records!B2:B64, "&gt;=" &amp; template!F1,records!B2:B64, "&lt;" &amp; template!G1)</f>
        <v>0</v>
      </c>
      <c r="G11">
        <f>SUMIFS(records!E2:E64,records!A2:A64,template!A11, records!B2:B64, "&gt;=" &amp; template!G1,records!B2:B64, "&lt;" &amp; template!H1)</f>
        <v>0</v>
      </c>
      <c r="H11">
        <f>SUMIFS(records!E2:E64,records!A2:A64,template!A11, records!B2:B64, "&gt;=" &amp; template!H1,records!B2:B64, "&lt;" &amp; template!I1)</f>
        <v>0</v>
      </c>
      <c r="I11">
        <f>SUMIFS(records!E2:E64,records!A2:A64,template!A11, records!B2:B64, "&gt;=" &amp; template!I1,records!B2:B64, "&lt;" &amp; template!J1)</f>
        <v>0</v>
      </c>
      <c r="J11">
        <f>SUMIFS(records!E2:E64,records!A2:A64,template!A11, records!B2:B64, "&gt;=" &amp; template!J1,records!B2:B64, "&lt;" &amp; template!K1)</f>
        <v>0</v>
      </c>
      <c r="K11">
        <f>SUMIFS(records!E2:E64,records!A2:A64,template!A11, records!B2:B64, "&gt;=" &amp; template!K1,records!B2:B64, "&lt;" &amp; template!L1)</f>
        <v>0</v>
      </c>
      <c r="L11">
        <f>SUMIFS(records!E2:E64,records!A2:A64,template!A11, records!B2:B64, "&gt;=" &amp; template!L1,records!B2:B64, "&lt;" &amp; template!M1)</f>
        <v>0</v>
      </c>
      <c r="M11">
        <f>SUMIFS(records!E2:E64,records!A2:A64,template!A11, records!B2:B64, "&gt;=" &amp; template!M1,records!B2:B64, "&lt;" &amp; template!N1)</f>
        <v>0</v>
      </c>
      <c r="N11">
        <f>SUMIFS(records!E2:E64,records!A2:A64,template!A11, records!B2:B64, "&gt;=" &amp; template!N1,records!B2:B64, "&lt;" &amp; template!O1)</f>
        <v>0</v>
      </c>
      <c r="O11">
        <f>SUMIFS(records!E2:E64,records!A2:A64,template!A11, records!B2:B64, "&gt;=" &amp; template!O1,records!B2:B64, "&lt;" &amp; template!P1)</f>
        <v>24</v>
      </c>
      <c r="P11">
        <f>SUMIFS(records!E2:E64,records!A2:A64,template!A11, records!B2:B64, "&gt;=" &amp; template!P1,records!B2:B64, "&lt;" &amp; template!Q1)</f>
        <v>54</v>
      </c>
      <c r="Q11">
        <f>SUMIFS(records!E2:E64,records!A2:A64,template!A11, records!B2:B64, "&gt;=" &amp; template!Q1,records!B2:B64, "&lt;" &amp; template!R1)</f>
        <v>0</v>
      </c>
      <c r="R11">
        <f>SUMIFS(records!E2:E64,records!A2:A64,template!A11, records!B2:B64, "&gt;=" &amp; template!R1,records!B2:B64, "&lt;" &amp; template!S1)</f>
        <v>0</v>
      </c>
      <c r="S11">
        <f>SUMIFS(records!E2:E64,records!A2:A64,template!A11, records!B2:B64, "&gt;=" &amp; template!S1,records!B2:B64, "&lt;" &amp; template!T1)</f>
        <v>0</v>
      </c>
      <c r="T11">
        <f>SUMIFS(records!E2:E64,records!A2:A64,template!A11, records!B2:B64, "&gt;=" &amp; template!T1,records!B2:B64, "&lt;" &amp; template!U1)</f>
        <v>0</v>
      </c>
      <c r="U11">
        <f>SUMIFS(records!E2:E64,records!A2:A64,template!A11, records!B2:B64, "&gt;=" &amp; template!U1,records!B2:B64, "&lt;" &amp; template!V1)</f>
        <v>0</v>
      </c>
      <c r="V11">
        <f>SUMIFS(records!E2:E64,records!A2:A64,template!A11, records!B2:B64, "&gt;=" &amp; template!V1,records!B2:B64, "&lt;" &amp; template!W1)</f>
        <v>0</v>
      </c>
      <c r="W11">
        <f>SUMIFS(records!E2:E64,records!A2:A64,template!A11, records!B2:B64, "&gt;=" &amp; template!W1,records!B2:B64, "&lt;" &amp; template!X1)</f>
        <v>0</v>
      </c>
      <c r="X11">
        <f>SUMIFS(records!E2:E64,records!A2:A64,template!A11, records!B2:B64, "&gt;=" &amp; template!X1,records!B2:B64, "&lt;" &amp; template!Y1)</f>
        <v>0</v>
      </c>
      <c r="Y11">
        <f>SUMIFS(records!E2:E64,records!A2:A64,template!A11, records!B2:B64, "&gt;=" &amp; template!Y1,records!B2:B64, "&lt;" &amp; template!Z1)</f>
        <v>0</v>
      </c>
      <c r="Z11">
        <f>SUMIFS(records!E2:E64,records!A2:A64,template!A11, records!B2:B64, "&gt;=" &amp; template!Z1)</f>
        <v>0</v>
      </c>
      <c r="AA11">
        <f>SUMIFS(records!E2:E64,records!A2:A64,template!A11,records!G2:G64,template!AA1)</f>
        <v>0</v>
      </c>
      <c r="AB11">
        <f>SUMIFS(records!E2:E64,records!A2:A64,template!A11,records!G2:G64,template!AB1)</f>
        <v>78</v>
      </c>
      <c r="AC11">
        <f>SUMIFS(records!E2:E64,records!A2:A64,template!A11,records!G2:G64,template!AC1)</f>
        <v>0</v>
      </c>
      <c r="AD11">
        <f>SUMIFS(records!E2:E64,records!A2:A64,template!A11,records!G2:G64,template!AD1)</f>
        <v>0</v>
      </c>
      <c r="AE11">
        <f>SUMIFS(records!E2:E64,records!A2:A64,template!A11,records!C2:C64,template!AE1)</f>
        <v>0</v>
      </c>
      <c r="AF11">
        <f>SUMIFS(records!E2:E64,records!A2:A64,template!A11,records!C2:C64,template!AF1)</f>
        <v>24</v>
      </c>
      <c r="AG11">
        <f>SUMIFS(records!E2:E64,records!A2:A64,template!A11,records!C2:C64,template!AG1)</f>
        <v>0</v>
      </c>
      <c r="AH11">
        <f>SUMIFS(records!E2:E64,records!A2:A64,template!A11,records!C2:C64,template!AH1)</f>
        <v>54</v>
      </c>
      <c r="AI11">
        <f>SUMIFS(records!E2:E64,records!A2:A64,template!A11,records!C2:C64,template!AI1)</f>
        <v>0</v>
      </c>
      <c r="AJ11">
        <f>SUMIFS(records!E2:E64,records!A2:A64,template!A11,records!C2:C64,template!AJ1)</f>
        <v>0</v>
      </c>
      <c r="AK11">
        <f>SUMIFS(records!E2:E64,records!A2:A64,template!A11,records!C2:C64,template!AK1)</f>
        <v>0</v>
      </c>
      <c r="AL11">
        <f>SUMIFS(records!E2:E64,records!A2:A64,template!A11,records!C2:C64,template!AL1)</f>
        <v>0</v>
      </c>
      <c r="AM11">
        <f>SUMIFS(records!E2:E64,records!A2:A64,template!A11,records!C2:C64,template!AM1)</f>
        <v>0</v>
      </c>
      <c r="AN11">
        <f>SUMIFS(records!E2:E64,records!A2:A64,template!A11,records!C2:C64,template!AN1)</f>
        <v>0</v>
      </c>
      <c r="AO11">
        <f>SUMIFS(records!E2:E64,records!A2:A64,template!A11,records!C2:C64,template!AO1)</f>
        <v>0</v>
      </c>
      <c r="AP11">
        <f>SUMIFS(records!E2:E64,records!A2:A64,template!A11,records!C2:C64,template!AP1)</f>
        <v>0</v>
      </c>
    </row>
    <row r="12" spans="1:42">
      <c r="A12" s="1">
        <v>43769</v>
      </c>
      <c r="B12">
        <f>SUMIF(records!A12:A64, template!A12, records!E12:E64)</f>
        <v>12</v>
      </c>
      <c r="C12">
        <f>SUMIFS(records!E2:E64,records!A2:A64,template!A12, records!B2:B64, "&gt;=" &amp; template!C1,records!B2:B64, "&lt;" &amp; template!D1)</f>
        <v>0</v>
      </c>
      <c r="D12" s="14">
        <f>SUMIFS(records!E2:E64,records!A2:A64,template!A12, records!B2:B64, "&gt;=" &amp; template!D1,records!B2:B64, "&lt;" &amp; template!E1)</f>
        <v>0</v>
      </c>
      <c r="E12">
        <f>SUMIFS(records!E2:E64,records!A2:A64,template!A12, records!B2:B64, "&gt;=" &amp; template!E1,records!B2:B64, "&lt;" &amp; template!F1)</f>
        <v>0</v>
      </c>
      <c r="F12">
        <f>SUMIFS(records!E2:E64,records!A2:A64,template!A12, records!B2:B64, "&gt;=" &amp; template!F1,records!B2:B64, "&lt;" &amp; template!G1)</f>
        <v>0</v>
      </c>
      <c r="G12">
        <f>SUMIFS(records!E2:E64,records!A2:A64,template!A12, records!B2:B64, "&gt;=" &amp; template!G1,records!B2:B64, "&lt;" &amp; template!H1)</f>
        <v>0</v>
      </c>
      <c r="H12">
        <f>SUMIFS(records!E2:E64,records!A2:A64,template!A12, records!B2:B64, "&gt;=" &amp; template!H1,records!B2:B64, "&lt;" &amp; template!I1)</f>
        <v>0</v>
      </c>
      <c r="I12">
        <f>SUMIFS(records!E2:E64,records!A2:A64,template!A12, records!B2:B64, "&gt;=" &amp; template!I1,records!B2:B64, "&lt;" &amp; template!J1)</f>
        <v>0</v>
      </c>
      <c r="J12">
        <f>SUMIFS(records!E2:E64,records!A2:A64,template!A12, records!B2:B64, "&gt;=" &amp; template!J1,records!B2:B64, "&lt;" &amp; template!K1)</f>
        <v>0</v>
      </c>
      <c r="K12">
        <f>SUMIFS(records!E2:E64,records!A2:A64,template!A12, records!B2:B64, "&gt;=" &amp; template!K1,records!B2:B64, "&lt;" &amp; template!L1)</f>
        <v>0</v>
      </c>
      <c r="L12">
        <f>SUMIFS(records!E2:E64,records!A2:A64,template!A12, records!B2:B64, "&gt;=" &amp; template!L1,records!B2:B64, "&lt;" &amp; template!M1)</f>
        <v>0</v>
      </c>
      <c r="M12">
        <f>SUMIFS(records!E2:E64,records!A2:A64,template!A12, records!B2:B64, "&gt;=" &amp; template!M1,records!B2:B64, "&lt;" &amp; template!N1)</f>
        <v>0</v>
      </c>
      <c r="N12">
        <f>SUMIFS(records!E2:E64,records!A2:A64,template!A12, records!B2:B64, "&gt;=" &amp; template!N1,records!B2:B64, "&lt;" &amp; template!O1)</f>
        <v>0</v>
      </c>
      <c r="O12">
        <f>SUMIFS(records!E2:E64,records!A2:A64,template!A12, records!B2:B64, "&gt;=" &amp; template!O1,records!B2:B64, "&lt;" &amp; template!P1)</f>
        <v>12</v>
      </c>
      <c r="P12">
        <f>SUMIFS(records!E2:E64,records!A2:A64,template!A12, records!B2:B64, "&gt;=" &amp; template!P1,records!B2:B64, "&lt;" &amp; template!Q1)</f>
        <v>0</v>
      </c>
      <c r="Q12">
        <f>SUMIFS(records!E2:E64,records!A2:A64,template!A12, records!B2:B64, "&gt;=" &amp; template!Q1,records!B2:B64, "&lt;" &amp; template!R1)</f>
        <v>0</v>
      </c>
      <c r="R12">
        <f>SUMIFS(records!E2:E64,records!A2:A64,template!A12, records!B2:B64, "&gt;=" &amp; template!R1,records!B2:B64, "&lt;" &amp; template!S1)</f>
        <v>0</v>
      </c>
      <c r="S12">
        <f>SUMIFS(records!E2:E64,records!A2:A64,template!A12, records!B2:B64, "&gt;=" &amp; template!S1,records!B2:B64, "&lt;" &amp; template!T1)</f>
        <v>0</v>
      </c>
      <c r="T12">
        <f>SUMIFS(records!E2:E64,records!A2:A64,template!A12, records!B2:B64, "&gt;=" &amp; template!T1,records!B2:B64, "&lt;" &amp; template!U1)</f>
        <v>0</v>
      </c>
      <c r="U12">
        <f>SUMIFS(records!E2:E64,records!A2:A64,template!A12, records!B2:B64, "&gt;=" &amp; template!U1,records!B2:B64, "&lt;" &amp; template!V1)</f>
        <v>0</v>
      </c>
      <c r="V12">
        <f>SUMIFS(records!E2:E64,records!A2:A64,template!A12, records!B2:B64, "&gt;=" &amp; template!V1,records!B2:B64, "&lt;" &amp; template!W1)</f>
        <v>0</v>
      </c>
      <c r="W12">
        <f>SUMIFS(records!E2:E64,records!A2:A64,template!A12, records!B2:B64, "&gt;=" &amp; template!W1,records!B2:B64, "&lt;" &amp; template!X1)</f>
        <v>0</v>
      </c>
      <c r="X12">
        <f>SUMIFS(records!E2:E64,records!A2:A64,template!A12, records!B2:B64, "&gt;=" &amp; template!X1,records!B2:B64, "&lt;" &amp; template!Y1)</f>
        <v>0</v>
      </c>
      <c r="Y12">
        <f>SUMIFS(records!E2:E64,records!A2:A64,template!A12, records!B2:B64, "&gt;=" &amp; template!Y1,records!B2:B64, "&lt;" &amp; template!Z1)</f>
        <v>0</v>
      </c>
      <c r="Z12">
        <f>SUMIFS(records!E2:E64,records!A2:A64,template!A12, records!B2:B64, "&gt;=" &amp; template!Z1)</f>
        <v>0</v>
      </c>
      <c r="AA12">
        <f>SUMIFS(records!E2:E64,records!A2:A64,template!A12,records!G2:G64,template!AA1)</f>
        <v>0</v>
      </c>
      <c r="AB12">
        <f>SUMIFS(records!E2:E64,records!A2:A64,template!A12,records!G2:G64,template!AB1)</f>
        <v>12</v>
      </c>
      <c r="AC12">
        <f>SUMIFS(records!E2:E64,records!A2:A64,template!A12,records!G2:G64,template!AC1)</f>
        <v>0</v>
      </c>
      <c r="AD12">
        <f>SUMIFS(records!E2:E64,records!A2:A64,template!A12,records!G2:G64,template!AD1)</f>
        <v>0</v>
      </c>
      <c r="AE12">
        <f>SUMIFS(records!E2:E64,records!A2:A64,template!A12,records!C2:C64,template!AE1)</f>
        <v>0</v>
      </c>
      <c r="AF12">
        <f>SUMIFS(records!E2:E64,records!A2:A64,template!A12,records!C2:C64,template!AF1)</f>
        <v>12</v>
      </c>
      <c r="AG12">
        <f>SUMIFS(records!E2:E64,records!A2:A64,template!A12,records!C2:C64,template!AG1)</f>
        <v>0</v>
      </c>
      <c r="AH12">
        <f>SUMIFS(records!E2:E64,records!A2:A64,template!A12,records!C2:C64,template!AH1)</f>
        <v>0</v>
      </c>
      <c r="AI12">
        <f>SUMIFS(records!E2:E64,records!A2:A64,template!A12,records!C2:C64,template!AI1)</f>
        <v>0</v>
      </c>
      <c r="AJ12">
        <f>SUMIFS(records!E2:E64,records!A2:A64,template!A12,records!C2:C64,template!AJ1)</f>
        <v>0</v>
      </c>
      <c r="AK12">
        <f>SUMIFS(records!E2:E64,records!A2:A64,template!A12,records!C2:C64,template!AK1)</f>
        <v>0</v>
      </c>
      <c r="AL12">
        <f>SUMIFS(records!E2:E64,records!A2:A64,template!A12,records!C2:C64,template!AL1)</f>
        <v>0</v>
      </c>
      <c r="AM12">
        <f>SUMIFS(records!E2:E64,records!A2:A64,template!A12,records!C2:C64,template!AM1)</f>
        <v>0</v>
      </c>
      <c r="AN12">
        <f>SUMIFS(records!E2:E64,records!A2:A64,template!A12,records!C2:C64,template!AN1)</f>
        <v>0</v>
      </c>
      <c r="AO12">
        <f>SUMIFS(records!E2:E64,records!A2:A64,template!A12,records!C2:C64,template!AO1)</f>
        <v>0</v>
      </c>
      <c r="AP12">
        <f>SUMIFS(records!E2:E64,records!A2:A64,template!A12,records!C2:C64,template!AP1)</f>
        <v>0</v>
      </c>
    </row>
    <row r="13" spans="1:42">
      <c r="A13" s="1"/>
      <c r="D13" s="2"/>
    </row>
    <row r="14" spans="1:42">
      <c r="A14" s="1"/>
      <c r="D14" s="2"/>
    </row>
    <row r="15" spans="1:42">
      <c r="A15" s="1"/>
      <c r="D15" s="2"/>
    </row>
    <row r="16" spans="1:42">
      <c r="A16" s="1"/>
      <c r="D16" s="2"/>
    </row>
    <row r="17" spans="1:4">
      <c r="A17" s="1"/>
      <c r="D17" s="2"/>
    </row>
    <row r="18" spans="1:4">
      <c r="A18" s="1"/>
      <c r="D18" s="2"/>
    </row>
    <row r="19" spans="1:4">
      <c r="A19" s="1"/>
      <c r="D19" s="2"/>
    </row>
    <row r="20" spans="1:4">
      <c r="A20" s="1"/>
      <c r="D20" s="2"/>
    </row>
    <row r="21" spans="1:4">
      <c r="A21" s="1"/>
      <c r="D21" s="2"/>
    </row>
    <row r="22" spans="1:4">
      <c r="A22" s="1"/>
      <c r="D22" s="2"/>
    </row>
    <row r="23" spans="1:4">
      <c r="A23" s="1"/>
      <c r="D23" s="2"/>
    </row>
    <row r="24" spans="1:4">
      <c r="A24" s="1"/>
      <c r="D24" s="2"/>
    </row>
    <row r="25" spans="1:4">
      <c r="A25" s="1"/>
      <c r="D25" s="2"/>
    </row>
    <row r="26" spans="1:4">
      <c r="A26" s="1"/>
      <c r="D26" s="2"/>
    </row>
    <row r="27" spans="1:4">
      <c r="A27" s="1"/>
      <c r="D27" s="2"/>
    </row>
    <row r="28" spans="1:4">
      <c r="A28" s="1"/>
      <c r="D28" s="2"/>
    </row>
    <row r="29" spans="1:4">
      <c r="A29" s="1"/>
      <c r="D29" s="2"/>
    </row>
    <row r="30" spans="1:4">
      <c r="A30" s="1"/>
      <c r="D30" s="2"/>
    </row>
    <row r="31" spans="1:4">
      <c r="A31" s="1"/>
      <c r="D31" s="2"/>
    </row>
    <row r="32" spans="1:4">
      <c r="A32" s="1"/>
      <c r="D32" s="2"/>
    </row>
    <row r="34" spans="1:44">
      <c r="A34" s="17" t="s">
        <v>187</v>
      </c>
      <c r="B34" s="17" t="s">
        <v>188</v>
      </c>
      <c r="C34" s="17" t="s">
        <v>182</v>
      </c>
      <c r="D34" s="17" t="s">
        <v>147</v>
      </c>
      <c r="E34" s="22" t="s">
        <v>152</v>
      </c>
      <c r="F34" s="22" t="s">
        <v>153</v>
      </c>
      <c r="G34" s="22" t="s">
        <v>154</v>
      </c>
      <c r="H34" s="22" t="s">
        <v>155</v>
      </c>
      <c r="I34" s="22" t="s">
        <v>156</v>
      </c>
      <c r="J34" s="22" t="s">
        <v>157</v>
      </c>
      <c r="K34" s="22" t="s">
        <v>158</v>
      </c>
      <c r="L34" s="22" t="s">
        <v>159</v>
      </c>
      <c r="M34" s="22" t="s">
        <v>160</v>
      </c>
      <c r="N34" s="22" t="s">
        <v>161</v>
      </c>
      <c r="O34" s="22" t="s">
        <v>162</v>
      </c>
      <c r="P34" s="22" t="s">
        <v>163</v>
      </c>
      <c r="Q34" s="22" t="s">
        <v>164</v>
      </c>
      <c r="R34" s="22" t="s">
        <v>165</v>
      </c>
      <c r="S34" s="22" t="s">
        <v>166</v>
      </c>
      <c r="T34" s="22" t="s">
        <v>167</v>
      </c>
      <c r="U34" s="22" t="s">
        <v>168</v>
      </c>
      <c r="V34" s="22" t="s">
        <v>169</v>
      </c>
      <c r="W34" s="22" t="s">
        <v>170</v>
      </c>
      <c r="X34" s="22" t="s">
        <v>171</v>
      </c>
      <c r="Y34" s="22" t="s">
        <v>172</v>
      </c>
      <c r="Z34" s="22" t="s">
        <v>173</v>
      </c>
      <c r="AA34" s="22" t="s">
        <v>174</v>
      </c>
      <c r="AB34" s="22" t="s">
        <v>175</v>
      </c>
      <c r="AC34" s="17" t="s">
        <v>52</v>
      </c>
      <c r="AD34" s="17" t="s">
        <v>30</v>
      </c>
      <c r="AE34" s="17" t="s">
        <v>34</v>
      </c>
      <c r="AF34" s="17" t="s">
        <v>82</v>
      </c>
      <c r="AG34" s="17" t="s">
        <v>32</v>
      </c>
      <c r="AH34" s="17" t="s">
        <v>40</v>
      </c>
      <c r="AI34" s="17" t="s">
        <v>148</v>
      </c>
      <c r="AJ34" s="17" t="s">
        <v>137</v>
      </c>
      <c r="AK34" s="17" t="s">
        <v>149</v>
      </c>
      <c r="AL34" s="17" t="s">
        <v>150</v>
      </c>
      <c r="AM34" s="17" t="s">
        <v>58</v>
      </c>
      <c r="AN34" s="17" t="s">
        <v>67</v>
      </c>
      <c r="AO34" s="17" t="s">
        <v>74</v>
      </c>
      <c r="AP34" s="17" t="s">
        <v>79</v>
      </c>
      <c r="AQ34" s="17" t="s">
        <v>84</v>
      </c>
      <c r="AR34" s="17" t="s">
        <v>68</v>
      </c>
    </row>
    <row r="35" spans="1:44">
      <c r="A35" s="18">
        <v>43759</v>
      </c>
      <c r="B35" s="18">
        <v>43765</v>
      </c>
      <c r="C35" s="19">
        <v>43</v>
      </c>
      <c r="D35" s="19">
        <v>1656.0550000000001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1009</v>
      </c>
      <c r="N35" s="19">
        <v>3</v>
      </c>
      <c r="O35" s="19">
        <v>29</v>
      </c>
      <c r="P35" s="19">
        <v>0</v>
      </c>
      <c r="Q35" s="19">
        <v>123.3</v>
      </c>
      <c r="R35" s="19">
        <v>17</v>
      </c>
      <c r="S35" s="19">
        <v>4.8600000000000003</v>
      </c>
      <c r="T35" s="19">
        <v>148.97</v>
      </c>
      <c r="U35" s="19">
        <v>0</v>
      </c>
      <c r="V35" s="19">
        <v>6</v>
      </c>
      <c r="W35" s="19">
        <v>155.6</v>
      </c>
      <c r="X35" s="19">
        <v>140.33500000000001</v>
      </c>
      <c r="Y35" s="19">
        <v>3</v>
      </c>
      <c r="Z35" s="19">
        <v>0</v>
      </c>
      <c r="AA35" s="19">
        <v>15.99</v>
      </c>
      <c r="AB35" s="19">
        <v>0</v>
      </c>
      <c r="AC35" s="19">
        <v>192.89</v>
      </c>
      <c r="AD35" s="19">
        <v>1308.1949999999999</v>
      </c>
      <c r="AE35" s="19">
        <v>6</v>
      </c>
      <c r="AF35" s="19">
        <v>148.97</v>
      </c>
      <c r="AG35" s="19">
        <v>124</v>
      </c>
      <c r="AH35" s="19">
        <v>113.5</v>
      </c>
      <c r="AI35" s="19">
        <v>40.6</v>
      </c>
      <c r="AJ35" s="19">
        <v>15.99</v>
      </c>
      <c r="AK35" s="19">
        <v>1000</v>
      </c>
      <c r="AL35" s="19">
        <v>4.8600000000000003</v>
      </c>
      <c r="AM35" s="19">
        <v>12</v>
      </c>
      <c r="AN35" s="19">
        <v>29</v>
      </c>
      <c r="AO35" s="19">
        <v>26.8</v>
      </c>
      <c r="AP35" s="19">
        <v>148.97</v>
      </c>
      <c r="AQ35" s="19">
        <v>140.33500000000001</v>
      </c>
      <c r="AR35" s="19">
        <v>0</v>
      </c>
    </row>
    <row r="36" spans="1:44">
      <c r="A36" s="20">
        <v>43766</v>
      </c>
      <c r="B36" s="20">
        <v>43772</v>
      </c>
      <c r="C36" s="21">
        <v>44</v>
      </c>
      <c r="D36" s="21">
        <v>221.06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3</v>
      </c>
      <c r="N36" s="21">
        <v>0</v>
      </c>
      <c r="O36" s="21">
        <v>0</v>
      </c>
      <c r="P36" s="21">
        <v>16</v>
      </c>
      <c r="Q36" s="21">
        <v>68</v>
      </c>
      <c r="R36" s="21">
        <v>78</v>
      </c>
      <c r="S36" s="21">
        <v>0</v>
      </c>
      <c r="T36" s="21">
        <v>3.06</v>
      </c>
      <c r="U36" s="21">
        <v>0</v>
      </c>
      <c r="V36" s="21">
        <v>0</v>
      </c>
      <c r="W36" s="21">
        <v>3</v>
      </c>
      <c r="X36" s="21">
        <v>0</v>
      </c>
      <c r="Y36" s="21">
        <v>50</v>
      </c>
      <c r="Z36" s="21">
        <v>0</v>
      </c>
      <c r="AA36" s="21">
        <v>0</v>
      </c>
      <c r="AB36" s="21">
        <v>0</v>
      </c>
      <c r="AC36" s="21">
        <v>19.059999999999999</v>
      </c>
      <c r="AD36" s="21">
        <v>152</v>
      </c>
      <c r="AE36" s="21">
        <v>50</v>
      </c>
      <c r="AF36" s="21">
        <v>0</v>
      </c>
      <c r="AG36" s="21">
        <v>6</v>
      </c>
      <c r="AH36" s="21">
        <v>108</v>
      </c>
      <c r="AI36" s="21">
        <v>0</v>
      </c>
      <c r="AJ36" s="21">
        <v>104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21">
        <v>0</v>
      </c>
      <c r="AQ36" s="21">
        <v>0</v>
      </c>
      <c r="AR36" s="21">
        <v>3.06</v>
      </c>
    </row>
    <row r="40" spans="1:44">
      <c r="A40" t="s">
        <v>184</v>
      </c>
      <c r="B40" t="s">
        <v>186</v>
      </c>
      <c r="C40" t="s">
        <v>190</v>
      </c>
      <c r="D40" t="s">
        <v>147</v>
      </c>
      <c r="E40" t="s">
        <v>152</v>
      </c>
      <c r="F40" t="s">
        <v>153</v>
      </c>
      <c r="G40" t="s">
        <v>154</v>
      </c>
      <c r="H40" t="s">
        <v>155</v>
      </c>
      <c r="I40" t="s">
        <v>156</v>
      </c>
      <c r="J40" t="s">
        <v>157</v>
      </c>
      <c r="K40" t="s">
        <v>158</v>
      </c>
      <c r="L40" t="s">
        <v>159</v>
      </c>
      <c r="M40" t="s">
        <v>160</v>
      </c>
      <c r="N40" t="s">
        <v>161</v>
      </c>
      <c r="O40" t="s">
        <v>162</v>
      </c>
      <c r="P40" t="s">
        <v>163</v>
      </c>
      <c r="Q40" t="s">
        <v>164</v>
      </c>
      <c r="R40" t="s">
        <v>165</v>
      </c>
      <c r="S40" t="s">
        <v>166</v>
      </c>
      <c r="T40" t="s">
        <v>167</v>
      </c>
      <c r="U40" t="s">
        <v>168</v>
      </c>
      <c r="V40" t="s">
        <v>169</v>
      </c>
      <c r="W40" t="s">
        <v>170</v>
      </c>
      <c r="X40" t="s">
        <v>171</v>
      </c>
      <c r="Y40" t="s">
        <v>172</v>
      </c>
      <c r="Z40" t="s">
        <v>173</v>
      </c>
      <c r="AA40" t="s">
        <v>174</v>
      </c>
      <c r="AB40" t="s">
        <v>175</v>
      </c>
      <c r="AC40" t="s">
        <v>52</v>
      </c>
      <c r="AD40" t="s">
        <v>30</v>
      </c>
      <c r="AE40" t="s">
        <v>34</v>
      </c>
      <c r="AF40" t="s">
        <v>82</v>
      </c>
      <c r="AG40" t="s">
        <v>32</v>
      </c>
      <c r="AH40" t="s">
        <v>40</v>
      </c>
      <c r="AI40" t="s">
        <v>148</v>
      </c>
      <c r="AJ40" t="s">
        <v>137</v>
      </c>
      <c r="AK40" t="s">
        <v>149</v>
      </c>
      <c r="AL40" t="s">
        <v>150</v>
      </c>
      <c r="AM40" t="s">
        <v>58</v>
      </c>
      <c r="AN40" t="s">
        <v>67</v>
      </c>
      <c r="AO40" t="s">
        <v>74</v>
      </c>
      <c r="AP40" t="s">
        <v>79</v>
      </c>
      <c r="AQ40" t="s">
        <v>84</v>
      </c>
      <c r="AR40" t="s">
        <v>68</v>
      </c>
    </row>
    <row r="41" spans="1:44">
      <c r="A41" s="1">
        <v>43739</v>
      </c>
      <c r="B41" s="1">
        <v>43769</v>
      </c>
      <c r="C41">
        <v>10</v>
      </c>
      <c r="D41">
        <f>SUMIFS(day!B2:B54,day!A2:A54,"&gt;="&amp;template!A41,day!A2:A54,"&lt;="&amp;template!B41)</f>
        <v>1815.1149999999998</v>
      </c>
      <c r="E41">
        <f>SUMIFS(day!C2:C54,day!A2:A54,"&gt;="&amp;template!A41,day!A2:A54,"&lt;="&amp;template!B41)</f>
        <v>0</v>
      </c>
      <c r="F41">
        <f>SUMIFS(day!D2:D54,day!A2:A54,"&gt;="&amp;template!A41,day!A2:A54,"&lt;="&amp;template!B41)</f>
        <v>0</v>
      </c>
      <c r="G41">
        <f>SUMIFS(day!E2:E54,day!A2:A54,"&gt;="&amp;template!A41,day!A2:A54,"&lt;="&amp;template!B41)</f>
        <v>0</v>
      </c>
      <c r="H41">
        <f>SUMIFS(day!F2:F54,day!A2:A54,"&gt;="&amp;template!A41,day!A2:A54,"&lt;="&amp;template!B41)</f>
        <v>0</v>
      </c>
      <c r="I41">
        <f>SUMIFS(day!G2:G54,day!A2:A54,"&gt;="&amp;template!A41,day!A2:A54,"&lt;="&amp;template!B41)</f>
        <v>0</v>
      </c>
      <c r="J41">
        <f>SUMIFS(day!H2:H54,day!A2:A54,"&gt;="&amp;template!A41,day!A2:A54,"&lt;="&amp;template!B41)</f>
        <v>0</v>
      </c>
      <c r="K41">
        <f>SUMIFS(day!I2:I54,day!A2:A54,"&gt;="&amp;template!A41,day!A2:A54,"&lt;="&amp;template!B41)</f>
        <v>0</v>
      </c>
      <c r="L41">
        <f>SUMIFS(day!J2:J54,day!A2:A54,"&gt;="&amp;template!A41,day!A2:A54,"&lt;="&amp;template!B41)</f>
        <v>0</v>
      </c>
      <c r="M41">
        <f>SUMIFS(day!K2:K54,day!A2:A54,"&gt;="&amp;template!A41,day!A2:A54,"&lt;="&amp;template!B41)</f>
        <v>1009</v>
      </c>
      <c r="N41">
        <f>SUMIFS(day!L2:L54,day!A2:A54,"&gt;="&amp;template!A41,day!A2:A54,"&lt;="&amp;template!B41)</f>
        <v>3</v>
      </c>
      <c r="O41">
        <f>SUMIFS(day!M2:M54,day!A2:A54,"&gt;="&amp;template!A41,day!A2:A54,"&lt;="&amp;template!B41)</f>
        <v>29</v>
      </c>
      <c r="P41">
        <f>SUMIFS(day!N2:N54,day!A2:A54,"&gt;="&amp;template!A41,day!A2:A54,"&lt;="&amp;template!B41)</f>
        <v>0</v>
      </c>
      <c r="Q41">
        <f>SUMIFS(day!O2:O54,day!A2:A54,"&gt;="&amp;template!A41,day!A2:A54,"&lt;="&amp;template!B41)</f>
        <v>175.3</v>
      </c>
      <c r="R41">
        <f>SUMIFS(day!P2:P54,day!A2:A54,"&gt;="&amp;template!A41,day!A2:A54,"&lt;="&amp;template!B41)</f>
        <v>71</v>
      </c>
      <c r="S41">
        <f>SUMIFS(day!Q2:Q54,day!A2:A54,"&gt;="&amp;template!A41,day!A2:A54,"&lt;="&amp;template!B41)</f>
        <v>4.8600000000000003</v>
      </c>
      <c r="T41">
        <f>SUMIFS(day!R2:R54,day!A2:A54,"&gt;="&amp;template!A41,day!A2:A54,"&lt;="&amp;template!B41)</f>
        <v>152.03</v>
      </c>
      <c r="U41">
        <f>SUMIFS(day!S2:S54,day!A2:A54,"&gt;="&amp;template!A41,day!A2:A54,"&lt;="&amp;template!B41)</f>
        <v>0</v>
      </c>
      <c r="V41">
        <f>SUMIFS(day!T2:T54,day!A2:A54,"&gt;="&amp;template!A41,day!A2:A54,"&lt;="&amp;template!B41)</f>
        <v>6</v>
      </c>
      <c r="W41">
        <f>SUMIFS(day!U2:U54,day!A2:A54,"&gt;="&amp;template!A41,day!A2:A54,"&lt;="&amp;template!B41)</f>
        <v>155.6</v>
      </c>
      <c r="X41">
        <f>SUMIFS(day!V2:V54,day!A2:A54,"&gt;="&amp;template!A41,day!A2:A54,"&lt;="&amp;template!B41)</f>
        <v>140.33500000000001</v>
      </c>
      <c r="Y41">
        <f>SUMIFS(day!W2:W54,day!A2:A54,"&gt;="&amp;template!A41,day!A2:A54,"&lt;="&amp;template!B41)</f>
        <v>53</v>
      </c>
      <c r="Z41">
        <f>SUMIFS(day!X2:X54,day!A2:A54,"&gt;="&amp;template!A41,day!A2:A54,"&lt;="&amp;template!B41)</f>
        <v>0</v>
      </c>
      <c r="AA41">
        <f>SUMIFS(day!Y2:Y54,day!A2:A54,"&gt;="&amp;template!A41,day!A2:A54,"&lt;="&amp;template!B41)</f>
        <v>15.99</v>
      </c>
      <c r="AB41">
        <f>SUMIFS(day!Z2:Z54,day!A2:A54,"&gt;="&amp;template!A41,day!A2:A54,"&lt;="&amp;template!B41)</f>
        <v>0</v>
      </c>
      <c r="AC41">
        <f>SUMIFS(day!AA2:AA54,day!A2:A54,"&gt;="&amp;template!A41,day!A2:A54,"&lt;="&amp;template!B41)</f>
        <v>211.95</v>
      </c>
      <c r="AD41">
        <f>SUMIFS(day!AB2:AB54,day!A2:A54,"&gt;="&amp;template!A41,day!A2:A54,"&lt;="&amp;template!B41)</f>
        <v>1398.1949999999999</v>
      </c>
      <c r="AE41">
        <f>SUMIFS(day!AC2:AC54,day!A2:A54,"&gt;="&amp;template!A41,day!A2:A54,"&lt;="&amp;template!B41)</f>
        <v>56</v>
      </c>
      <c r="AF41">
        <f>SUMIFS(day!AD2:AD54,day!A2:A54,"&gt;="&amp;template!A41,day!A2:A54,"&lt;="&amp;template!B41)</f>
        <v>148.97</v>
      </c>
      <c r="AG41">
        <f>SUMIFS(day!AE2:AE54,day!A2:A54,"&gt;="&amp;template!A41,day!A2:A54,"&lt;="&amp;template!B41)</f>
        <v>124</v>
      </c>
      <c r="AH41">
        <f>SUMIFS(day!AF2:AF54,day!A2:A54,"&gt;="&amp;template!A41,day!A2:A54,"&lt;="&amp;template!B41)</f>
        <v>165.5</v>
      </c>
      <c r="AI41">
        <f>SUMIFS(day!AG2:AG54,day!A2:A54,"&gt;="&amp;template!A41,day!A2:A54,"&lt;="&amp;template!B41)</f>
        <v>40.6</v>
      </c>
      <c r="AJ41">
        <f>SUMIFS(day!AH2:AH54,day!A2:A54,"&gt;="&amp;template!A41,day!A2:A54,"&lt;="&amp;template!B41)</f>
        <v>119.99</v>
      </c>
      <c r="AK41">
        <f>SUMIFS(day!AI2:AI54,day!A2:A54,"&gt;="&amp;template!A41,day!A2:A54,"&lt;="&amp;template!B41)</f>
        <v>1000</v>
      </c>
      <c r="AL41">
        <f>SUMIFS(day!AJ2:AJ54,day!A2:A54,"&gt;="&amp;template!A41,day!A2:A54,"&lt;="&amp;template!B41)</f>
        <v>4.8600000000000003</v>
      </c>
      <c r="AM41">
        <f>SUMIFS(day!AK2:AK54,day!A2:A54,"&gt;="&amp;template!A41,day!A2:A54,"&lt;="&amp;template!B41)</f>
        <v>12</v>
      </c>
      <c r="AN41">
        <f>SUMIFS(day!AL2:AL54,day!A2:A54,"&gt;="&amp;template!A41,day!A2:A54,"&lt;="&amp;template!B41)</f>
        <v>29</v>
      </c>
      <c r="AO41">
        <f>SUMIFS(day!AM2:AM54,day!A2:A54,"&gt;="&amp;template!A41,day!A2:A54,"&lt;="&amp;template!B41)</f>
        <v>26.8</v>
      </c>
      <c r="AP41">
        <f>SUMIFS(day!AN2:AN54,day!A2:A54,"&gt;="&amp;template!A41,day!A2:A54,"&lt;="&amp;template!B41)</f>
        <v>148.97</v>
      </c>
      <c r="AQ41">
        <f>SUMIFS(day!AO2:AO54,day!A2:A54,"&gt;="&amp;template!A41,day!A2:A54,"&lt;="&amp;template!B41)</f>
        <v>140.33500000000001</v>
      </c>
      <c r="AR41">
        <f>SUMIFS(day!AP2:AP54,day!A2:A54,"&gt;="&amp;template!A41,day!A2:A54,"&lt;="&amp;template!B41)</f>
        <v>3.06</v>
      </c>
    </row>
    <row r="44" spans="1:44">
      <c r="A44" s="23"/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records</vt:lpstr>
      <vt:lpstr>day</vt:lpstr>
      <vt:lpstr>week</vt:lpstr>
      <vt:lpstr>month</vt:lpstr>
      <vt:lpstr>year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 李</dc:creator>
  <cp:lastModifiedBy>博 李</cp:lastModifiedBy>
  <dcterms:created xsi:type="dcterms:W3CDTF">2019-10-21T00:55:29Z</dcterms:created>
  <dcterms:modified xsi:type="dcterms:W3CDTF">2019-11-11T12:01:51Z</dcterms:modified>
</cp:coreProperties>
</file>