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sicik\Documents\GitHub\RVC\Additional tools\"/>
    </mc:Choice>
  </mc:AlternateContent>
  <xr:revisionPtr revIDLastSave="0" documentId="13_ncr:1_{A563DA6E-93CB-4744-9AC3-2B5B8C83EEE5}" xr6:coauthVersionLast="47" xr6:coauthVersionMax="47" xr10:uidLastSave="{00000000-0000-0000-0000-000000000000}"/>
  <bookViews>
    <workbookView xWindow="-28920" yWindow="-3720" windowWidth="29040" windowHeight="15840" xr2:uid="{C0407B85-B327-42D9-9F5E-F62690023138}"/>
  </bookViews>
  <sheets>
    <sheet name="CommandGenerator" sheetId="1" r:id="rId1"/>
    <sheet name="FUC" sheetId="5" r:id="rId2"/>
    <sheet name="USB2CAN COMMANDS" sheetId="3" r:id="rId3"/>
    <sheet name="SJA1000 reg adr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E50" i="1"/>
  <c r="B50" i="1" s="1"/>
  <c r="E46" i="1"/>
  <c r="B46" i="1" s="1"/>
  <c r="E47" i="1"/>
  <c r="B47" i="1" s="1"/>
  <c r="E53" i="1"/>
  <c r="E51" i="1"/>
  <c r="B51" i="1" s="1"/>
  <c r="E54" i="1"/>
  <c r="B54" i="1" s="1"/>
  <c r="E55" i="1"/>
  <c r="B55" i="1" s="1"/>
  <c r="E52" i="1"/>
  <c r="E48" i="1"/>
  <c r="B48" i="1" s="1"/>
  <c r="E49" i="1"/>
  <c r="B49" i="1" s="1"/>
  <c r="E4" i="1"/>
  <c r="B4" i="1" s="1"/>
  <c r="E3" i="1"/>
  <c r="E44" i="1"/>
  <c r="B44" i="1" s="1"/>
  <c r="E45" i="1"/>
  <c r="B45" i="1" s="1"/>
  <c r="E43" i="1"/>
  <c r="B43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A10" i="4"/>
  <c r="E8" i="1"/>
  <c r="B15" i="5"/>
  <c r="B14" i="5"/>
  <c r="J3" i="5"/>
  <c r="J4" i="5"/>
  <c r="J5" i="5"/>
  <c r="J7" i="5"/>
  <c r="J8" i="5"/>
  <c r="J9" i="5"/>
  <c r="J10" i="5"/>
  <c r="J11" i="5"/>
  <c r="B4" i="5"/>
  <c r="B5" i="5"/>
  <c r="B6" i="5"/>
  <c r="B7" i="5"/>
  <c r="B8" i="5"/>
  <c r="B9" i="5"/>
  <c r="B10" i="5"/>
  <c r="B11" i="5"/>
  <c r="B3" i="5"/>
  <c r="J6" i="5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37" i="1" s="1"/>
  <c r="D38" i="1"/>
  <c r="D39" i="1"/>
  <c r="D40" i="1"/>
  <c r="D16" i="1"/>
  <c r="D9" i="1"/>
  <c r="D10" i="1"/>
  <c r="D11" i="1"/>
  <c r="B11" i="1" s="1"/>
  <c r="D12" i="1"/>
  <c r="D13" i="1"/>
  <c r="D14" i="1"/>
  <c r="D15" i="1"/>
  <c r="B15" i="1" s="1"/>
  <c r="D8" i="1"/>
  <c r="B53" i="1" l="1"/>
  <c r="B52" i="1"/>
  <c r="B39" i="1"/>
  <c r="B34" i="1"/>
  <c r="B35" i="1"/>
  <c r="B19" i="1"/>
  <c r="B21" i="1"/>
  <c r="B18" i="1"/>
  <c r="B33" i="1"/>
  <c r="B17" i="1"/>
  <c r="B32" i="1"/>
  <c r="B14" i="1"/>
  <c r="B31" i="1"/>
  <c r="B13" i="1"/>
  <c r="B30" i="1"/>
  <c r="B12" i="1"/>
  <c r="B29" i="1"/>
  <c r="B28" i="1"/>
  <c r="B8" i="1"/>
  <c r="B10" i="1"/>
  <c r="B27" i="1"/>
  <c r="B9" i="1"/>
  <c r="B26" i="1"/>
  <c r="B16" i="1"/>
  <c r="B25" i="1"/>
  <c r="B40" i="1"/>
  <c r="B24" i="1"/>
  <c r="B23" i="1"/>
  <c r="B38" i="1"/>
  <c r="B22" i="1"/>
  <c r="B36" i="1"/>
  <c r="B20" i="1"/>
</calcChain>
</file>

<file path=xl/sharedStrings.xml><?xml version="1.0" encoding="utf-8"?>
<sst xmlns="http://schemas.openxmlformats.org/spreadsheetml/2006/main" count="485" uniqueCount="217">
  <si>
    <t>x0f</t>
  </si>
  <si>
    <t>CMD</t>
  </si>
  <si>
    <t>synch</t>
  </si>
  <si>
    <t>length</t>
  </si>
  <si>
    <t>adress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</si>
  <si>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</si>
  <si>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</si>
  <si>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</si>
  <si>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</si>
  <si>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</si>
  <si>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</si>
  <si>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</si>
  <si>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</si>
  <si>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</si>
  <si>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</si>
  <si>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</si>
  <si>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</si>
  <si>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</si>
  <si>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</si>
  <si>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Meaning</t>
  </si>
  <si>
    <t>NORMAL_MODE</t>
  </si>
  <si>
    <t>C,L</t>
  </si>
  <si>
    <t>LOOPBACK_MODE</t>
  </si>
  <si>
    <t>C,N</t>
  </si>
  <si>
    <t>Loopback</t>
  </si>
  <si>
    <t>GET_MODE</t>
  </si>
  <si>
    <t>B,C,N,L</t>
  </si>
  <si>
    <t>BUS_OFF</t>
  </si>
  <si>
    <t>N</t>
  </si>
  <si>
    <t>ERROR</t>
  </si>
  <si>
    <t>READ_REG</t>
  </si>
  <si>
    <t>C,N,L</t>
  </si>
  <si>
    <t>WRITE_REG</t>
  </si>
  <si>
    <t>WRITE_READ_REG</t>
  </si>
  <si>
    <t>BITMOD_REG</t>
  </si>
  <si>
    <t>BITMOD_READ_REG</t>
  </si>
  <si>
    <t>COMMAND</t>
  </si>
  <si>
    <t>FW_VERSION</t>
  </si>
  <si>
    <t>TIMESTAMP****</t>
  </si>
  <si>
    <t>READ_MESSAGE_TS****</t>
  </si>
  <si>
    <t>WRITE_MESSAGE</t>
  </si>
  <si>
    <t>N,L</t>
  </si>
  <si>
    <t>READ_MESSAGE</t>
  </si>
  <si>
    <t>WRITE_SYNC_MESSAGE***</t>
  </si>
  <si>
    <t>READ_SYNC_MESSAGE***</t>
  </si>
  <si>
    <t>SEND_SYNC_MESSAGE***</t>
  </si>
  <si>
    <t>DISABLE_SYNC_MESSAGE***</t>
  </si>
  <si>
    <t>DISABLE_ALL_SYNC***</t>
  </si>
  <si>
    <t>ENABLE_SYNC_MESSAGE***</t>
  </si>
  <si>
    <t>SET_PERIOD_SYNC_MESSAGE***</t>
  </si>
  <si>
    <t>SUPPORTED_SYNC_MESSAGE</t>
  </si>
  <si>
    <t>READ_TEC</t>
  </si>
  <si>
    <t>READ_REC</t>
  </si>
  <si>
    <t>READ_RST</t>
  </si>
  <si>
    <t>WRITE_INSTRUCTION</t>
  </si>
  <si>
    <t>B</t>
  </si>
  <si>
    <t>Název</t>
  </si>
  <si>
    <t>Hodnota</t>
  </si>
  <si>
    <t>Mód</t>
  </si>
  <si>
    <t>Popis</t>
  </si>
  <si>
    <t>USB_LOOPBACK</t>
  </si>
  <si>
    <t>B,C,N,L*</t>
  </si>
  <si>
    <t>BOOT_MODE</t>
  </si>
  <si>
    <t>C,N.L</t>
  </si>
  <si>
    <t>P epnutí do Boot módu</t>
  </si>
  <si>
    <t>CONFIG_MODE</t>
  </si>
  <si>
    <t>B,N.L</t>
  </si>
  <si>
    <t>P epnutí do Config módu</t>
  </si>
  <si>
    <t>P epnutí do Normal módu</t>
  </si>
  <si>
    <t>P epnutí do Loopback módu</t>
  </si>
  <si>
    <t>Žádost o vrácení aktuálního módu</t>
  </si>
  <si>
    <t>Hlášení adaptéru o stavu Bus-off</t>
  </si>
  <si>
    <t>Další chybová hlášení</t>
  </si>
  <si>
    <t xml:space="preserve"> tení registru SJA 1000</t>
  </si>
  <si>
    <t>READ_REG_BLOCK **</t>
  </si>
  <si>
    <r>
      <t xml:space="preserve"> tení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</si>
  <si>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</t>
  </si>
  <si>
    <t>WRITE_REG_BLOCK **</t>
  </si>
  <si>
    <r>
      <t xml:space="preserve">Zápis do bloku registr </t>
    </r>
    <r>
      <rPr>
        <sz val="10"/>
        <color indexed="63"/>
        <rFont val="Times New Roman"/>
        <family val="1"/>
        <charset val="204"/>
      </rPr>
      <t xml:space="preserve"> </t>
    </r>
    <r>
      <rPr>
        <sz val="10"/>
        <color indexed="63"/>
        <rFont val="Arial"/>
        <family val="1"/>
        <charset val="204"/>
      </rPr>
      <t>SJA 1000</t>
    </r>
  </si>
  <si>
    <t>Zápis do registru SJA 1000 a zpetné
čtení</t>
  </si>
  <si>
    <t>Bitová  modifikace  registru  SJA  1000
pomocí masky</t>
  </si>
  <si>
    <t>Bitová  modifikace  registru  SJA  1000 pomocí masky a zpetné čtení</t>
  </si>
  <si>
    <t>Rozši ující p íkazy</t>
  </si>
  <si>
    <t>Žádost o vrácení verze firmware</t>
  </si>
  <si>
    <t xml:space="preserve"> asová značka 1 sekunda</t>
  </si>
  <si>
    <t>P íchozí   CAN   zpráva   (USB2CAN-
&gt;PC),    poslední    2    bajty    obsahují timestemp          s rozlišením          250
mikrosekund s hodnotou  v intervalu  1 sekunda (rozsah 0-3999).</t>
  </si>
  <si>
    <t>Odeslání CAN zprávy</t>
  </si>
  <si>
    <t>P íchozí   CAN   zpráva   (USB2CAN-
&gt;PC)</t>
  </si>
  <si>
    <t>Zápis     zprávy     do     tabulky     HW synchronizačních zpráv.</t>
  </si>
  <si>
    <t xml:space="preserve"> tení      zprávy      z      tabulky      HW
synchronizačních zpráv.</t>
  </si>
  <si>
    <t>P íkaz   k odeslání   zprávy   z tabulky synchronizačních zpráv.</t>
  </si>
  <si>
    <t>Zakázání odesílání zprávy z tabulky.</t>
  </si>
  <si>
    <t>Zakázání     odesílání     všech    zpráv
z tabulky.</t>
  </si>
  <si>
    <t>Povolení odesílání zprávy z tabulky.</t>
  </si>
  <si>
    <t>Nastavení periody generování zprávy.</t>
  </si>
  <si>
    <r>
      <t xml:space="preserve">Dotaz   a   odpove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zda   jsou   HW synchronizační zprávy podporovány.</t>
    </r>
  </si>
  <si>
    <t xml:space="preserve"> tení Transmit Error Counteru</t>
  </si>
  <si>
    <t xml:space="preserve"> tení Receive Error Counteru</t>
  </si>
  <si>
    <r>
      <t xml:space="preserve">Počet   restart </t>
    </r>
    <r>
      <rPr>
        <sz val="10"/>
        <color indexed="63"/>
        <rFont val="Times New Roman"/>
        <family val="1"/>
        <charset val="204"/>
      </rPr>
      <t xml:space="preserve">    </t>
    </r>
    <r>
      <rPr>
        <sz val="10"/>
        <color indexed="63"/>
        <rFont val="Arial"/>
        <family val="1"/>
        <charset val="204"/>
      </rPr>
      <t>SJA1000    z d vodu
p echodu do Bus-off stavu</t>
    </r>
  </si>
  <si>
    <t>Zápis     instrukce     do     programové pameti</t>
  </si>
  <si>
    <t>mode</t>
  </si>
  <si>
    <t>clock</t>
  </si>
  <si>
    <t>divider</t>
  </si>
  <si>
    <t>acceptance code</t>
  </si>
  <si>
    <t>acceptance mask</t>
  </si>
  <si>
    <t>0x08</t>
  </si>
  <si>
    <t>0x05</t>
  </si>
  <si>
    <t>0x04</t>
  </si>
  <si>
    <t>0x00</t>
  </si>
  <si>
    <t>Output</t>
  </si>
  <si>
    <t>0x04?</t>
  </si>
  <si>
    <t>Interrupt enable</t>
  </si>
  <si>
    <t>0x06</t>
  </si>
  <si>
    <t>0x07</t>
  </si>
  <si>
    <t>Bus Timing 1</t>
  </si>
  <si>
    <t>Bus Timing 2</t>
  </si>
  <si>
    <t>0x01</t>
  </si>
  <si>
    <t>command</t>
  </si>
  <si>
    <t>Init process</t>
  </si>
  <si>
    <t>0x1F</t>
  </si>
  <si>
    <t>cmd [dec]</t>
  </si>
  <si>
    <t>Frequently usage commands</t>
  </si>
  <si>
    <t>read</t>
  </si>
  <si>
    <t>write</t>
  </si>
  <si>
    <t>Read msg</t>
  </si>
  <si>
    <t>Write msg</t>
  </si>
  <si>
    <t>ID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</si>
  <si>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</si>
  <si>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</si>
  <si>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</si>
  <si>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</si>
  <si>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</si>
  <si>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</si>
  <si>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</si>
  <si>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</si>
  <si>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</si>
  <si>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</si>
  <si>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</si>
  <si>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</si>
  <si>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</si>
  <si>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</si>
  <si>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xff</t>
  </si>
  <si>
    <t>x02</t>
  </si>
  <si>
    <t>x03</t>
  </si>
  <si>
    <t>x12</t>
  </si>
  <si>
    <t>Whole command</t>
  </si>
  <si>
    <t>0;1;2;3</t>
  </si>
  <si>
    <t>Output contro</t>
  </si>
  <si>
    <t>Bus Timing 0</t>
  </si>
  <si>
    <t>x20</t>
  </si>
  <si>
    <t>hodnota</t>
  </si>
  <si>
    <t>max hodnota</t>
  </si>
  <si>
    <t>&lt; Critical Limit</t>
  </si>
  <si>
    <t>CMD_TRANSMIT_CRITICAL_LIMIT</t>
  </si>
  <si>
    <t>CMD_Baud_Rate</t>
  </si>
  <si>
    <t>value</t>
  </si>
  <si>
    <t>init seqvence of commands</t>
  </si>
  <si>
    <t>Set Reset mode</t>
  </si>
  <si>
    <t>Set ClockDiv</t>
  </si>
  <si>
    <t>x00</t>
  </si>
  <si>
    <t>x01</t>
  </si>
  <si>
    <t>xC0</t>
  </si>
  <si>
    <t>x1F</t>
  </si>
  <si>
    <t>Command Generator</t>
  </si>
  <si>
    <t>WRITE</t>
  </si>
  <si>
    <t>READ</t>
  </si>
  <si>
    <t>USB2CAN datasheet commands</t>
  </si>
  <si>
    <t>x13</t>
  </si>
  <si>
    <t>x14</t>
  </si>
  <si>
    <t>Set Output Control</t>
  </si>
  <si>
    <t>Set Mode reg</t>
  </si>
  <si>
    <t>Set Normal mode</t>
  </si>
  <si>
    <t>0x03</t>
  </si>
  <si>
    <t>Set Interrupt enable</t>
  </si>
  <si>
    <t>x21</t>
  </si>
  <si>
    <t>TCL</t>
  </si>
  <si>
    <t>TCR</t>
  </si>
  <si>
    <t>Set ACCep CODE</t>
  </si>
  <si>
    <t>SET Accep MASK</t>
  </si>
  <si>
    <t>x04</t>
  </si>
  <si>
    <t>x05</t>
  </si>
  <si>
    <t>x10</t>
  </si>
  <si>
    <t>x08</t>
  </si>
  <si>
    <t>Set Bus Timing 0</t>
  </si>
  <si>
    <t>Set Bus Timing 1</t>
  </si>
  <si>
    <t>x06</t>
  </si>
  <si>
    <t>x07</t>
  </si>
  <si>
    <t>xDA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</si>
  <si>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</si>
  <si>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</si>
  <si>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</si>
  <si>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</si>
  <si>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</si>
  <si>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</si>
  <si>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</si>
  <si>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</si>
  <si>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SJW.1</t>
  </si>
  <si>
    <t>SJW.0</t>
  </si>
  <si>
    <t>BRP.5</t>
  </si>
  <si>
    <t>BRP.4</t>
  </si>
  <si>
    <t>BRP.3</t>
  </si>
  <si>
    <t>BRP.2</t>
  </si>
  <si>
    <t>BRP.1</t>
  </si>
  <si>
    <t>BRP.0</t>
  </si>
  <si>
    <t>Setting of oscillator &amp; synch jump Width</t>
  </si>
  <si>
    <t>Set length of the bit period</t>
  </si>
  <si>
    <t>SAM</t>
  </si>
  <si>
    <t>TSEG2.2</t>
  </si>
  <si>
    <t>TSEG2.1</t>
  </si>
  <si>
    <t>TSEG2.0</t>
  </si>
  <si>
    <t>TSEG1.2</t>
  </si>
  <si>
    <t>TSEG1.1</t>
  </si>
  <si>
    <t>TSEG1.0</t>
  </si>
  <si>
    <t>TSEG2.3</t>
  </si>
  <si>
    <t>more in C://PP2CAN/x2can.cfg - line 111</t>
  </si>
  <si>
    <t>more in C://PP2CAN/x2can.cfg - line 112</t>
  </si>
  <si>
    <t>xaf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</si>
</sst>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indexed="63"/>
      <name val="Arial"/>
      <family val="2"/>
    </font>
    <font>
      <b/>
      <sz val="12"/>
      <color indexed="63"/>
      <name val="Arial"/>
      <family val="2"/>
    </font>
    <font>
      <sz val="10"/>
      <color indexed="63"/>
      <name val="Times New Roman"/>
      <family val="1"/>
      <charset val="204"/>
    </font>
    <font>
      <sz val="10"/>
      <color indexed="63"/>
      <name val="Arial"/>
      <family val="1"/>
      <charset val="204"/>
    </font>
    <font>
      <sz val="8"/>
      <color theme="1"/>
      <name val="Arial"/>
      <family val="2"/>
    </font>
    <font>
      <b/>
      <sz val="10"/>
      <color indexed="63"/>
      <name val="Arial"/>
      <family val="2"/>
      <charset val="238"/>
    </font>
    <font>
      <b/>
      <sz val="10"/>
      <color indexed="63"/>
      <name val="Arial"/>
      <family val="1"/>
      <charset val="238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363639"/>
      </left>
      <right style="thin">
        <color rgb="FF363639"/>
      </right>
      <top style="thin">
        <color rgb="FF363639"/>
      </top>
      <bottom style="thin">
        <color rgb="FF3636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shrinkToFit="1"/>
    </xf>
    <xf numFmtId="0" fontId="7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0" fillId="0" borderId="0" xfId="0" applyNumberFormat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0" fillId="0" borderId="2" xfId="0" applyFont="1" applyBorder="1"/>
    <xf numFmtId="0" fontId="0" fillId="0" borderId="2" xfId="0" applyBorder="1"/>
    <xf numFmtId="0" fontId="0" fillId="0" borderId="2" xfId="0" applyNumberFormat="1" applyBorder="1"/>
    <xf numFmtId="0" fontId="10" fillId="0" borderId="2" xfId="0" applyFont="1" applyBorder="1" applyAlignment="1">
      <alignment horizontal="center"/>
    </xf>
    <xf numFmtId="0" fontId="1" fillId="0" borderId="2" xfId="0" applyFont="1" applyBorder="1"/>
    <xf numFmtId="0" fontId="8" fillId="0" borderId="2" xfId="0" applyFont="1" applyBorder="1" applyAlignment="1">
      <alignment horizontal="left" vertical="top" wrapText="1"/>
    </xf>
    <xf numFmtId="0" fontId="1" fillId="0" borderId="3" xfId="0" applyFont="1" applyFill="1" applyBorder="1"/>
    <xf numFmtId="0" fontId="10" fillId="2" borderId="2" xfId="0" applyFont="1" applyFill="1" applyBorder="1"/>
    <xf numFmtId="0" fontId="1" fillId="2" borderId="2" xfId="0" applyFont="1" applyFill="1" applyBorder="1"/>
    <xf numFmtId="0" fontId="0" fillId="2" borderId="2" xfId="0" applyNumberFormat="1" applyFill="1" applyBorder="1"/>
    <xf numFmtId="0" fontId="0" fillId="2" borderId="2" xfId="0" applyFill="1" applyBorder="1"/>
    <xf numFmtId="0" fontId="11" fillId="2" borderId="2" xfId="0" applyFont="1" applyFill="1" applyBorder="1"/>
    <xf numFmtId="0" fontId="10" fillId="3" borderId="2" xfId="0" applyFont="1" applyFill="1" applyBorder="1"/>
    <xf numFmtId="0" fontId="1" fillId="3" borderId="2" xfId="0" applyFont="1" applyFill="1" applyBorder="1"/>
    <xf numFmtId="0" fontId="0" fillId="3" borderId="2" xfId="0" applyNumberFormat="1" applyFill="1" applyBorder="1"/>
    <xf numFmtId="0" fontId="8" fillId="3" borderId="0" xfId="0" applyFont="1" applyFill="1" applyBorder="1" applyAlignment="1">
      <alignment horizontal="left" vertical="top" wrapText="1"/>
    </xf>
    <xf numFmtId="0" fontId="0" fillId="3" borderId="0" xfId="0" applyFill="1"/>
    <xf numFmtId="0" fontId="10" fillId="4" borderId="2" xfId="0" applyFont="1" applyFill="1" applyBorder="1"/>
    <xf numFmtId="0" fontId="1" fillId="4" borderId="2" xfId="0" applyFont="1" applyFill="1" applyBorder="1"/>
    <xf numFmtId="0" fontId="0" fillId="4" borderId="2" xfId="0" applyNumberFormat="1" applyFill="1" applyBorder="1"/>
    <xf numFmtId="0" fontId="0" fillId="4" borderId="2" xfId="0" applyFill="1" applyBorder="1"/>
    <xf numFmtId="0" fontId="12" fillId="0" borderId="0" xfId="0" applyFont="1"/>
    <xf numFmtId="0" fontId="0" fillId="5" borderId="0" xfId="0" applyFill="1"/>
    <xf numFmtId="0" fontId="10" fillId="5" borderId="2" xfId="0" applyFont="1" applyFill="1" applyBorder="1"/>
    <xf numFmtId="0" fontId="1" fillId="5" borderId="2" xfId="0" applyFont="1" applyFill="1" applyBorder="1"/>
    <xf numFmtId="0" fontId="0" fillId="5" borderId="2" xfId="0" applyNumberFormat="1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9998-441A-4609-87CE-6352FEC4F125}">
  <dimension ref="A1:X55"/>
  <sheetViews>
    <sheetView tabSelected="1" workbookViewId="0">
      <selection activeCell="E20" sqref="E20"/>
    </sheetView>
  </sheetViews>
  <sheetFormatPr defaultRowHeight="15" x14ac:dyDescent="0.25"/>
  <cols>
    <col min="2" max="2" width="43" style="13" customWidth="1"/>
    <col min="3" max="3" width="16.5703125" customWidth="1"/>
    <col min="4" max="4" width="18.5703125" customWidth="1"/>
    <col min="22" max="22" width="20.28515625" customWidth="1"/>
    <col min="23" max="23" width="48.140625" customWidth="1"/>
  </cols>
  <sheetData>
    <row r="1" spans="2:24" x14ac:dyDescent="0.25">
      <c r="B1" s="18" t="s">
        <v>163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2:24" x14ac:dyDescent="0.25">
      <c r="B2" s="19" t="s">
        <v>145</v>
      </c>
      <c r="C2" s="20" t="s">
        <v>2</v>
      </c>
      <c r="D2" s="20" t="s">
        <v>1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0" t="s">
        <v>17</v>
      </c>
      <c r="T2" s="20" t="s">
        <v>18</v>
      </c>
      <c r="U2" s="20"/>
    </row>
    <row r="3" spans="2:24" x14ac:dyDescent="0.25">
      <c r="B3" s="19" t="str">
        <f>_xlfn.CONCAT(C3:T3)</f>
        <v>x0fx12x03xafx00x01</v>
      </c>
      <c r="C3" s="20" t="s">
        <v>0</v>
      </c>
      <c r="D3" s="20" t="s">
        <v>144</v>
      </c>
      <c r="E3" s="21" t="str">
        <f>"x0"&amp;DEC2HEX(COLUMNS(F3:T3)-COUNTBLANK(F3:T3))</f>
        <v>x03</v>
      </c>
      <c r="F3" s="20" t="s">
        <v>216</v>
      </c>
      <c r="G3" s="20" t="s">
        <v>159</v>
      </c>
      <c r="H3" s="20" t="s">
        <v>160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9" t="s">
        <v>164</v>
      </c>
    </row>
    <row r="4" spans="2:24" x14ac:dyDescent="0.25">
      <c r="B4" s="19" t="str">
        <f>_xlfn.CONCAT(C4:T4)</f>
        <v>x0fx12x00</v>
      </c>
      <c r="C4" s="20" t="s">
        <v>0</v>
      </c>
      <c r="D4" s="20" t="s">
        <v>144</v>
      </c>
      <c r="E4" s="21" t="str">
        <f>"x0"&amp;DEC2HEX(COLUMNS(F4:T4)-COUNTBLANK(F4:T4))</f>
        <v>x00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9" t="s">
        <v>165</v>
      </c>
    </row>
    <row r="5" spans="2:24" x14ac:dyDescent="0.25">
      <c r="E5" s="2"/>
    </row>
    <row r="6" spans="2:24" x14ac:dyDescent="0.25">
      <c r="B6" s="18" t="s">
        <v>166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2:24" ht="15.75" x14ac:dyDescent="0.25">
      <c r="B7" s="13" t="s">
        <v>145</v>
      </c>
      <c r="C7" t="s">
        <v>2</v>
      </c>
      <c r="D7" t="s">
        <v>1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120</v>
      </c>
      <c r="V7" s="1" t="s">
        <v>19</v>
      </c>
      <c r="W7" s="3" t="s">
        <v>59</v>
      </c>
      <c r="X7" s="3" t="s">
        <v>58</v>
      </c>
    </row>
    <row r="8" spans="2:24" ht="15" customHeight="1" x14ac:dyDescent="0.25">
      <c r="B8" s="13" t="str">
        <f>_xlfn.CONCAT(C8:T8)</f>
        <v>x0fx00x00</v>
      </c>
      <c r="C8" t="s">
        <v>0</v>
      </c>
      <c r="D8" t="str">
        <f>"x0"&amp;DEC2HEX('USB2CAN COMMANDS'!B2)</f>
        <v>x00</v>
      </c>
      <c r="E8" s="2" t="str">
        <f>"x0"&amp;DEC2HEX(COLUMNS(F8:T8)-COUNTBLANK(F8:T8))</f>
        <v>x00</v>
      </c>
      <c r="U8">
        <v>0</v>
      </c>
      <c r="V8" s="4" t="s">
        <v>60</v>
      </c>
      <c r="W8" s="4" t="s">
        <v>24</v>
      </c>
      <c r="X8" s="4" t="s">
        <v>61</v>
      </c>
    </row>
    <row r="9" spans="2:24" ht="15" customHeight="1" x14ac:dyDescent="0.25">
      <c r="B9" s="13" t="str">
        <f>_xlfn.CONCAT(C9:T9)</f>
        <v>x0fx01x00</v>
      </c>
      <c r="C9" t="s">
        <v>0</v>
      </c>
      <c r="D9" t="str">
        <f>"x0"&amp;DEC2HEX('USB2CAN COMMANDS'!B3)</f>
        <v>x01</v>
      </c>
      <c r="E9" s="2" t="str">
        <f t="shared" ref="E9:E40" si="0">"x0"&amp;DEC2HEX(COLUMNS(F9:T9)-COUNTBLANK(F9:T9))</f>
        <v>x00</v>
      </c>
      <c r="U9">
        <v>1</v>
      </c>
      <c r="V9" s="4" t="s">
        <v>62</v>
      </c>
      <c r="W9" s="4" t="s">
        <v>64</v>
      </c>
      <c r="X9" s="4" t="s">
        <v>63</v>
      </c>
    </row>
    <row r="10" spans="2:24" s="9" customFormat="1" ht="15" customHeight="1" x14ac:dyDescent="0.25">
      <c r="B10" s="13" t="str">
        <f t="shared" ref="B10:B40" si="1">_xlfn.CONCAT(C10:T10)</f>
        <v>x0fx02x00</v>
      </c>
      <c r="C10" s="9" t="s">
        <v>0</v>
      </c>
      <c r="D10" s="9" t="str">
        <f>"x0"&amp;DEC2HEX('USB2CAN COMMANDS'!B4)</f>
        <v>x02</v>
      </c>
      <c r="E10" s="2" t="str">
        <f t="shared" si="0"/>
        <v>x00</v>
      </c>
      <c r="U10" s="9">
        <v>2</v>
      </c>
      <c r="V10" s="10" t="s">
        <v>65</v>
      </c>
      <c r="W10" s="10" t="s">
        <v>67</v>
      </c>
      <c r="X10" s="10" t="s">
        <v>66</v>
      </c>
    </row>
    <row r="11" spans="2:24" ht="15" customHeight="1" x14ac:dyDescent="0.25">
      <c r="B11" s="13" t="str">
        <f t="shared" si="1"/>
        <v>x0fx03x00</v>
      </c>
      <c r="C11" t="s">
        <v>0</v>
      </c>
      <c r="D11" t="str">
        <f>"x0"&amp;DEC2HEX('USB2CAN COMMANDS'!B5)</f>
        <v>x03</v>
      </c>
      <c r="E11" s="2" t="str">
        <f t="shared" si="0"/>
        <v>x00</v>
      </c>
      <c r="U11">
        <v>3</v>
      </c>
      <c r="V11" s="4" t="s">
        <v>20</v>
      </c>
      <c r="W11" s="4" t="s">
        <v>68</v>
      </c>
      <c r="X11" s="4" t="s">
        <v>21</v>
      </c>
    </row>
    <row r="12" spans="2:24" ht="15" customHeight="1" x14ac:dyDescent="0.25">
      <c r="B12" s="13" t="str">
        <f t="shared" si="1"/>
        <v>x0fx04x00</v>
      </c>
      <c r="C12" t="s">
        <v>0</v>
      </c>
      <c r="D12" t="str">
        <f>"x0"&amp;DEC2HEX('USB2CAN COMMANDS'!B6)</f>
        <v>x04</v>
      </c>
      <c r="E12" s="2" t="str">
        <f t="shared" si="0"/>
        <v>x00</v>
      </c>
      <c r="U12">
        <v>4</v>
      </c>
      <c r="V12" s="4" t="s">
        <v>22</v>
      </c>
      <c r="W12" s="4" t="s">
        <v>69</v>
      </c>
      <c r="X12" s="4" t="s">
        <v>23</v>
      </c>
    </row>
    <row r="13" spans="2:24" ht="15" customHeight="1" x14ac:dyDescent="0.25">
      <c r="B13" s="13" t="str">
        <f t="shared" si="1"/>
        <v>x0fx06x00</v>
      </c>
      <c r="C13" t="s">
        <v>0</v>
      </c>
      <c r="D13" t="str">
        <f>"x0"&amp;DEC2HEX('USB2CAN COMMANDS'!B7)</f>
        <v>x06</v>
      </c>
      <c r="E13" s="2" t="str">
        <f t="shared" si="0"/>
        <v>x00</v>
      </c>
      <c r="U13">
        <v>6</v>
      </c>
      <c r="V13" s="4" t="s">
        <v>25</v>
      </c>
      <c r="W13" s="4" t="s">
        <v>70</v>
      </c>
      <c r="X13" s="4" t="s">
        <v>26</v>
      </c>
    </row>
    <row r="14" spans="2:24" ht="15" customHeight="1" x14ac:dyDescent="0.25">
      <c r="B14" s="13" t="str">
        <f t="shared" si="1"/>
        <v>x0fx08x00</v>
      </c>
      <c r="C14" t="s">
        <v>0</v>
      </c>
      <c r="D14" t="str">
        <f>"x0"&amp;DEC2HEX('USB2CAN COMMANDS'!B8)</f>
        <v>x08</v>
      </c>
      <c r="E14" s="2" t="str">
        <f t="shared" si="0"/>
        <v>x00</v>
      </c>
      <c r="U14">
        <v>8</v>
      </c>
      <c r="V14" s="4" t="s">
        <v>27</v>
      </c>
      <c r="W14" s="4" t="s">
        <v>71</v>
      </c>
      <c r="X14" s="4" t="s">
        <v>28</v>
      </c>
    </row>
    <row r="15" spans="2:24" ht="15" customHeight="1" x14ac:dyDescent="0.25">
      <c r="B15" s="13" t="str">
        <f t="shared" si="1"/>
        <v>x0fx09x00</v>
      </c>
      <c r="C15" t="s">
        <v>0</v>
      </c>
      <c r="D15" t="str">
        <f>"x0"&amp;DEC2HEX('USB2CAN COMMANDS'!B9)</f>
        <v>x09</v>
      </c>
      <c r="E15" s="2" t="str">
        <f t="shared" si="0"/>
        <v>x00</v>
      </c>
      <c r="U15">
        <v>9</v>
      </c>
      <c r="V15" s="4" t="s">
        <v>29</v>
      </c>
      <c r="W15" s="4" t="s">
        <v>72</v>
      </c>
      <c r="X15" s="4" t="s">
        <v>28</v>
      </c>
    </row>
    <row r="16" spans="2:24" s="9" customFormat="1" ht="15" customHeight="1" x14ac:dyDescent="0.25">
      <c r="B16" s="13" t="str">
        <f t="shared" si="1"/>
        <v>x0fx10x00</v>
      </c>
      <c r="C16" s="9" t="s">
        <v>0</v>
      </c>
      <c r="D16" s="9" t="str">
        <f>"x"&amp;DEC2HEX('USB2CAN COMMANDS'!B10)</f>
        <v>x10</v>
      </c>
      <c r="E16" s="2" t="str">
        <f t="shared" si="0"/>
        <v>x00</v>
      </c>
      <c r="U16" s="9">
        <v>16</v>
      </c>
      <c r="V16" s="10" t="s">
        <v>30</v>
      </c>
      <c r="W16" s="10" t="s">
        <v>73</v>
      </c>
      <c r="X16" s="10" t="s">
        <v>31</v>
      </c>
    </row>
    <row r="17" spans="2:24" ht="15" customHeight="1" x14ac:dyDescent="0.25">
      <c r="B17" s="13" t="str">
        <f t="shared" si="1"/>
        <v>x0fx11x00</v>
      </c>
      <c r="C17" t="s">
        <v>0</v>
      </c>
      <c r="D17" t="str">
        <f>"x"&amp;DEC2HEX('USB2CAN COMMANDS'!B11)</f>
        <v>x11</v>
      </c>
      <c r="E17" s="2" t="str">
        <f t="shared" si="0"/>
        <v>x00</v>
      </c>
      <c r="U17">
        <v>17</v>
      </c>
      <c r="V17" s="4" t="s">
        <v>74</v>
      </c>
      <c r="W17" s="5" t="s">
        <v>75</v>
      </c>
      <c r="X17" s="4" t="s">
        <v>31</v>
      </c>
    </row>
    <row r="18" spans="2:24" s="9" customFormat="1" ht="15" customHeight="1" x14ac:dyDescent="0.25">
      <c r="B18" s="13" t="str">
        <f t="shared" si="1"/>
        <v>x0fx12x00</v>
      </c>
      <c r="C18" s="9" t="s">
        <v>0</v>
      </c>
      <c r="D18" s="9" t="str">
        <f>"x"&amp;DEC2HEX('USB2CAN COMMANDS'!B12)</f>
        <v>x12</v>
      </c>
      <c r="E18" s="2" t="str">
        <f t="shared" si="0"/>
        <v>x00</v>
      </c>
      <c r="U18" s="9">
        <v>18</v>
      </c>
      <c r="V18" s="10" t="s">
        <v>32</v>
      </c>
      <c r="W18" s="10" t="s">
        <v>76</v>
      </c>
      <c r="X18" s="10" t="s">
        <v>31</v>
      </c>
    </row>
    <row r="19" spans="2:24" ht="15" customHeight="1" x14ac:dyDescent="0.25">
      <c r="B19" s="13" t="str">
        <f t="shared" si="1"/>
        <v>x0fx13x00</v>
      </c>
      <c r="C19" t="s">
        <v>0</v>
      </c>
      <c r="D19" t="str">
        <f>"x"&amp;DEC2HEX('USB2CAN COMMANDS'!B13)</f>
        <v>x13</v>
      </c>
      <c r="E19" s="2" t="str">
        <f t="shared" si="0"/>
        <v>x00</v>
      </c>
      <c r="U19">
        <v>19</v>
      </c>
      <c r="V19" s="4" t="s">
        <v>77</v>
      </c>
      <c r="W19" s="5" t="s">
        <v>78</v>
      </c>
      <c r="X19" s="4" t="s">
        <v>31</v>
      </c>
    </row>
    <row r="20" spans="2:24" ht="15" customHeight="1" x14ac:dyDescent="0.25">
      <c r="B20" s="13" t="str">
        <f t="shared" si="1"/>
        <v>x0fx14x00</v>
      </c>
      <c r="C20" t="s">
        <v>0</v>
      </c>
      <c r="D20" t="str">
        <f>"x"&amp;DEC2HEX('USB2CAN COMMANDS'!B14)</f>
        <v>x14</v>
      </c>
      <c r="E20" s="2" t="str">
        <f t="shared" si="0"/>
        <v>x00</v>
      </c>
      <c r="U20">
        <v>20</v>
      </c>
      <c r="V20" s="4" t="s">
        <v>33</v>
      </c>
      <c r="W20" s="5" t="s">
        <v>79</v>
      </c>
      <c r="X20" s="4" t="s">
        <v>31</v>
      </c>
    </row>
    <row r="21" spans="2:24" ht="15" customHeight="1" x14ac:dyDescent="0.25">
      <c r="B21" s="13" t="str">
        <f t="shared" si="1"/>
        <v>x0fx15x00</v>
      </c>
      <c r="C21" t="s">
        <v>0</v>
      </c>
      <c r="D21" t="str">
        <f>"x"&amp;DEC2HEX('USB2CAN COMMANDS'!B15)</f>
        <v>x15</v>
      </c>
      <c r="E21" s="2" t="str">
        <f t="shared" si="0"/>
        <v>x00</v>
      </c>
      <c r="U21">
        <v>21</v>
      </c>
      <c r="V21" s="4" t="s">
        <v>34</v>
      </c>
      <c r="W21" s="5" t="s">
        <v>80</v>
      </c>
      <c r="X21" s="4" t="s">
        <v>31</v>
      </c>
    </row>
    <row r="22" spans="2:24" ht="15" customHeight="1" x14ac:dyDescent="0.25">
      <c r="B22" s="13" t="str">
        <f t="shared" si="1"/>
        <v>x0fx16x00</v>
      </c>
      <c r="C22" t="s">
        <v>0</v>
      </c>
      <c r="D22" t="str">
        <f>"x"&amp;DEC2HEX('USB2CAN COMMANDS'!B16)</f>
        <v>x16</v>
      </c>
      <c r="E22" s="2" t="str">
        <f t="shared" si="0"/>
        <v>x00</v>
      </c>
      <c r="U22">
        <v>22</v>
      </c>
      <c r="V22" s="4" t="s">
        <v>35</v>
      </c>
      <c r="W22" s="4" t="s">
        <v>81</v>
      </c>
      <c r="X22" s="4" t="s">
        <v>31</v>
      </c>
    </row>
    <row r="23" spans="2:24" ht="15" customHeight="1" x14ac:dyDescent="0.25">
      <c r="B23" s="13" t="str">
        <f t="shared" si="1"/>
        <v>x0fx20x00</v>
      </c>
      <c r="C23" t="s">
        <v>0</v>
      </c>
      <c r="D23" t="str">
        <f>"x"&amp;DEC2HEX('USB2CAN COMMANDS'!B17)</f>
        <v>x20</v>
      </c>
      <c r="E23" s="2" t="str">
        <f t="shared" si="0"/>
        <v>x00</v>
      </c>
      <c r="U23">
        <v>32</v>
      </c>
      <c r="V23" s="4" t="s">
        <v>36</v>
      </c>
      <c r="W23" s="4" t="s">
        <v>82</v>
      </c>
      <c r="X23" s="4" t="s">
        <v>31</v>
      </c>
    </row>
    <row r="24" spans="2:24" ht="15" customHeight="1" x14ac:dyDescent="0.25">
      <c r="B24" s="13" t="str">
        <f t="shared" si="1"/>
        <v>x0fx21x00</v>
      </c>
      <c r="C24" t="s">
        <v>0</v>
      </c>
      <c r="D24" t="str">
        <f>"x"&amp;DEC2HEX('USB2CAN COMMANDS'!B18)</f>
        <v>x21</v>
      </c>
      <c r="E24" s="2" t="str">
        <f t="shared" si="0"/>
        <v>x00</v>
      </c>
      <c r="U24">
        <v>33</v>
      </c>
      <c r="V24" s="4" t="s">
        <v>37</v>
      </c>
      <c r="W24" s="4" t="s">
        <v>83</v>
      </c>
      <c r="X24" s="4" t="s">
        <v>31</v>
      </c>
    </row>
    <row r="25" spans="2:24" ht="15" customHeight="1" x14ac:dyDescent="0.25">
      <c r="B25" s="13" t="str">
        <f t="shared" si="1"/>
        <v>x0fx3Ex00</v>
      </c>
      <c r="C25" t="s">
        <v>0</v>
      </c>
      <c r="D25" t="str">
        <f>"x"&amp;DEC2HEX('USB2CAN COMMANDS'!B19)</f>
        <v>x3E</v>
      </c>
      <c r="E25" s="2" t="str">
        <f t="shared" si="0"/>
        <v>x00</v>
      </c>
      <c r="U25">
        <v>62</v>
      </c>
      <c r="V25" s="4" t="s">
        <v>38</v>
      </c>
      <c r="W25" s="4" t="s">
        <v>84</v>
      </c>
      <c r="X25" s="4" t="s">
        <v>28</v>
      </c>
    </row>
    <row r="26" spans="2:24" ht="15" customHeight="1" x14ac:dyDescent="0.25">
      <c r="B26" s="13" t="str">
        <f t="shared" si="1"/>
        <v>x0fx3Fx00</v>
      </c>
      <c r="C26" t="s">
        <v>0</v>
      </c>
      <c r="D26" t="str">
        <f>"x"&amp;DEC2HEX('USB2CAN COMMANDS'!B20)</f>
        <v>x3F</v>
      </c>
      <c r="E26" s="2" t="str">
        <f t="shared" si="0"/>
        <v>x00</v>
      </c>
      <c r="U26">
        <v>63</v>
      </c>
      <c r="V26" s="4" t="s">
        <v>39</v>
      </c>
      <c r="W26" s="5" t="s">
        <v>85</v>
      </c>
      <c r="X26" s="4" t="s">
        <v>28</v>
      </c>
    </row>
    <row r="27" spans="2:24" ht="15" customHeight="1" x14ac:dyDescent="0.25">
      <c r="B27" s="13" t="str">
        <f t="shared" si="1"/>
        <v>x0fx40x00</v>
      </c>
      <c r="C27" s="9" t="s">
        <v>0</v>
      </c>
      <c r="D27" s="9" t="str">
        <f>"x"&amp;DEC2HEX('USB2CAN COMMANDS'!B21)</f>
        <v>x40</v>
      </c>
      <c r="E27" s="2" t="str">
        <f t="shared" si="0"/>
        <v>x00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>
        <v>64</v>
      </c>
      <c r="V27" s="10" t="s">
        <v>40</v>
      </c>
      <c r="W27" s="10" t="s">
        <v>86</v>
      </c>
      <c r="X27" s="4" t="s">
        <v>41</v>
      </c>
    </row>
    <row r="28" spans="2:24" ht="15" customHeight="1" x14ac:dyDescent="0.25">
      <c r="B28" s="13" t="str">
        <f t="shared" si="1"/>
        <v>x0fx41x00</v>
      </c>
      <c r="C28" s="9" t="s">
        <v>0</v>
      </c>
      <c r="D28" s="9" t="str">
        <f>"x"&amp;DEC2HEX('USB2CAN COMMANDS'!B22)</f>
        <v>x41</v>
      </c>
      <c r="E28" s="2" t="str">
        <f t="shared" si="0"/>
        <v>x00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>
        <v>65</v>
      </c>
      <c r="V28" s="10" t="s">
        <v>42</v>
      </c>
      <c r="W28" s="11" t="s">
        <v>87</v>
      </c>
      <c r="X28" s="4" t="s">
        <v>41</v>
      </c>
    </row>
    <row r="29" spans="2:24" ht="15" customHeight="1" x14ac:dyDescent="0.25">
      <c r="B29" s="13" t="str">
        <f t="shared" si="1"/>
        <v>x0fx42x00</v>
      </c>
      <c r="C29" t="s">
        <v>0</v>
      </c>
      <c r="D29" t="str">
        <f>"x"&amp;DEC2HEX('USB2CAN COMMANDS'!B23)</f>
        <v>x42</v>
      </c>
      <c r="E29" s="2" t="str">
        <f t="shared" si="0"/>
        <v>x00</v>
      </c>
      <c r="U29">
        <v>66</v>
      </c>
      <c r="V29" s="4" t="s">
        <v>43</v>
      </c>
      <c r="W29" s="4" t="s">
        <v>88</v>
      </c>
      <c r="X29" s="4" t="s">
        <v>28</v>
      </c>
    </row>
    <row r="30" spans="2:24" ht="15" customHeight="1" x14ac:dyDescent="0.25">
      <c r="B30" s="13" t="str">
        <f t="shared" si="1"/>
        <v>x0fx43x00</v>
      </c>
      <c r="C30" t="s">
        <v>0</v>
      </c>
      <c r="D30" t="str">
        <f>"x"&amp;DEC2HEX('USB2CAN COMMANDS'!B24)</f>
        <v>x43</v>
      </c>
      <c r="E30" s="2" t="str">
        <f t="shared" si="0"/>
        <v>x00</v>
      </c>
      <c r="U30">
        <v>67</v>
      </c>
      <c r="V30" s="4" t="s">
        <v>44</v>
      </c>
      <c r="W30" s="5" t="s">
        <v>89</v>
      </c>
      <c r="X30" s="4" t="s">
        <v>28</v>
      </c>
    </row>
    <row r="31" spans="2:24" ht="15" customHeight="1" x14ac:dyDescent="0.25">
      <c r="B31" s="13" t="str">
        <f t="shared" si="1"/>
        <v>x0fx44x00</v>
      </c>
      <c r="C31" t="s">
        <v>0</v>
      </c>
      <c r="D31" t="str">
        <f>"x"&amp;DEC2HEX('USB2CAN COMMANDS'!B25)</f>
        <v>x44</v>
      </c>
      <c r="E31" s="2" t="str">
        <f t="shared" si="0"/>
        <v>x00</v>
      </c>
      <c r="U31">
        <v>68</v>
      </c>
      <c r="V31" s="4" t="s">
        <v>45</v>
      </c>
      <c r="W31" s="4" t="s">
        <v>90</v>
      </c>
      <c r="X31" s="4" t="s">
        <v>28</v>
      </c>
    </row>
    <row r="32" spans="2:24" ht="15" customHeight="1" x14ac:dyDescent="0.25">
      <c r="B32" s="13" t="str">
        <f t="shared" si="1"/>
        <v>x0fx45x00</v>
      </c>
      <c r="C32" t="s">
        <v>0</v>
      </c>
      <c r="D32" t="str">
        <f>"x"&amp;DEC2HEX('USB2CAN COMMANDS'!B26)</f>
        <v>x45</v>
      </c>
      <c r="E32" s="2" t="str">
        <f t="shared" si="0"/>
        <v>x00</v>
      </c>
      <c r="U32">
        <v>69</v>
      </c>
      <c r="V32" s="4" t="s">
        <v>46</v>
      </c>
      <c r="W32" s="4" t="s">
        <v>91</v>
      </c>
      <c r="X32" s="4" t="s">
        <v>28</v>
      </c>
    </row>
    <row r="33" spans="1:24" ht="15" customHeight="1" x14ac:dyDescent="0.25">
      <c r="B33" s="13" t="str">
        <f t="shared" si="1"/>
        <v>x0fx46x00</v>
      </c>
      <c r="C33" t="s">
        <v>0</v>
      </c>
      <c r="D33" t="str">
        <f>"x"&amp;DEC2HEX('USB2CAN COMMANDS'!B27)</f>
        <v>x46</v>
      </c>
      <c r="E33" s="2" t="str">
        <f t="shared" si="0"/>
        <v>x00</v>
      </c>
      <c r="U33">
        <v>70</v>
      </c>
      <c r="V33" s="4" t="s">
        <v>47</v>
      </c>
      <c r="W33" s="5" t="s">
        <v>92</v>
      </c>
      <c r="X33" s="4" t="s">
        <v>28</v>
      </c>
    </row>
    <row r="34" spans="1:24" ht="15" customHeight="1" x14ac:dyDescent="0.25">
      <c r="B34" s="13" t="str">
        <f t="shared" si="1"/>
        <v>x0fx47x00</v>
      </c>
      <c r="C34" t="s">
        <v>0</v>
      </c>
      <c r="D34" t="str">
        <f>"x"&amp;DEC2HEX('USB2CAN COMMANDS'!B28)</f>
        <v>x47</v>
      </c>
      <c r="E34" s="2" t="str">
        <f t="shared" si="0"/>
        <v>x00</v>
      </c>
      <c r="U34">
        <v>71</v>
      </c>
      <c r="V34" s="4" t="s">
        <v>48</v>
      </c>
      <c r="W34" s="4" t="s">
        <v>93</v>
      </c>
      <c r="X34" s="4" t="s">
        <v>28</v>
      </c>
    </row>
    <row r="35" spans="1:24" ht="15" customHeight="1" x14ac:dyDescent="0.25">
      <c r="B35" s="13" t="str">
        <f t="shared" si="1"/>
        <v>x0fx48x00</v>
      </c>
      <c r="C35" t="s">
        <v>0</v>
      </c>
      <c r="D35" t="str">
        <f>"x"&amp;DEC2HEX('USB2CAN COMMANDS'!B29)</f>
        <v>x48</v>
      </c>
      <c r="E35" s="2" t="str">
        <f t="shared" si="0"/>
        <v>x00</v>
      </c>
      <c r="U35">
        <v>72</v>
      </c>
      <c r="V35" s="4" t="s">
        <v>49</v>
      </c>
      <c r="W35" s="4" t="s">
        <v>94</v>
      </c>
      <c r="X35" s="4" t="s">
        <v>28</v>
      </c>
    </row>
    <row r="36" spans="1:24" ht="15" customHeight="1" x14ac:dyDescent="0.25">
      <c r="B36" s="13" t="str">
        <f t="shared" si="1"/>
        <v>x0fx4Ax00</v>
      </c>
      <c r="C36" t="s">
        <v>0</v>
      </c>
      <c r="D36" t="str">
        <f>"x"&amp;DEC2HEX('USB2CAN COMMANDS'!B30)</f>
        <v>x4A</v>
      </c>
      <c r="E36" s="2" t="str">
        <f t="shared" si="0"/>
        <v>x00</v>
      </c>
      <c r="U36">
        <v>74</v>
      </c>
      <c r="V36" s="4" t="s">
        <v>50</v>
      </c>
      <c r="W36" s="5" t="s">
        <v>95</v>
      </c>
      <c r="X36" s="4" t="s">
        <v>28</v>
      </c>
    </row>
    <row r="37" spans="1:24" ht="15" customHeight="1" x14ac:dyDescent="0.25">
      <c r="B37" s="13" t="str">
        <f t="shared" si="1"/>
        <v>x0fx60x00</v>
      </c>
      <c r="C37" t="s">
        <v>0</v>
      </c>
      <c r="D37" t="str">
        <f>"x"&amp;DEC2HEX('USB2CAN COMMANDS'!B31)</f>
        <v>x60</v>
      </c>
      <c r="E37" s="2" t="str">
        <f t="shared" si="0"/>
        <v>x00</v>
      </c>
      <c r="U37">
        <v>96</v>
      </c>
      <c r="V37" s="4" t="s">
        <v>51</v>
      </c>
      <c r="W37" s="4" t="s">
        <v>96</v>
      </c>
      <c r="X37" s="4" t="s">
        <v>28</v>
      </c>
    </row>
    <row r="38" spans="1:24" ht="15" customHeight="1" x14ac:dyDescent="0.25">
      <c r="B38" s="13" t="str">
        <f t="shared" si="1"/>
        <v>x0fx61x00</v>
      </c>
      <c r="C38" t="s">
        <v>0</v>
      </c>
      <c r="D38" t="str">
        <f>"x"&amp;DEC2HEX('USB2CAN COMMANDS'!B32)</f>
        <v>x61</v>
      </c>
      <c r="E38" s="2" t="str">
        <f t="shared" si="0"/>
        <v>x00</v>
      </c>
      <c r="U38">
        <v>97</v>
      </c>
      <c r="V38" s="4" t="s">
        <v>52</v>
      </c>
      <c r="W38" s="4" t="s">
        <v>97</v>
      </c>
      <c r="X38" s="4" t="s">
        <v>28</v>
      </c>
    </row>
    <row r="39" spans="1:24" ht="15" customHeight="1" x14ac:dyDescent="0.25">
      <c r="B39" s="13" t="str">
        <f t="shared" si="1"/>
        <v>x0fx62x00</v>
      </c>
      <c r="C39" t="s">
        <v>0</v>
      </c>
      <c r="D39" t="str">
        <f>"x"&amp;DEC2HEX('USB2CAN COMMANDS'!B33)</f>
        <v>x62</v>
      </c>
      <c r="E39" s="2" t="str">
        <f t="shared" si="0"/>
        <v>x00</v>
      </c>
      <c r="U39">
        <v>98</v>
      </c>
      <c r="V39" s="4" t="s">
        <v>53</v>
      </c>
      <c r="W39" s="5" t="s">
        <v>98</v>
      </c>
      <c r="X39" s="4" t="s">
        <v>28</v>
      </c>
    </row>
    <row r="40" spans="1:24" ht="15" customHeight="1" x14ac:dyDescent="0.25">
      <c r="B40" s="13" t="str">
        <f t="shared" si="1"/>
        <v>x0fx7Fx00</v>
      </c>
      <c r="C40" t="s">
        <v>0</v>
      </c>
      <c r="D40" t="str">
        <f>"x"&amp;DEC2HEX('USB2CAN COMMANDS'!B34)</f>
        <v>x7F</v>
      </c>
      <c r="E40" s="2" t="str">
        <f t="shared" si="0"/>
        <v>x00</v>
      </c>
      <c r="U40">
        <v>127</v>
      </c>
      <c r="V40" s="4" t="s">
        <v>54</v>
      </c>
      <c r="W40" s="4" t="s">
        <v>99</v>
      </c>
      <c r="X40" s="4" t="s">
        <v>55</v>
      </c>
    </row>
    <row r="41" spans="1:24" ht="15" customHeight="1" x14ac:dyDescent="0.25">
      <c r="E41" s="2"/>
      <c r="V41" s="17"/>
      <c r="W41" s="17"/>
      <c r="X41" s="17"/>
    </row>
    <row r="42" spans="1:24" x14ac:dyDescent="0.25">
      <c r="B42" s="22" t="s">
        <v>156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4" x14ac:dyDescent="0.25">
      <c r="A43">
        <v>1</v>
      </c>
      <c r="B43" s="19" t="str">
        <f t="shared" ref="B43:B44" si="2">_xlfn.CONCAT(C43:T43)</f>
        <v>x0fx02x00</v>
      </c>
      <c r="C43" s="23" t="s">
        <v>0</v>
      </c>
      <c r="D43" s="23" t="s">
        <v>142</v>
      </c>
      <c r="E43" s="21" t="str">
        <f t="shared" ref="E43:E49" si="3">"x0"&amp;DEC2HEX(COLUMNS(F43:T43)-COUNTBLANK(F43:T43))</f>
        <v>x00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4" t="s">
        <v>65</v>
      </c>
    </row>
    <row r="44" spans="1:24" x14ac:dyDescent="0.25">
      <c r="A44">
        <v>2</v>
      </c>
      <c r="B44" s="19" t="str">
        <f t="shared" si="2"/>
        <v>x0fx12x02x00x01</v>
      </c>
      <c r="C44" s="23" t="s">
        <v>0</v>
      </c>
      <c r="D44" s="23" t="s">
        <v>144</v>
      </c>
      <c r="E44" s="21" t="str">
        <f t="shared" si="3"/>
        <v>x02</v>
      </c>
      <c r="F44" s="23" t="s">
        <v>159</v>
      </c>
      <c r="G44" s="23" t="s">
        <v>160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4" t="s">
        <v>157</v>
      </c>
    </row>
    <row r="45" spans="1:24" x14ac:dyDescent="0.25">
      <c r="A45">
        <v>3</v>
      </c>
      <c r="B45" s="19" t="str">
        <f t="shared" ref="B45:B51" si="4">_xlfn.CONCAT(C45:T45)</f>
        <v>x0fx12x02x1FxC0</v>
      </c>
      <c r="C45" s="23" t="s">
        <v>0</v>
      </c>
      <c r="D45" s="23" t="s">
        <v>144</v>
      </c>
      <c r="E45" s="21" t="str">
        <f t="shared" si="3"/>
        <v>x02</v>
      </c>
      <c r="F45" s="23" t="s">
        <v>162</v>
      </c>
      <c r="G45" s="23" t="s">
        <v>161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4" t="s">
        <v>158</v>
      </c>
    </row>
    <row r="46" spans="1:24" s="35" customFormat="1" x14ac:dyDescent="0.25">
      <c r="A46" s="35">
        <v>4</v>
      </c>
      <c r="B46" s="31" t="str">
        <f t="shared" ref="B46:B47" si="5">_xlfn.CONCAT(C46:T46)</f>
        <v>x0fx12x02x10x00</v>
      </c>
      <c r="C46" s="32" t="s">
        <v>0</v>
      </c>
      <c r="D46" s="32" t="s">
        <v>144</v>
      </c>
      <c r="E46" s="33" t="str">
        <f>"x0"&amp;DEC2HEX(COLUMNS(F46:T46)-COUNTBLANK(F46:T46))</f>
        <v>x02</v>
      </c>
      <c r="F46" s="32" t="s">
        <v>181</v>
      </c>
      <c r="G46" s="32" t="s">
        <v>159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4" t="s">
        <v>177</v>
      </c>
      <c r="W46" s="32" t="s">
        <v>179</v>
      </c>
    </row>
    <row r="47" spans="1:24" s="35" customFormat="1" x14ac:dyDescent="0.25">
      <c r="A47" s="35">
        <v>4</v>
      </c>
      <c r="B47" s="31" t="str">
        <f t="shared" si="5"/>
        <v>x0fx12x02x14xff</v>
      </c>
      <c r="C47" s="32" t="s">
        <v>0</v>
      </c>
      <c r="D47" s="32" t="s">
        <v>144</v>
      </c>
      <c r="E47" s="33" t="str">
        <f>"x0"&amp;DEC2HEX(COLUMNS(F47:T47)-COUNTBLANK(F47:T47))</f>
        <v>x02</v>
      </c>
      <c r="F47" s="32" t="s">
        <v>168</v>
      </c>
      <c r="G47" s="32" t="s">
        <v>141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4" t="s">
        <v>178</v>
      </c>
      <c r="W47" s="32" t="s">
        <v>180</v>
      </c>
    </row>
    <row r="48" spans="1:24" x14ac:dyDescent="0.25">
      <c r="A48">
        <v>5</v>
      </c>
      <c r="B48" s="19" t="str">
        <f t="shared" si="4"/>
        <v>x0fx12x02x08xDA</v>
      </c>
      <c r="C48" s="23" t="s">
        <v>0</v>
      </c>
      <c r="D48" s="23" t="s">
        <v>144</v>
      </c>
      <c r="E48" s="21" t="str">
        <f t="shared" si="3"/>
        <v>x02</v>
      </c>
      <c r="F48" s="20" t="s">
        <v>182</v>
      </c>
      <c r="G48" s="20" t="s">
        <v>187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3" t="s">
        <v>169</v>
      </c>
    </row>
    <row r="49" spans="1:23" x14ac:dyDescent="0.25">
      <c r="A49">
        <v>6</v>
      </c>
      <c r="B49" s="36" t="str">
        <f t="shared" si="4"/>
        <v>x0fx12x02x06x00</v>
      </c>
      <c r="C49" s="37" t="s">
        <v>0</v>
      </c>
      <c r="D49" s="37" t="s">
        <v>144</v>
      </c>
      <c r="E49" s="38" t="str">
        <f t="shared" si="3"/>
        <v>x02</v>
      </c>
      <c r="F49" s="39" t="s">
        <v>185</v>
      </c>
      <c r="G49" s="39" t="s">
        <v>159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7" t="s">
        <v>183</v>
      </c>
      <c r="W49" t="s">
        <v>214</v>
      </c>
    </row>
    <row r="50" spans="1:23" x14ac:dyDescent="0.25">
      <c r="A50">
        <v>6</v>
      </c>
      <c r="B50" s="36" t="str">
        <f t="shared" ref="B50" si="6">_xlfn.CONCAT(C50:T50)</f>
        <v>x0fx13x02x07x14</v>
      </c>
      <c r="C50" s="37" t="s">
        <v>0</v>
      </c>
      <c r="D50" s="37" t="s">
        <v>167</v>
      </c>
      <c r="E50" s="38" t="str">
        <f t="shared" ref="E50" si="7">"x0"&amp;DEC2HEX(COLUMNS(F50:T50)-COUNTBLANK(F50:T50))</f>
        <v>x02</v>
      </c>
      <c r="F50" s="39" t="s">
        <v>186</v>
      </c>
      <c r="G50" s="39" t="s">
        <v>168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7" t="s">
        <v>184</v>
      </c>
      <c r="W50" t="s">
        <v>215</v>
      </c>
    </row>
    <row r="51" spans="1:23" s="41" customFormat="1" x14ac:dyDescent="0.25">
      <c r="A51" s="41">
        <v>7</v>
      </c>
      <c r="B51" s="42" t="str">
        <f t="shared" si="4"/>
        <v>x0fx13x02x04x03</v>
      </c>
      <c r="C51" s="43" t="s">
        <v>0</v>
      </c>
      <c r="D51" s="43" t="s">
        <v>167</v>
      </c>
      <c r="E51" s="44" t="str">
        <f t="shared" ref="E51" si="8">"x0"&amp;DEC2HEX(COLUMNS(F51:T51)-COUNTBLANK(F51:T51))</f>
        <v>x02</v>
      </c>
      <c r="F51" s="45" t="s">
        <v>179</v>
      </c>
      <c r="G51" s="45" t="s">
        <v>143</v>
      </c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3" t="s">
        <v>173</v>
      </c>
    </row>
    <row r="52" spans="1:23" x14ac:dyDescent="0.25">
      <c r="A52">
        <v>8</v>
      </c>
      <c r="B52" s="26" t="str">
        <f>_xlfn.CONCAT(C52:U52)</f>
        <v>x0fx20x02x00x12</v>
      </c>
      <c r="C52" s="27" t="s">
        <v>0</v>
      </c>
      <c r="D52" s="27" t="s">
        <v>149</v>
      </c>
      <c r="E52" s="28" t="str">
        <f>"x0"&amp;DEC2HEX(COLUMNS(F52:U52)-COUNTBLANK(F52:U52))</f>
        <v>x02</v>
      </c>
      <c r="F52" s="29" t="s">
        <v>159</v>
      </c>
      <c r="G52" s="30" t="s">
        <v>144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7" t="s">
        <v>175</v>
      </c>
    </row>
    <row r="53" spans="1:23" x14ac:dyDescent="0.25">
      <c r="A53">
        <v>8</v>
      </c>
      <c r="B53" s="26" t="str">
        <f>_xlfn.CONCAT(C53:U53)</f>
        <v>x0fx21x02x01x01</v>
      </c>
      <c r="C53" s="27" t="s">
        <v>0</v>
      </c>
      <c r="D53" s="27" t="s">
        <v>174</v>
      </c>
      <c r="E53" s="28" t="str">
        <f>"x0"&amp;DEC2HEX(COLUMNS(F53:U53)-COUNTBLANK(F53:U53))</f>
        <v>x02</v>
      </c>
      <c r="F53" s="29" t="s">
        <v>160</v>
      </c>
      <c r="G53" s="30" t="s">
        <v>160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7" t="s">
        <v>176</v>
      </c>
    </row>
    <row r="54" spans="1:23" x14ac:dyDescent="0.25">
      <c r="A54">
        <v>9</v>
      </c>
      <c r="B54" s="19" t="str">
        <f t="shared" ref="B54:B55" si="9">_xlfn.CONCAT(C54:T54)</f>
        <v>x0f0x03x00</v>
      </c>
      <c r="C54" s="23" t="s">
        <v>0</v>
      </c>
      <c r="D54" s="23" t="s">
        <v>172</v>
      </c>
      <c r="E54" s="21" t="str">
        <f>"x0"&amp;DEC2HEX(COLUMNS(F54:T54)-COUNTBLANK(F54:T54))</f>
        <v>x00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5" t="s">
        <v>171</v>
      </c>
    </row>
    <row r="55" spans="1:23" x14ac:dyDescent="0.25">
      <c r="A55">
        <v>10</v>
      </c>
      <c r="B55" s="19" t="str">
        <f t="shared" si="9"/>
        <v>x0fx12x02x00x00</v>
      </c>
      <c r="C55" s="23" t="s">
        <v>0</v>
      </c>
      <c r="D55" s="23" t="s">
        <v>144</v>
      </c>
      <c r="E55" s="21" t="str">
        <f>"x0"&amp;DEC2HEX(COLUMNS(F55:T55)-COUNTBLANK(F55:T55))</f>
        <v>x02</v>
      </c>
      <c r="F55" s="20" t="s">
        <v>159</v>
      </c>
      <c r="G55" s="20" t="s">
        <v>159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3" t="s">
        <v>170</v>
      </c>
    </row>
  </sheetData>
  <mergeCells count="3">
    <mergeCell ref="B42:V42"/>
    <mergeCell ref="B6:X6"/>
    <mergeCell ref="B1:T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89CF-2E2C-4375-A033-FB167A3AFC80}">
  <dimension ref="A1:W16"/>
  <sheetViews>
    <sheetView workbookViewId="0">
      <selection activeCell="B15" sqref="B15"/>
    </sheetView>
  </sheetViews>
  <sheetFormatPr defaultRowHeight="15" x14ac:dyDescent="0.25"/>
  <cols>
    <col min="1" max="1" width="11.140625" customWidth="1"/>
    <col min="2" max="2" width="34.7109375" customWidth="1"/>
    <col min="4" max="4" width="9.140625" customWidth="1"/>
    <col min="9" max="10" width="9.140625" customWidth="1"/>
  </cols>
  <sheetData>
    <row r="1" spans="1:23" x14ac:dyDescent="0.25">
      <c r="B1" s="14" t="s">
        <v>121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T2" s="8"/>
      <c r="U2" s="8"/>
      <c r="V2" s="8"/>
      <c r="W2" s="8"/>
    </row>
    <row r="3" spans="1:23" x14ac:dyDescent="0.25">
      <c r="A3" s="15" t="s">
        <v>122</v>
      </c>
      <c r="B3" t="str">
        <f>"x0fx12x"&amp;C3&amp;"x05"</f>
        <v>x0fx12x0x00x05</v>
      </c>
      <c r="C3" s="7" t="s">
        <v>108</v>
      </c>
      <c r="D3" t="s">
        <v>100</v>
      </c>
      <c r="I3" s="15" t="s">
        <v>123</v>
      </c>
      <c r="J3" t="str">
        <f t="shared" ref="J3:J5" si="0">"x0fx12x"&amp;K3&amp;"x05"</f>
        <v>x0fx12x0x00x05</v>
      </c>
      <c r="K3" s="7" t="s">
        <v>108</v>
      </c>
      <c r="L3" t="s">
        <v>100</v>
      </c>
    </row>
    <row r="4" spans="1:23" x14ac:dyDescent="0.25">
      <c r="A4" s="15"/>
      <c r="B4" t="str">
        <f t="shared" ref="B4:B11" si="1">"x0fx12x"&amp;C4&amp;"x05"</f>
        <v>x0fx12x0x1Fx05</v>
      </c>
      <c r="C4" t="s">
        <v>119</v>
      </c>
      <c r="D4" t="s">
        <v>101</v>
      </c>
      <c r="I4" s="15"/>
      <c r="J4" t="str">
        <f t="shared" si="0"/>
        <v>x0fx12x0x1Fx05</v>
      </c>
      <c r="K4" t="s">
        <v>119</v>
      </c>
      <c r="L4" t="s">
        <v>101</v>
      </c>
    </row>
    <row r="5" spans="1:23" x14ac:dyDescent="0.25">
      <c r="A5" s="15"/>
      <c r="B5" t="str">
        <f t="shared" si="1"/>
        <v>x0fx12x0x04x05</v>
      </c>
      <c r="C5" t="s">
        <v>107</v>
      </c>
      <c r="D5" t="s">
        <v>103</v>
      </c>
      <c r="I5" s="15"/>
      <c r="J5" t="str">
        <f t="shared" si="0"/>
        <v>x0fx12x0x04x05</v>
      </c>
      <c r="K5" t="s">
        <v>107</v>
      </c>
      <c r="L5" t="s">
        <v>103</v>
      </c>
    </row>
    <row r="6" spans="1:23" x14ac:dyDescent="0.25">
      <c r="A6" s="15"/>
      <c r="B6" t="str">
        <f t="shared" si="1"/>
        <v>x0fx12x0x05x05</v>
      </c>
      <c r="C6" t="s">
        <v>106</v>
      </c>
      <c r="D6" t="s">
        <v>104</v>
      </c>
      <c r="I6" s="15"/>
      <c r="J6" t="str">
        <f>"x0fx12x"&amp;K6&amp;"x05"</f>
        <v>x0fx12x0x05x05</v>
      </c>
      <c r="K6" t="s">
        <v>106</v>
      </c>
      <c r="L6" t="s">
        <v>104</v>
      </c>
    </row>
    <row r="7" spans="1:23" x14ac:dyDescent="0.25">
      <c r="A7" s="15"/>
      <c r="B7" t="str">
        <f t="shared" si="1"/>
        <v>x0fx12x0x08x05</v>
      </c>
      <c r="C7" t="s">
        <v>105</v>
      </c>
      <c r="D7" t="s">
        <v>109</v>
      </c>
      <c r="I7" s="15"/>
      <c r="J7" t="str">
        <f t="shared" ref="J7:J11" si="2">"x0fx12x"&amp;K7&amp;"x05"</f>
        <v>x0fx12x0x08x05</v>
      </c>
      <c r="K7" t="s">
        <v>105</v>
      </c>
      <c r="L7" t="s">
        <v>109</v>
      </c>
    </row>
    <row r="8" spans="1:23" x14ac:dyDescent="0.25">
      <c r="A8" s="15"/>
      <c r="B8" t="str">
        <f t="shared" si="1"/>
        <v>x0fx12x0x04?x05</v>
      </c>
      <c r="C8" t="s">
        <v>110</v>
      </c>
      <c r="D8" t="s">
        <v>111</v>
      </c>
      <c r="I8" s="15"/>
      <c r="J8" t="str">
        <f t="shared" si="2"/>
        <v>x0fx12x0x04?x05</v>
      </c>
      <c r="K8" t="s">
        <v>110</v>
      </c>
      <c r="L8" t="s">
        <v>111</v>
      </c>
    </row>
    <row r="9" spans="1:23" x14ac:dyDescent="0.25">
      <c r="A9" s="15"/>
      <c r="B9" t="str">
        <f t="shared" si="1"/>
        <v>x0fx12x0x06x05</v>
      </c>
      <c r="C9" t="s">
        <v>112</v>
      </c>
      <c r="D9" t="s">
        <v>114</v>
      </c>
      <c r="I9" s="15"/>
      <c r="J9" t="str">
        <f t="shared" si="2"/>
        <v>x0fx12x0x06x05</v>
      </c>
      <c r="K9" t="s">
        <v>112</v>
      </c>
      <c r="L9" t="s">
        <v>114</v>
      </c>
    </row>
    <row r="10" spans="1:23" x14ac:dyDescent="0.25">
      <c r="A10" s="15"/>
      <c r="B10" t="str">
        <f t="shared" si="1"/>
        <v>x0fx12x0x07x05</v>
      </c>
      <c r="C10" t="s">
        <v>113</v>
      </c>
      <c r="D10" t="s">
        <v>115</v>
      </c>
      <c r="I10" s="15"/>
      <c r="J10" t="str">
        <f t="shared" si="2"/>
        <v>x0fx12x0x07x05</v>
      </c>
      <c r="K10" t="s">
        <v>113</v>
      </c>
      <c r="L10" t="s">
        <v>115</v>
      </c>
    </row>
    <row r="11" spans="1:23" x14ac:dyDescent="0.25">
      <c r="A11" s="15"/>
      <c r="B11" t="str">
        <f t="shared" si="1"/>
        <v>x0fx12x0x01x05</v>
      </c>
      <c r="C11" t="s">
        <v>116</v>
      </c>
      <c r="D11" t="s">
        <v>117</v>
      </c>
      <c r="I11" s="15"/>
      <c r="J11" t="str">
        <f t="shared" si="2"/>
        <v>x0fx12x0x01x05</v>
      </c>
      <c r="K11" t="s">
        <v>116</v>
      </c>
      <c r="L11" t="s">
        <v>117</v>
      </c>
    </row>
    <row r="13" spans="1:23" x14ac:dyDescent="0.25">
      <c r="C13" t="s">
        <v>126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  <c r="I13" t="s">
        <v>132</v>
      </c>
      <c r="J13" t="s">
        <v>133</v>
      </c>
      <c r="K13" t="s">
        <v>134</v>
      </c>
      <c r="L13" t="s">
        <v>135</v>
      </c>
      <c r="M13" t="s">
        <v>136</v>
      </c>
      <c r="N13" t="s">
        <v>137</v>
      </c>
      <c r="O13" t="s">
        <v>138</v>
      </c>
      <c r="P13" t="s">
        <v>139</v>
      </c>
      <c r="Q13" t="s">
        <v>140</v>
      </c>
    </row>
    <row r="14" spans="1:23" x14ac:dyDescent="0.25">
      <c r="A14" t="s">
        <v>124</v>
      </c>
      <c r="B14" t="str">
        <f>"x0fx40x0"&amp;DEC2HEX(COUNT(C14:Q14))&amp;D14&amp;E14&amp;F14&amp;G14&amp;H14&amp;I14&amp;J14&amp;K14&amp;L14&amp;M14&amp;N14&amp;O14&amp;P14&amp;Q14</f>
        <v>x0fx40x00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23" x14ac:dyDescent="0.25">
      <c r="A15" t="s">
        <v>125</v>
      </c>
      <c r="B15" t="str">
        <f>"x0fx40x0"&amp;DEC2HEX(COLUMNS(C15:Q15)-COUNTBLANK(C15:Q15))&amp;C15&amp;D15&amp;E15&amp;F15&amp;G15&amp;H15&amp;I15&amp;J15&amp;K15&amp;L15&amp;M15&amp;N15&amp;O15&amp;P15&amp;Q15</f>
        <v>x0fx40x04x12x02x03xff</v>
      </c>
      <c r="C15" s="12" t="s">
        <v>144</v>
      </c>
      <c r="D15" s="12" t="s">
        <v>142</v>
      </c>
      <c r="E15" s="12" t="s">
        <v>143</v>
      </c>
      <c r="F15" s="12" t="s">
        <v>141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23" x14ac:dyDescent="0.25">
      <c r="B16" s="12"/>
    </row>
  </sheetData>
  <mergeCells count="3">
    <mergeCell ref="B1:W1"/>
    <mergeCell ref="A3:A11"/>
    <mergeCell ref="I3:I1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7DCF-A507-45DE-A0A6-75C309BFB912}">
  <dimension ref="A1:D34"/>
  <sheetViews>
    <sheetView workbookViewId="0">
      <selection activeCell="B2" sqref="B2:B34"/>
    </sheetView>
  </sheetViews>
  <sheetFormatPr defaultRowHeight="15" x14ac:dyDescent="0.25"/>
  <cols>
    <col min="1" max="1" width="23.140625" customWidth="1"/>
    <col min="2" max="2" width="17.7109375" customWidth="1"/>
    <col min="4" max="4" width="18.28515625" customWidth="1"/>
  </cols>
  <sheetData>
    <row r="1" spans="1:4" ht="15.75" x14ac:dyDescent="0.25">
      <c r="A1" s="3" t="s">
        <v>56</v>
      </c>
      <c r="B1" s="3" t="s">
        <v>57</v>
      </c>
      <c r="C1" s="3" t="s">
        <v>58</v>
      </c>
      <c r="D1" s="3" t="s">
        <v>59</v>
      </c>
    </row>
    <row r="2" spans="1:4" ht="25.5" x14ac:dyDescent="0.25">
      <c r="A2" s="4" t="s">
        <v>60</v>
      </c>
      <c r="B2" s="6">
        <v>0</v>
      </c>
      <c r="C2" s="4" t="s">
        <v>61</v>
      </c>
      <c r="D2" s="4" t="s">
        <v>24</v>
      </c>
    </row>
    <row r="3" spans="1:4" ht="25.5" x14ac:dyDescent="0.25">
      <c r="A3" s="4" t="s">
        <v>62</v>
      </c>
      <c r="B3" s="6">
        <v>1</v>
      </c>
      <c r="C3" s="4" t="s">
        <v>63</v>
      </c>
      <c r="D3" s="4" t="s">
        <v>64</v>
      </c>
    </row>
    <row r="4" spans="1:4" ht="25.5" x14ac:dyDescent="0.25">
      <c r="A4" s="4" t="s">
        <v>65</v>
      </c>
      <c r="B4" s="6">
        <v>2</v>
      </c>
      <c r="C4" s="4" t="s">
        <v>66</v>
      </c>
      <c r="D4" s="4" t="s">
        <v>67</v>
      </c>
    </row>
    <row r="5" spans="1:4" ht="25.5" x14ac:dyDescent="0.25">
      <c r="A5" s="4" t="s">
        <v>20</v>
      </c>
      <c r="B5" s="6">
        <v>3</v>
      </c>
      <c r="C5" s="4" t="s">
        <v>21</v>
      </c>
      <c r="D5" s="4" t="s">
        <v>68</v>
      </c>
    </row>
    <row r="6" spans="1:4" ht="25.5" x14ac:dyDescent="0.25">
      <c r="A6" s="4" t="s">
        <v>22</v>
      </c>
      <c r="B6" s="6">
        <v>4</v>
      </c>
      <c r="C6" s="4" t="s">
        <v>23</v>
      </c>
      <c r="D6" s="4" t="s">
        <v>69</v>
      </c>
    </row>
    <row r="7" spans="1:4" ht="25.5" x14ac:dyDescent="0.25">
      <c r="A7" s="4" t="s">
        <v>25</v>
      </c>
      <c r="B7" s="6">
        <v>6</v>
      </c>
      <c r="C7" s="4" t="s">
        <v>26</v>
      </c>
      <c r="D7" s="4" t="s">
        <v>70</v>
      </c>
    </row>
    <row r="8" spans="1:4" ht="25.5" x14ac:dyDescent="0.25">
      <c r="A8" s="4" t="s">
        <v>27</v>
      </c>
      <c r="B8" s="6">
        <v>8</v>
      </c>
      <c r="C8" s="4" t="s">
        <v>28</v>
      </c>
      <c r="D8" s="4" t="s">
        <v>71</v>
      </c>
    </row>
    <row r="9" spans="1:4" ht="25.5" x14ac:dyDescent="0.25">
      <c r="A9" s="4" t="s">
        <v>29</v>
      </c>
      <c r="B9" s="6">
        <v>9</v>
      </c>
      <c r="C9" s="4" t="s">
        <v>28</v>
      </c>
      <c r="D9" s="4" t="s">
        <v>72</v>
      </c>
    </row>
    <row r="10" spans="1:4" ht="25.5" x14ac:dyDescent="0.25">
      <c r="A10" s="4" t="s">
        <v>30</v>
      </c>
      <c r="B10" s="6">
        <v>16</v>
      </c>
      <c r="C10" s="4" t="s">
        <v>31</v>
      </c>
      <c r="D10" s="4" t="s">
        <v>73</v>
      </c>
    </row>
    <row r="11" spans="1:4" ht="25.5" x14ac:dyDescent="0.25">
      <c r="A11" s="4" t="s">
        <v>74</v>
      </c>
      <c r="B11" s="6">
        <v>17</v>
      </c>
      <c r="C11" s="4" t="s">
        <v>31</v>
      </c>
      <c r="D11" s="5" t="s">
        <v>75</v>
      </c>
    </row>
    <row r="12" spans="1:4" ht="25.5" x14ac:dyDescent="0.25">
      <c r="A12" s="4" t="s">
        <v>32</v>
      </c>
      <c r="B12" s="6">
        <v>18</v>
      </c>
      <c r="C12" s="4" t="s">
        <v>31</v>
      </c>
      <c r="D12" s="4" t="s">
        <v>76</v>
      </c>
    </row>
    <row r="13" spans="1:4" ht="25.5" x14ac:dyDescent="0.25">
      <c r="A13" s="4" t="s">
        <v>77</v>
      </c>
      <c r="B13" s="6">
        <v>19</v>
      </c>
      <c r="C13" s="4" t="s">
        <v>31</v>
      </c>
      <c r="D13" s="5" t="s">
        <v>78</v>
      </c>
    </row>
    <row r="14" spans="1:4" ht="38.25" x14ac:dyDescent="0.25">
      <c r="A14" s="4" t="s">
        <v>33</v>
      </c>
      <c r="B14" s="6">
        <v>20</v>
      </c>
      <c r="C14" s="4" t="s">
        <v>31</v>
      </c>
      <c r="D14" s="5" t="s">
        <v>79</v>
      </c>
    </row>
    <row r="15" spans="1:4" ht="38.25" x14ac:dyDescent="0.25">
      <c r="A15" s="4" t="s">
        <v>34</v>
      </c>
      <c r="B15" s="6">
        <v>21</v>
      </c>
      <c r="C15" s="4" t="s">
        <v>31</v>
      </c>
      <c r="D15" s="5" t="s">
        <v>80</v>
      </c>
    </row>
    <row r="16" spans="1:4" ht="51" x14ac:dyDescent="0.25">
      <c r="A16" s="4" t="s">
        <v>35</v>
      </c>
      <c r="B16" s="6">
        <v>22</v>
      </c>
      <c r="C16" s="4" t="s">
        <v>31</v>
      </c>
      <c r="D16" s="4" t="s">
        <v>81</v>
      </c>
    </row>
    <row r="17" spans="1:4" x14ac:dyDescent="0.25">
      <c r="A17" s="4" t="s">
        <v>36</v>
      </c>
      <c r="B17" s="6">
        <v>32</v>
      </c>
      <c r="C17" s="4" t="s">
        <v>31</v>
      </c>
      <c r="D17" s="4" t="s">
        <v>82</v>
      </c>
    </row>
    <row r="18" spans="1:4" ht="25.5" x14ac:dyDescent="0.25">
      <c r="A18" s="4" t="s">
        <v>37</v>
      </c>
      <c r="B18" s="6">
        <v>33</v>
      </c>
      <c r="C18" s="4" t="s">
        <v>31</v>
      </c>
      <c r="D18" s="4" t="s">
        <v>83</v>
      </c>
    </row>
    <row r="19" spans="1:4" ht="25.5" x14ac:dyDescent="0.25">
      <c r="A19" s="4" t="s">
        <v>38</v>
      </c>
      <c r="B19" s="6">
        <v>62</v>
      </c>
      <c r="C19" s="4" t="s">
        <v>28</v>
      </c>
      <c r="D19" s="4" t="s">
        <v>84</v>
      </c>
    </row>
    <row r="20" spans="1:4" ht="140.25" x14ac:dyDescent="0.25">
      <c r="A20" s="4" t="s">
        <v>39</v>
      </c>
      <c r="B20" s="6">
        <v>63</v>
      </c>
      <c r="C20" s="4" t="s">
        <v>28</v>
      </c>
      <c r="D20" s="5" t="s">
        <v>85</v>
      </c>
    </row>
    <row r="21" spans="1:4" ht="25.5" x14ac:dyDescent="0.25">
      <c r="A21" s="4" t="s">
        <v>40</v>
      </c>
      <c r="B21" s="6">
        <v>64</v>
      </c>
      <c r="C21" s="4" t="s">
        <v>41</v>
      </c>
      <c r="D21" s="4" t="s">
        <v>86</v>
      </c>
    </row>
    <row r="22" spans="1:4" ht="38.25" x14ac:dyDescent="0.25">
      <c r="A22" s="4" t="s">
        <v>42</v>
      </c>
      <c r="B22" s="6">
        <v>65</v>
      </c>
      <c r="C22" s="4" t="s">
        <v>41</v>
      </c>
      <c r="D22" s="5" t="s">
        <v>87</v>
      </c>
    </row>
    <row r="23" spans="1:4" ht="51" x14ac:dyDescent="0.25">
      <c r="A23" s="4" t="s">
        <v>43</v>
      </c>
      <c r="B23" s="6">
        <v>66</v>
      </c>
      <c r="C23" s="4" t="s">
        <v>28</v>
      </c>
      <c r="D23" s="4" t="s">
        <v>88</v>
      </c>
    </row>
    <row r="24" spans="1:4" ht="51" x14ac:dyDescent="0.25">
      <c r="A24" s="4" t="s">
        <v>44</v>
      </c>
      <c r="B24" s="6">
        <v>67</v>
      </c>
      <c r="C24" s="4" t="s">
        <v>28</v>
      </c>
      <c r="D24" s="5" t="s">
        <v>89</v>
      </c>
    </row>
    <row r="25" spans="1:4" ht="51" x14ac:dyDescent="0.25">
      <c r="A25" s="4" t="s">
        <v>45</v>
      </c>
      <c r="B25" s="6">
        <v>68</v>
      </c>
      <c r="C25" s="4" t="s">
        <v>28</v>
      </c>
      <c r="D25" s="4" t="s">
        <v>90</v>
      </c>
    </row>
    <row r="26" spans="1:4" ht="25.5" x14ac:dyDescent="0.25">
      <c r="A26" s="4" t="s">
        <v>46</v>
      </c>
      <c r="B26" s="6">
        <v>69</v>
      </c>
      <c r="C26" s="4" t="s">
        <v>28</v>
      </c>
      <c r="D26" s="4" t="s">
        <v>91</v>
      </c>
    </row>
    <row r="27" spans="1:4" ht="51" x14ac:dyDescent="0.25">
      <c r="A27" s="4" t="s">
        <v>47</v>
      </c>
      <c r="B27" s="6">
        <v>70</v>
      </c>
      <c r="C27" s="4" t="s">
        <v>28</v>
      </c>
      <c r="D27" s="5" t="s">
        <v>92</v>
      </c>
    </row>
    <row r="28" spans="1:4" ht="25.5" x14ac:dyDescent="0.25">
      <c r="A28" s="4" t="s">
        <v>48</v>
      </c>
      <c r="B28" s="6">
        <v>71</v>
      </c>
      <c r="C28" s="4" t="s">
        <v>28</v>
      </c>
      <c r="D28" s="4" t="s">
        <v>93</v>
      </c>
    </row>
    <row r="29" spans="1:4" ht="25.5" x14ac:dyDescent="0.25">
      <c r="A29" s="4" t="s">
        <v>49</v>
      </c>
      <c r="B29" s="6">
        <v>72</v>
      </c>
      <c r="C29" s="4" t="s">
        <v>28</v>
      </c>
      <c r="D29" s="4" t="s">
        <v>94</v>
      </c>
    </row>
    <row r="30" spans="1:4" ht="51" x14ac:dyDescent="0.25">
      <c r="A30" s="4" t="s">
        <v>50</v>
      </c>
      <c r="B30" s="6">
        <v>74</v>
      </c>
      <c r="C30" s="4" t="s">
        <v>28</v>
      </c>
      <c r="D30" s="5" t="s">
        <v>95</v>
      </c>
    </row>
    <row r="31" spans="1:4" ht="25.5" x14ac:dyDescent="0.25">
      <c r="A31" s="4" t="s">
        <v>51</v>
      </c>
      <c r="B31" s="6">
        <v>96</v>
      </c>
      <c r="C31" s="4" t="s">
        <v>28</v>
      </c>
      <c r="D31" s="4" t="s">
        <v>96</v>
      </c>
    </row>
    <row r="32" spans="1:4" ht="25.5" x14ac:dyDescent="0.25">
      <c r="A32" s="4" t="s">
        <v>52</v>
      </c>
      <c r="B32" s="6">
        <v>97</v>
      </c>
      <c r="C32" s="4" t="s">
        <v>28</v>
      </c>
      <c r="D32" s="4" t="s">
        <v>97</v>
      </c>
    </row>
    <row r="33" spans="1:4" ht="51" x14ac:dyDescent="0.25">
      <c r="A33" s="4" t="s">
        <v>53</v>
      </c>
      <c r="B33" s="6">
        <v>98</v>
      </c>
      <c r="C33" s="4" t="s">
        <v>28</v>
      </c>
      <c r="D33" s="5" t="s">
        <v>98</v>
      </c>
    </row>
    <row r="34" spans="1:4" ht="38.25" x14ac:dyDescent="0.25">
      <c r="A34" s="4" t="s">
        <v>54</v>
      </c>
      <c r="B34" s="6">
        <v>127</v>
      </c>
      <c r="C34" s="4" t="s">
        <v>55</v>
      </c>
      <c r="D34" s="4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ED63-8EC3-4BB9-A8A5-E23EC62450F6}">
  <dimension ref="A1:K36"/>
  <sheetViews>
    <sheetView workbookViewId="0">
      <selection activeCell="B21" sqref="B21"/>
    </sheetView>
  </sheetViews>
  <sheetFormatPr defaultRowHeight="15" x14ac:dyDescent="0.25"/>
  <cols>
    <col min="1" max="1" width="9.140625" customWidth="1"/>
    <col min="2" max="2" width="19.7109375" customWidth="1"/>
  </cols>
  <sheetData>
    <row r="1" spans="1:11" x14ac:dyDescent="0.25">
      <c r="A1" s="14" t="s">
        <v>118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7" t="s">
        <v>108</v>
      </c>
      <c r="B2" t="s">
        <v>100</v>
      </c>
      <c r="C2" t="s">
        <v>100</v>
      </c>
    </row>
    <row r="3" spans="1:11" x14ac:dyDescent="0.25">
      <c r="A3" t="s">
        <v>119</v>
      </c>
      <c r="B3" t="s">
        <v>101</v>
      </c>
      <c r="C3" t="s">
        <v>102</v>
      </c>
    </row>
    <row r="4" spans="1:11" x14ac:dyDescent="0.25">
      <c r="A4" t="s">
        <v>110</v>
      </c>
      <c r="B4" t="s">
        <v>103</v>
      </c>
      <c r="C4" t="s">
        <v>146</v>
      </c>
      <c r="D4">
        <v>16</v>
      </c>
      <c r="E4">
        <v>17</v>
      </c>
      <c r="F4">
        <v>18</v>
      </c>
      <c r="G4">
        <v>19</v>
      </c>
    </row>
    <row r="5" spans="1:11" x14ac:dyDescent="0.25">
      <c r="A5" t="s">
        <v>106</v>
      </c>
      <c r="B5" t="s">
        <v>104</v>
      </c>
      <c r="C5" t="s">
        <v>146</v>
      </c>
      <c r="D5">
        <v>20</v>
      </c>
      <c r="E5">
        <v>21</v>
      </c>
      <c r="F5">
        <v>22</v>
      </c>
      <c r="G5">
        <v>23</v>
      </c>
    </row>
    <row r="6" spans="1:11" x14ac:dyDescent="0.25">
      <c r="A6" t="s">
        <v>105</v>
      </c>
      <c r="B6" t="s">
        <v>147</v>
      </c>
    </row>
    <row r="7" spans="1:11" x14ac:dyDescent="0.25">
      <c r="A7" t="s">
        <v>107</v>
      </c>
      <c r="B7" t="s">
        <v>111</v>
      </c>
    </row>
    <row r="8" spans="1:11" x14ac:dyDescent="0.25">
      <c r="A8" t="s">
        <v>112</v>
      </c>
      <c r="B8" t="s">
        <v>148</v>
      </c>
    </row>
    <row r="9" spans="1:11" x14ac:dyDescent="0.25">
      <c r="A9" t="s">
        <v>113</v>
      </c>
      <c r="B9" t="s">
        <v>114</v>
      </c>
    </row>
    <row r="10" spans="1:11" x14ac:dyDescent="0.25">
      <c r="A10" s="13" t="str">
        <f>"0x"&amp;DEC2HEX(32)</f>
        <v>0x20</v>
      </c>
      <c r="B10" s="13" t="s">
        <v>117</v>
      </c>
      <c r="H10" s="13" t="s">
        <v>150</v>
      </c>
      <c r="I10" s="13" t="s">
        <v>151</v>
      </c>
    </row>
    <row r="11" spans="1:11" x14ac:dyDescent="0.25">
      <c r="B11" t="s">
        <v>149</v>
      </c>
      <c r="C11" t="s">
        <v>153</v>
      </c>
      <c r="H11" t="s">
        <v>108</v>
      </c>
      <c r="I11">
        <v>18</v>
      </c>
    </row>
    <row r="12" spans="1:11" x14ac:dyDescent="0.25">
      <c r="B12" t="s">
        <v>149</v>
      </c>
      <c r="C12" t="s">
        <v>153</v>
      </c>
      <c r="H12" t="s">
        <v>116</v>
      </c>
      <c r="I12" t="s">
        <v>152</v>
      </c>
    </row>
    <row r="13" spans="1:11" x14ac:dyDescent="0.25">
      <c r="C13" t="s">
        <v>154</v>
      </c>
      <c r="H13" s="16" t="s">
        <v>148</v>
      </c>
      <c r="I13" s="16"/>
      <c r="J13" s="16" t="s">
        <v>114</v>
      </c>
      <c r="K13" s="16"/>
    </row>
    <row r="14" spans="1:11" x14ac:dyDescent="0.25">
      <c r="G14" s="13" t="s">
        <v>155</v>
      </c>
      <c r="H14" s="14"/>
      <c r="I14" s="14"/>
      <c r="J14" s="14"/>
      <c r="K14" s="14"/>
    </row>
    <row r="18" spans="1:8" x14ac:dyDescent="0.25">
      <c r="A18" t="s">
        <v>114</v>
      </c>
      <c r="C18" s="14" t="s">
        <v>205</v>
      </c>
      <c r="D18" s="14"/>
      <c r="E18" s="14"/>
      <c r="F18" s="14"/>
      <c r="G18" s="14"/>
      <c r="H18" s="14"/>
    </row>
    <row r="19" spans="1:8" x14ac:dyDescent="0.25">
      <c r="A19" t="s">
        <v>188</v>
      </c>
      <c r="B19" t="s">
        <v>189</v>
      </c>
      <c r="C19" t="s">
        <v>190</v>
      </c>
      <c r="D19" t="s">
        <v>191</v>
      </c>
      <c r="E19" t="s">
        <v>192</v>
      </c>
      <c r="F19" t="s">
        <v>193</v>
      </c>
      <c r="G19" t="s">
        <v>194</v>
      </c>
      <c r="H19" t="s">
        <v>195</v>
      </c>
    </row>
    <row r="20" spans="1:8" x14ac:dyDescent="0.25">
      <c r="A20" t="s">
        <v>206</v>
      </c>
      <c r="B20" t="s">
        <v>207</v>
      </c>
      <c r="C20" s="40" t="s">
        <v>208</v>
      </c>
      <c r="D20" t="s">
        <v>209</v>
      </c>
      <c r="E20" t="s">
        <v>213</v>
      </c>
      <c r="F20" t="s">
        <v>210</v>
      </c>
      <c r="G20" t="s">
        <v>211</v>
      </c>
      <c r="H20" t="s">
        <v>212</v>
      </c>
    </row>
    <row r="21" spans="1:8" x14ac:dyDescent="0.25">
      <c r="A21">
        <v>0</v>
      </c>
      <c r="C21" s="40"/>
    </row>
    <row r="23" spans="1:8" x14ac:dyDescent="0.25">
      <c r="A23" t="s">
        <v>148</v>
      </c>
      <c r="C23" s="14" t="s">
        <v>204</v>
      </c>
      <c r="D23" s="14"/>
      <c r="E23" s="14"/>
      <c r="F23" s="14"/>
      <c r="G23" s="14"/>
      <c r="H23" s="14"/>
    </row>
    <row r="24" spans="1:8" x14ac:dyDescent="0.25">
      <c r="A24" t="s">
        <v>188</v>
      </c>
      <c r="B24" t="s">
        <v>189</v>
      </c>
      <c r="C24" t="s">
        <v>190</v>
      </c>
      <c r="D24" t="s">
        <v>191</v>
      </c>
      <c r="E24" t="s">
        <v>192</v>
      </c>
      <c r="F24" t="s">
        <v>193</v>
      </c>
      <c r="G24" t="s">
        <v>194</v>
      </c>
      <c r="H24" t="s">
        <v>195</v>
      </c>
    </row>
    <row r="25" spans="1:8" x14ac:dyDescent="0.25">
      <c r="A25" t="s">
        <v>196</v>
      </c>
      <c r="B25" t="s">
        <v>197</v>
      </c>
      <c r="C25" t="s">
        <v>198</v>
      </c>
      <c r="D25" t="s">
        <v>199</v>
      </c>
      <c r="E25" t="s">
        <v>200</v>
      </c>
      <c r="F25" t="s">
        <v>201</v>
      </c>
      <c r="G25" t="s">
        <v>202</v>
      </c>
      <c r="H25" t="s">
        <v>203</v>
      </c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</sheetData>
  <mergeCells count="8">
    <mergeCell ref="A1:K1"/>
    <mergeCell ref="A36:J36"/>
    <mergeCell ref="H14:I14"/>
    <mergeCell ref="J14:K14"/>
    <mergeCell ref="J13:K13"/>
    <mergeCell ref="H13:I13"/>
    <mergeCell ref="C23:H23"/>
    <mergeCell ref="C18:H1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CommandGenerator</vt:lpstr>
      <vt:lpstr>FUC</vt:lpstr>
      <vt:lpstr>USB2CAN COMMANDS</vt:lpstr>
      <vt:lpstr>SJA1000 reg adress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RPlsicik</dc:creator>
  <cp:lastModifiedBy>RPlsicik</cp:lastModifiedBy>
  <dcterms:created xsi:type="dcterms:W3CDTF">2022-06-15T12:10:24Z</dcterms:created>
  <dcterms:modified xsi:type="dcterms:W3CDTF">2022-06-17T09:58:02Z</dcterms:modified>
</cp:coreProperties>
</file>