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Coordinacion\listados\"/>
    </mc:Choice>
  </mc:AlternateContent>
  <xr:revisionPtr revIDLastSave="0" documentId="13_ncr:1_{555EB9F0-9433-4FC2-83BE-572BCBA22DFC}" xr6:coauthVersionLast="45" xr6:coauthVersionMax="45" xr10:uidLastSave="{00000000-0000-0000-0000-000000000000}"/>
  <bookViews>
    <workbookView xWindow="-120" yWindow="-120" windowWidth="19440" windowHeight="15000" tabRatio="710" activeTab="6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3" l="1"/>
  <c r="F38" i="13"/>
  <c r="G38" i="13"/>
  <c r="D38" i="13"/>
  <c r="E39" i="2" l="1"/>
  <c r="F39" i="2"/>
  <c r="G39" i="2"/>
  <c r="D39" i="2"/>
  <c r="E37" i="10" l="1"/>
  <c r="F37" i="10"/>
  <c r="G37" i="10"/>
  <c r="D37" i="10"/>
  <c r="D41" i="10"/>
  <c r="H32" i="4" l="1"/>
  <c r="J41" i="3" l="1"/>
  <c r="J39" i="5" l="1"/>
  <c r="D49" i="1" l="1"/>
  <c r="D43" i="2"/>
  <c r="D45" i="3"/>
  <c r="D43" i="4"/>
  <c r="D43" i="5"/>
  <c r="D43" i="6"/>
  <c r="D43" i="7"/>
  <c r="D43" i="8"/>
  <c r="D42" i="9"/>
  <c r="D42" i="11"/>
  <c r="D42" i="14"/>
  <c r="D42" i="13"/>
  <c r="O4" i="15" l="1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7" i="11"/>
  <c r="H28" i="11"/>
  <c r="H29" i="11"/>
  <c r="H30" i="11"/>
  <c r="H31" i="11"/>
  <c r="H32" i="11"/>
  <c r="H33" i="11"/>
  <c r="H34" i="11"/>
  <c r="H35" i="11"/>
  <c r="H36" i="11"/>
  <c r="H37" i="11"/>
  <c r="H6" i="10"/>
  <c r="H7" i="10"/>
  <c r="H37" i="10" s="1"/>
  <c r="D43" i="10" s="1"/>
  <c r="D42" i="10" s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E39" i="6"/>
  <c r="F39" i="6"/>
  <c r="G39" i="6"/>
  <c r="D39" i="6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5" i="14"/>
  <c r="H5" i="13"/>
  <c r="H5" i="12"/>
  <c r="H39" i="12" s="1"/>
  <c r="D45" i="12" s="1"/>
  <c r="E45" i="12" s="1"/>
  <c r="H5" i="11"/>
  <c r="H5" i="10"/>
  <c r="H5" i="9"/>
  <c r="H5" i="8"/>
  <c r="H5" i="7"/>
  <c r="H5" i="6"/>
  <c r="H5" i="5"/>
  <c r="H5" i="4"/>
  <c r="H5" i="3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45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9" i="6" l="1"/>
  <c r="D45" i="6" s="1"/>
  <c r="G6" i="15" s="1"/>
  <c r="G8" i="15" s="1"/>
  <c r="H39" i="5"/>
  <c r="D45" i="5" s="1"/>
  <c r="F6" i="15" s="1"/>
  <c r="F8" i="15" s="1"/>
  <c r="H38" i="4"/>
  <c r="D45" i="4" s="1"/>
  <c r="E6" i="15" s="1"/>
  <c r="H39" i="8"/>
  <c r="D45" i="8" s="1"/>
  <c r="E45" i="8" s="1"/>
  <c r="H39" i="7"/>
  <c r="D45" i="7" s="1"/>
  <c r="H6" i="15" s="1"/>
  <c r="H8" i="15" s="1"/>
  <c r="H41" i="3"/>
  <c r="D47" i="3" s="1"/>
  <c r="D6" i="15" s="1"/>
  <c r="D8" i="15" s="1"/>
  <c r="H38" i="14"/>
  <c r="D44" i="14" s="1"/>
  <c r="D43" i="14" s="1"/>
  <c r="O5" i="15" s="1"/>
  <c r="O7" i="15" s="1"/>
  <c r="H38" i="11"/>
  <c r="H38" i="13"/>
  <c r="H38" i="9"/>
  <c r="P4" i="15"/>
  <c r="R4" i="15"/>
  <c r="Q4" i="15"/>
  <c r="M6" i="15"/>
  <c r="M8" i="15" s="1"/>
  <c r="E8" i="15"/>
  <c r="D44" i="4"/>
  <c r="D44" i="12"/>
  <c r="E45" i="4"/>
  <c r="D51" i="1"/>
  <c r="D45" i="2"/>
  <c r="D44" i="2" s="1"/>
  <c r="E45" i="6" l="1"/>
  <c r="D44" i="6"/>
  <c r="E44" i="6" s="1"/>
  <c r="D44" i="5"/>
  <c r="E44" i="5" s="1"/>
  <c r="E45" i="5"/>
  <c r="I6" i="15"/>
  <c r="I8" i="15" s="1"/>
  <c r="D44" i="8"/>
  <c r="I5" i="15" s="1"/>
  <c r="I7" i="15" s="1"/>
  <c r="D44" i="7"/>
  <c r="E44" i="7" s="1"/>
  <c r="E45" i="7"/>
  <c r="D46" i="3"/>
  <c r="E46" i="3" s="1"/>
  <c r="E47" i="3"/>
  <c r="O6" i="15"/>
  <c r="O8" i="15" s="1"/>
  <c r="E44" i="12"/>
  <c r="E43" i="12" s="1"/>
  <c r="M5" i="15"/>
  <c r="M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D44" i="9"/>
  <c r="E43" i="6" l="1"/>
  <c r="G5" i="15"/>
  <c r="G7" i="15" s="1"/>
  <c r="E43" i="5"/>
  <c r="F5" i="15"/>
  <c r="F7" i="15" s="1"/>
  <c r="E44" i="8"/>
  <c r="E43" i="8" s="1"/>
  <c r="H5" i="15"/>
  <c r="H7" i="15" s="1"/>
  <c r="E43" i="7"/>
  <c r="D5" i="15"/>
  <c r="D7" i="15" s="1"/>
  <c r="E45" i="3"/>
  <c r="D43" i="9"/>
  <c r="J6" i="15"/>
  <c r="J8" i="15" s="1"/>
  <c r="E43" i="2"/>
  <c r="B8" i="15"/>
  <c r="E50" i="1"/>
  <c r="B5" i="15"/>
  <c r="E44" i="9"/>
  <c r="E43" i="10"/>
  <c r="D44" i="11"/>
  <c r="E43" i="9" l="1"/>
  <c r="E42" i="9" s="1"/>
  <c r="J5" i="15"/>
  <c r="J7" i="15" s="1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<sst xmlns="http://schemas.openxmlformats.org/spreadsheetml/2006/main" count="1352" uniqueCount="533">
  <si>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</si>
  <si>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</si>
  <si>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</si>
  <si>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</si>
  <si>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</si>
  <si>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</si>
  <si>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</si>
  <si>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</si>
  <si>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</si>
  <si>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</si>
  <si>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</si>
  <si>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</si>
  <si>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</si>
  <si>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</si>
  <si>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</si>
  <si>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</si>
  <si>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</si>
  <si>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</si>
  <si>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</si>
  <si>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</si>
  <si>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</si>
  <si>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</si>
  <si>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</si>
  <si>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</si>
  <si>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</si>
  <si>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</si>
  <si>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</si>
  <si>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</si>
  <si>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</si>
  <si>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</si>
  <si>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</si>
  <si>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</si>
  <si>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</si>
  <si>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</si>
  <si>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</si>
  <si>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</si>
  <si>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</si>
  <si>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</si>
  <si>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</si>
  <si>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</si>
  <si>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</si>
  <si>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</si>
  <si>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</si>
  <si>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</si>
  <si>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</si>
  <si>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</si>
  <si>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</si>
  <si>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</si>
  <si>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</si>
  <si>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</si>
  <si>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</si>
  <si>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</si>
  <si>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</si>
  <si>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</si>
  <si>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</si>
  <si>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</si>
  <si>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</si>
  <si>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</si>
  <si>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</si>
  <si>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</si>
  <si>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</si>
  <si>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</si>
  <si>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</si>
  <si>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</si>
  <si>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</si>
  <si>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</si>
  <si>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</si>
  <si>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</si>
  <si>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</si>
  <si>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</si>
  <si>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</si>
  <si>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</si>
  <si>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</si>
  <si>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</si>
  <si>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</si>
  <si>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</si>
  <si>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</si>
  <si>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</si>
  <si>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</si>
  <si>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</si>
  <si>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</si>
  <si>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</si>
  <si>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</si>
  <si>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</si>
  <si>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</si>
  <si>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</si>
  <si>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</si>
  <si>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</si>
  <si>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</si>
  <si>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</si>
  <si>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</si>
  <si>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</si>
  <si>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</si>
  <si>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</si>
  <si>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</si>
  <si>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</si>
  <si>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</si>
  <si>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</si>
  <si>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</si>
  <si>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</si>
  <si>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</si>
  <si>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</si>
  <si>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</si>
  <si>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</si>
  <si>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</si>
  <si>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</si>
  <si>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</si>
  <si>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</si>
  <si>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</si>
  <si>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</si>
  <si>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</si>
  <si>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</si>
  <si>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</si>
  <si>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</si>
  <si>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</si>
  <si>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</si>
  <si>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</si>
  <si>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</si>
  <si>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</si>
  <si>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</si>
  <si>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</si>
  <si>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</si>
  <si>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</si>
  <si>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</si>
  <si>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</si>
  <si>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</si>
  <si>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</si>
  <si>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</si>
  <si>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</si>
  <si>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</si>
  <si>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</si>
  <si>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</si>
  <si>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</si>
  <si>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</si>
  <si>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</si>
  <si>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</si>
  <si>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</si>
  <si>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</si>
  <si>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</si>
  <si>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</si>
  <si>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</si>
  <si>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</si>
  <si>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</si>
  <si>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</si>
  <si>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</si>
  <si>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</si>
  <si>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</si>
  <si>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</si>
  <si>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</si>
  <si>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</si>
  <si>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</si>
  <si>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</si>
  <si>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</si>
  <si>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</si>
  <si>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</si>
  <si>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</si>
  <si>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</si>
  <si>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</si>
  <si>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</si>
  <si>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</si>
  <si>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</si>
  <si>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</si>
  <si>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</si>
  <si>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</si>
  <si>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</si>
  <si>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</si>
  <si>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</si>
  <si>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</si>
  <si>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</si>
  <si>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</si>
  <si>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</si>
  <si>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</si>
  <si>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</si>
  <si>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</si>
  <si>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</si>
  <si>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</si>
  <si>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</si>
  <si>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</si>
  <si>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</si>
  <si>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</si>
  <si>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</si>
  <si>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</si>
  <si>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</si>
  <si>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</si>
  <si>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</si>
  <si>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</si>
  <si>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</si>
  <si>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</si>
  <si>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</si>
  <si>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</si>
  <si>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</si>
  <si>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</si>
  <si>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</si>
  <si>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</si>
  <si>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</si>
  <si>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</si>
  <si>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</si>
  <si>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</si>
  <si>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</si>
  <si>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</si>
  <si>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</si>
  <si>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</si>
  <si>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</si>
  <si>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</si>
  <si>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</si>
  <si>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</si>
  <si>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</si>
  <si>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</si>
  <si>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</si>
  <si>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</si>
  <si>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</si>
  <si>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</si>
  <si>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</si>
  <si>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</si>
  <si>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</si>
  <si>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</si>
  <si>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</si>
  <si>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</si>
  <si>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</si>
  <si>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</si>
  <si>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</si>
  <si>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</si>
  <si>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</si>
  <si>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</si>
  <si>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</si>
  <si>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</si>
  <si>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</si>
  <si>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</si>
  <si>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</si>
  <si>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</si>
  <si>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</si>
  <si>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</si>
  <si>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</si>
  <si>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</si>
  <si>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</si>
  <si>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</si>
  <si>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</si>
  <si>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</si>
  <si>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</si>
  <si>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</si>
  <si>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</si>
  <si>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</si>
  <si>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</si>
  <si>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</si>
  <si>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</si>
  <si>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</si>
  <si>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</si>
  <si>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</si>
  <si>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</si>
  <si>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</si>
  <si>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</si>
  <si>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</si>
  <si>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</si>
  <si>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</si>
  <si>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</si>
  <si>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</si>
  <si>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</si>
  <si>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</si>
  <si>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</si>
  <si>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</si>
  <si>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</si>
  <si>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</si>
  <si>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</si>
  <si>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</si>
  <si>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</si>
  <si>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</si>
  <si>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</si>
  <si>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</si>
  <si>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</si>
  <si>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</si>
  <si>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</si>
  <si>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</si>
  <si>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</si>
  <si>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</si>
  <si>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</si>
  <si>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</si>
  <si>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</si>
  <si>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</si>
  <si>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</si>
  <si>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</si>
  <si>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</si>
  <si>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</si>
  <si>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</si>
  <si>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</si>
  <si>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</si>
  <si>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</si>
  <si>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</si>
  <si>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</si>
  <si>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</si>
  <si>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</si>
  <si>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</si>
  <si>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</si>
  <si>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</si>
  <si>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</si>
  <si>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</si>
  <si>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</si>
  <si>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</si>
  <si>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</si>
  <si>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</si>
  <si>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</si>
  <si>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</si>
  <si>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</si>
  <si>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</si>
  <si>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</si>
  <si>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</si>
  <si>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</si>
  <si>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</si>
  <si>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</si>
  <si>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</si>
  <si>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</si>
  <si>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</si>
  <si>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</si>
  <si>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</si>
  <si>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</si>
  <si>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</si>
  <si>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</si>
  <si>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</si>
  <si>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</si>
  <si>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</si>
  <si>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</si>
  <si>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</si>
  <si>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</si>
  <si>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</si>
  <si>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</si>
  <si>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</si>
  <si>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</si>
  <si>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</si>
  <si>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</si>
  <si>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</si>
  <si>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</si>
  <si>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</si>
  <si>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</si>
  <si>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</si>
  <si>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</si>
  <si>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</si>
  <si>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</si>
  <si>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</si>
  <si>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</si>
  <si>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</si>
  <si>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</si>
  <si>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</si>
  <si>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</si>
  <si>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</si>
  <si>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</si>
  <si>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</si>
  <si>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</si>
  <si>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</si>
  <si>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</si>
  <si>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</si>
  <si>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</si>
  <si>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</si>
  <si>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</si>
  <si>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</si>
  <si>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</si>
  <si>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</si>
  <si>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</si>
  <si>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</si>
  <si>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</si>
  <si>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</si>
  <si>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</si>
  <si>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</si>
  <si>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</si>
  <si>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</si>
  <si>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</si>
  <si>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</si>
  <si>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</si>
  <si>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</si>
  <si>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</si>
  <si>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</si>
  <si>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</si>
  <si>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</si>
  <si>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</si>
  <si>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</si>
  <si>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</si>
  <si>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</si>
  <si>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</si>
  <si>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</si>
  <si>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</si>
  <si>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</si>
  <si>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</si>
  <si>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</si>
  <si>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</si>
  <si>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</si>
  <si>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</si>
  <si>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</si>
  <si>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</si>
  <si>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</si>
  <si>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</si>
  <si>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</si>
  <si>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</si>
  <si>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</si>
  <si>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</si>
  <si>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</si>
  <si>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</si>
  <si>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</si>
  <si>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</si>
  <si>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</si>
  <si>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</si>
  <si>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</si>
  <si>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</si>
  <si>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</si>
  <si>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</si>
  <si>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</si>
  <si>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</si>
  <si>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</si>
  <si>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</si>
  <si>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</si>
  <si>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</si>
  <si>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</si>
  <si>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</si>
  <si>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</si>
  <si>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</si>
  <si>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</si>
  <si>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</si>
  <si>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</si>
  <si>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</si>
  <si>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</si>
  <si>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</si>
  <si>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</si>
  <si>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</si>
  <si>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</si>
  <si>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</si>
  <si>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</si>
  <si>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</si>
  <si>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</si>
  <si>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</si>
  <si>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</si>
  <si>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</si>
  <si>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</si>
  <si>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</si>
  <si>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</si>
  <si>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</si>
  <si>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</si>
  <si>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</si>
  <si>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</si>
  <si>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</si>
  <si>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</si>
  <si>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</si>
  <si>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</si>
  <si>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</si>
  <si>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</si>
  <si>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</si>
  <si>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</si>
  <si>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</si>
  <si>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</si>
  <si>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</si>
  <si>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</si>
  <si>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</si>
  <si>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</si>
  <si>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</si>
  <si>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</si>
  <si>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</si>
  <si>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</si>
  <si>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</si>
  <si>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</si>
  <si>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</si>
  <si>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</si>
  <si>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</si>
  <si>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</si>
  <si>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</si>
  <si>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</si>
  <si>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</si>
  <si>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</si>
  <si>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</si>
  <si>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</si>
  <si>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</si>
  <si>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</si>
  <si>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</si>
  <si>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</si>
  <si>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</si>
  <si>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</si>
  <si>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</si>
  <si>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</si>
  <si>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</si>
  <si>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</si>
  <si>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</si>
  <si>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</si>
  <si>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</si>
  <si>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</si>
  <si>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</si>
  <si>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</si>
  <si>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</si>
  <si>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</si>
  <si>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</si>
  <si>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</si>
  <si>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</si>
  <si>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</si>
  <si>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</si>
  <si>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</si>
  <si>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</si>
  <si>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</si>
  <si>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</si>
  <si>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</si>
  <si>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</si>
  <si>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</si>
  <si>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</si>
  <si>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</si>
  <si>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</si>
  <si>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</si>
  <si>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</si>
  <si>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</si>
  <si>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</si>
  <si>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</si>
  <si>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</si>
  <si>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</si>
  <si>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</si>
  <si>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</si>
  <si>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</si>
  <si>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</si>
  <si>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</si>
  <si>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</si>
  <si>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</si>
  <si>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</si>
  <si>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</si>
  <si>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</si>
  <si>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</si>
  <si>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</si>
  <si>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</si>
  <si>
    <t>EX</t>
  </si>
  <si>
    <t>observaciones</t>
  </si>
  <si>
    <t>Muy dificil la conectividad con ella</t>
  </si>
  <si>
    <t>La directora de grupo dice que no se reporta</t>
  </si>
  <si>
    <t>comentarios</t>
  </si>
  <si>
    <t>Le he escrito al director por este chico.
Le he escrito por whatsapp</t>
  </si>
  <si>
    <t>Por celular, por correo</t>
  </si>
  <si>
    <t>SE RETIRO</t>
  </si>
  <si>
    <t>El director de grupo dice que tienen dificultad de conexión</t>
  </si>
  <si>
    <t>COMENTARIOS</t>
  </si>
  <si>
    <t>se retiro</t>
  </si>
  <si>
    <t>Incapacitado</t>
  </si>
  <si>
    <t>Dificultad en conectarse. Solo Datos. Le dí mi Whatsapp</t>
  </si>
  <si>
    <t>PC</t>
  </si>
  <si>
    <t>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</si>
</sst>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8" borderId="0" xfId="0" applyFill="1" applyBorder="1" applyAlignment="1">
      <alignment vertical="center"/>
    </xf>
    <xf numFmtId="0" fontId="0" fillId="38" borderId="13" xfId="0" applyFill="1" applyBorder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vertical="center"/>
    </xf>
    <xf numFmtId="0" fontId="0" fillId="0" borderId="0" xfId="0" applyAlignment="1">
      <alignment horizontal="left"/>
    </xf>
    <xf numFmtId="0" fontId="0" fillId="38" borderId="0" xfId="0" applyFill="1" applyBorder="1" applyAlignment="1">
      <alignment horizontal="center" vertical="center"/>
    </xf>
    <xf numFmtId="0" fontId="17" fillId="38" borderId="0" xfId="0" applyFont="1" applyFill="1" applyAlignment="1">
      <alignment horizontal="center"/>
    </xf>
    <xf numFmtId="0" fontId="17" fillId="38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0" borderId="13" xfId="0" applyFont="1" applyBorder="1"/>
    <xf numFmtId="0" fontId="0" fillId="0" borderId="0" xfId="0" applyFill="1" applyBorder="1" applyAlignment="1">
      <alignment vertical="center"/>
    </xf>
    <xf numFmtId="0" fontId="0" fillId="0" borderId="13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39" borderId="0" xfId="0" applyFill="1" applyBorder="1" applyAlignment="1">
      <alignment horizontal="center" vertical="center"/>
    </xf>
    <xf numFmtId="0" fontId="0" fillId="39" borderId="13" xfId="0" applyFill="1" applyBorder="1"/>
    <xf numFmtId="0" fontId="0" fillId="39" borderId="0" xfId="0" applyFill="1" applyAlignment="1">
      <alignment horizontal="center" vertical="center"/>
    </xf>
    <xf numFmtId="0" fontId="17" fillId="39" borderId="0" xfId="0" applyFont="1" applyFill="1" applyAlignment="1">
      <alignment horizontal="center"/>
    </xf>
    <xf numFmtId="0" fontId="17" fillId="39" borderId="0" xfId="0" applyFon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40</c:v>
                </c:pt>
                <c:pt idx="1">
                  <c:v>34</c:v>
                </c:pt>
                <c:pt idx="2">
                  <c:v>35</c:v>
                </c:pt>
                <c:pt idx="3">
                  <c:v>33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0.97222222222222221</c:v>
                </c:pt>
                <c:pt idx="3">
                  <c:v>1</c:v>
                </c:pt>
                <c:pt idx="4">
                  <c:v>0.94117647058823528</c:v>
                </c:pt>
                <c:pt idx="5">
                  <c:v>0.97058823529411764</c:v>
                </c:pt>
                <c:pt idx="6">
                  <c:v>1</c:v>
                </c:pt>
                <c:pt idx="7">
                  <c:v>1</c:v>
                </c:pt>
                <c:pt idx="8">
                  <c:v>0.96969696969696972</c:v>
                </c:pt>
                <c:pt idx="9">
                  <c:v>0.9375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2.7777777777777776E-2</c:v>
                </c:pt>
                <c:pt idx="3">
                  <c:v>0</c:v>
                </c:pt>
                <c:pt idx="4">
                  <c:v>5.8823529411764705E-2</c:v>
                </c:pt>
                <c:pt idx="5">
                  <c:v>2.9411764705882353E-2</c:v>
                </c:pt>
                <c:pt idx="6">
                  <c:v>0</c:v>
                </c:pt>
                <c:pt idx="7">
                  <c:v>0</c:v>
                </c:pt>
                <c:pt idx="8">
                  <c:v>3.0303030303030304E-2</c:v>
                </c:pt>
                <c:pt idx="9">
                  <c:v>6.25E-2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3.0303030303030304E-2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40</v>
      </c>
      <c r="C5" s="10">
        <f>'08-1'!D44</f>
        <v>34</v>
      </c>
      <c r="D5" s="10">
        <f>'08-2'!D46</f>
        <v>35</v>
      </c>
      <c r="E5" s="10">
        <f>'08-3'!D44</f>
        <v>33</v>
      </c>
      <c r="F5" s="10">
        <f>'08-4'!D44</f>
        <v>32</v>
      </c>
      <c r="G5" s="10">
        <f>'09-1'!D44</f>
        <v>33</v>
      </c>
      <c r="H5" s="10">
        <f>'09-2'!D44</f>
        <v>34</v>
      </c>
      <c r="I5" s="10">
        <f>'09-3'!D44</f>
        <v>34</v>
      </c>
      <c r="J5" s="10">
        <f>'10-1'!D43</f>
        <v>32</v>
      </c>
      <c r="K5" s="10">
        <f>'10-2'!D42</f>
        <v>30</v>
      </c>
      <c r="L5" s="10">
        <f>'10-3'!D43</f>
        <v>33</v>
      </c>
      <c r="M5" s="10">
        <f>'11-1'!D44</f>
        <v>34</v>
      </c>
      <c r="N5" s="10">
        <f>'11-2'!D43</f>
        <v>33</v>
      </c>
      <c r="O5" s="10">
        <f>'11-3'!D43</f>
        <v>32</v>
      </c>
      <c r="P5" s="33">
        <f t="shared" ref="P5:P8" si="0">AVERAGE(B5:O5)</f>
        <v>33.5</v>
      </c>
      <c r="Q5" s="33">
        <f t="shared" ref="Q5:Q8" si="1">MAX(B5:O5)</f>
        <v>40</v>
      </c>
      <c r="R5" s="33">
        <f t="shared" ref="R5:R8" si="2">MIN(B5:O5)</f>
        <v>30</v>
      </c>
    </row>
    <row r="6" spans="1:18" ht="18.75" x14ac:dyDescent="0.3">
      <c r="A6" s="19" t="s">
        <v>489</v>
      </c>
      <c r="B6" s="10">
        <f>'06-1'!D51</f>
        <v>0</v>
      </c>
      <c r="C6" s="10">
        <f>'08-1'!D45</f>
        <v>0</v>
      </c>
      <c r="D6" s="10">
        <f>'08-2'!D47</f>
        <v>1</v>
      </c>
      <c r="E6" s="10">
        <f>'08-3'!D45</f>
        <v>0</v>
      </c>
      <c r="F6" s="10">
        <f>'08-4'!D45</f>
        <v>2</v>
      </c>
      <c r="G6" s="10">
        <f>'09-1'!D45</f>
        <v>1</v>
      </c>
      <c r="H6" s="10">
        <f>'09-2'!D45</f>
        <v>0</v>
      </c>
      <c r="I6" s="10">
        <f>'09-3'!D45</f>
        <v>0</v>
      </c>
      <c r="J6" s="10">
        <f>'10-1'!D44</f>
        <v>1</v>
      </c>
      <c r="K6" s="10">
        <f>'10-2'!D43</f>
        <v>2</v>
      </c>
      <c r="L6" s="10">
        <f>'10-3'!D44</f>
        <v>0</v>
      </c>
      <c r="M6" s="10">
        <f>'11-1'!D45</f>
        <v>0</v>
      </c>
      <c r="N6" s="10">
        <f>'11-2'!D44</f>
        <v>0</v>
      </c>
      <c r="O6" s="10">
        <f>'11-3'!D44</f>
        <v>1</v>
      </c>
      <c r="P6" s="33">
        <f t="shared" si="0"/>
        <v>0.5714285714285714</v>
      </c>
      <c r="Q6" s="33">
        <f t="shared" si="1"/>
        <v>2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1</v>
      </c>
      <c r="C7" s="32">
        <f t="shared" ref="C7:O7" si="3">C5/C4</f>
        <v>1</v>
      </c>
      <c r="D7" s="32">
        <f t="shared" si="3"/>
        <v>0.97222222222222221</v>
      </c>
      <c r="E7" s="32">
        <f t="shared" si="3"/>
        <v>1</v>
      </c>
      <c r="F7" s="32">
        <f t="shared" si="3"/>
        <v>0.94117647058823528</v>
      </c>
      <c r="G7" s="32">
        <f t="shared" si="3"/>
        <v>0.97058823529411764</v>
      </c>
      <c r="H7" s="32">
        <f t="shared" si="3"/>
        <v>1</v>
      </c>
      <c r="I7" s="32">
        <f t="shared" si="3"/>
        <v>1</v>
      </c>
      <c r="J7" s="32">
        <f t="shared" si="3"/>
        <v>0.96969696969696972</v>
      </c>
      <c r="K7" s="32">
        <f t="shared" si="3"/>
        <v>0.9375</v>
      </c>
      <c r="L7" s="32">
        <f t="shared" si="3"/>
        <v>1</v>
      </c>
      <c r="M7" s="32">
        <f t="shared" si="3"/>
        <v>1</v>
      </c>
      <c r="N7" s="32">
        <f t="shared" si="3"/>
        <v>1</v>
      </c>
      <c r="O7" s="32">
        <f t="shared" si="3"/>
        <v>0.96969696969696972</v>
      </c>
      <c r="P7" s="34">
        <f t="shared" si="0"/>
        <v>0.98292006196417958</v>
      </c>
      <c r="Q7" s="34">
        <f t="shared" si="1"/>
        <v>1</v>
      </c>
      <c r="R7" s="34">
        <f t="shared" si="2"/>
        <v>0.9375</v>
      </c>
    </row>
    <row r="8" spans="1:18" ht="18.75" x14ac:dyDescent="0.3">
      <c r="A8" s="35" t="s">
        <v>512</v>
      </c>
      <c r="B8" s="36">
        <f>B6/B4</f>
        <v>0</v>
      </c>
      <c r="C8" s="36">
        <f t="shared" ref="C8:O8" si="4">C6/C4</f>
        <v>0</v>
      </c>
      <c r="D8" s="36">
        <f t="shared" si="4"/>
        <v>2.7777777777777776E-2</v>
      </c>
      <c r="E8" s="36">
        <f t="shared" si="4"/>
        <v>0</v>
      </c>
      <c r="F8" s="36">
        <f t="shared" si="4"/>
        <v>5.8823529411764705E-2</v>
      </c>
      <c r="G8" s="36">
        <f t="shared" si="4"/>
        <v>2.9411764705882353E-2</v>
      </c>
      <c r="H8" s="36">
        <f t="shared" si="4"/>
        <v>0</v>
      </c>
      <c r="I8" s="36">
        <f t="shared" si="4"/>
        <v>0</v>
      </c>
      <c r="J8" s="36">
        <f t="shared" si="4"/>
        <v>3.0303030303030304E-2</v>
      </c>
      <c r="K8" s="36">
        <f t="shared" si="4"/>
        <v>6.25E-2</v>
      </c>
      <c r="L8" s="36">
        <f t="shared" si="4"/>
        <v>0</v>
      </c>
      <c r="M8" s="36">
        <f t="shared" si="4"/>
        <v>0</v>
      </c>
      <c r="N8" s="36">
        <f t="shared" si="4"/>
        <v>0</v>
      </c>
      <c r="O8" s="36">
        <f t="shared" si="4"/>
        <v>3.0303030303030304E-2</v>
      </c>
      <c r="P8" s="37">
        <f t="shared" si="0"/>
        <v>1.7079938035820388E-2</v>
      </c>
      <c r="Q8" s="37">
        <f t="shared" si="1"/>
        <v>6.25E-2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10" workbookViewId="0">
      <selection activeCell="C23" sqref="C2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H23" s="4" t="str">
        <f t="shared" si="0"/>
        <v>X</v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31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1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32</v>
      </c>
      <c r="E43" s="12">
        <f>D43/D42</f>
        <v>0.96969696969696972</v>
      </c>
    </row>
    <row r="44" spans="1:8" ht="18.75" x14ac:dyDescent="0.3">
      <c r="C44" s="19" t="s">
        <v>489</v>
      </c>
      <c r="D44" s="10">
        <f>H38</f>
        <v>1</v>
      </c>
      <c r="E44" s="12">
        <f>D44/D42</f>
        <v>3.0303030303030304E-2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I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" sqref="C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527</v>
      </c>
    </row>
    <row r="5" spans="1:9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9" x14ac:dyDescent="0.25">
      <c r="A6" s="26">
        <v>2094</v>
      </c>
      <c r="B6" s="26">
        <v>2</v>
      </c>
      <c r="C6" s="9" t="s">
        <v>356</v>
      </c>
      <c r="D6" s="3" t="s">
        <v>43</v>
      </c>
      <c r="H6" s="4" t="str">
        <f t="shared" ref="H6:H36" si="0">IF(COUNTA(D6:G6)=0,"X","")</f>
        <v/>
      </c>
    </row>
    <row r="7" spans="1:9" x14ac:dyDescent="0.25">
      <c r="A7" s="26">
        <v>871</v>
      </c>
      <c r="B7" s="26">
        <v>3</v>
      </c>
      <c r="C7" s="9" t="s">
        <v>357</v>
      </c>
      <c r="D7" s="3" t="s">
        <v>43</v>
      </c>
      <c r="H7" s="4" t="str">
        <f t="shared" si="0"/>
        <v/>
      </c>
    </row>
    <row r="8" spans="1:9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9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9" x14ac:dyDescent="0.25">
      <c r="A10" s="26">
        <v>4300</v>
      </c>
      <c r="B10" s="26">
        <v>6</v>
      </c>
      <c r="C10" s="9" t="s">
        <v>360</v>
      </c>
      <c r="D10" s="3" t="s">
        <v>43</v>
      </c>
      <c r="H10" s="4" t="str">
        <f t="shared" si="0"/>
        <v/>
      </c>
    </row>
    <row r="11" spans="1:9" x14ac:dyDescent="0.25">
      <c r="A11" s="26">
        <v>3543</v>
      </c>
      <c r="B11" s="26">
        <v>7</v>
      </c>
      <c r="C11" s="9" t="s">
        <v>361</v>
      </c>
      <c r="D11" s="3" t="s">
        <v>43</v>
      </c>
      <c r="H11" s="4" t="str">
        <f t="shared" si="0"/>
        <v/>
      </c>
    </row>
    <row r="12" spans="1:9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9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9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9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9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9" s="45" customFormat="1" x14ac:dyDescent="0.25">
      <c r="A17" s="49">
        <v>3861</v>
      </c>
      <c r="B17" s="49">
        <v>13</v>
      </c>
      <c r="C17" s="44" t="s">
        <v>367</v>
      </c>
      <c r="H17" s="46" t="str">
        <f t="shared" si="0"/>
        <v>X</v>
      </c>
      <c r="I17" s="51" t="s">
        <v>528</v>
      </c>
    </row>
    <row r="18" spans="1:9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9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9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9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9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9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9" x14ac:dyDescent="0.25">
      <c r="A24" s="26">
        <v>633</v>
      </c>
      <c r="B24" s="26">
        <v>20</v>
      </c>
      <c r="C24" s="9" t="s">
        <v>374</v>
      </c>
      <c r="D24" s="3" t="s">
        <v>43</v>
      </c>
      <c r="H24" s="4" t="str">
        <f t="shared" si="0"/>
        <v/>
      </c>
    </row>
    <row r="25" spans="1:9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9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9" x14ac:dyDescent="0.25">
      <c r="A27" s="26">
        <v>4082</v>
      </c>
      <c r="B27" s="26">
        <v>23</v>
      </c>
      <c r="C27" s="9" t="s">
        <v>377</v>
      </c>
      <c r="D27" s="3" t="s">
        <v>43</v>
      </c>
      <c r="H27" s="4" t="str">
        <f t="shared" si="0"/>
        <v/>
      </c>
    </row>
    <row r="28" spans="1:9" x14ac:dyDescent="0.25">
      <c r="A28" s="26">
        <v>2997</v>
      </c>
      <c r="B28" s="26">
        <v>24</v>
      </c>
      <c r="C28" s="9" t="s">
        <v>378</v>
      </c>
      <c r="D28" s="3" t="s">
        <v>43</v>
      </c>
      <c r="H28" s="4" t="str">
        <f t="shared" si="0"/>
        <v/>
      </c>
    </row>
    <row r="29" spans="1:9" x14ac:dyDescent="0.25">
      <c r="A29" s="26">
        <v>3839</v>
      </c>
      <c r="B29" s="26">
        <v>25</v>
      </c>
      <c r="C29" s="9" t="s">
        <v>379</v>
      </c>
      <c r="D29" s="3" t="s">
        <v>43</v>
      </c>
      <c r="H29" s="4" t="str">
        <f t="shared" si="0"/>
        <v/>
      </c>
    </row>
    <row r="30" spans="1:9" x14ac:dyDescent="0.25">
      <c r="A30" s="26">
        <v>716</v>
      </c>
      <c r="B30" s="26">
        <v>26</v>
      </c>
      <c r="C30" s="9" t="s">
        <v>380</v>
      </c>
      <c r="D30" s="3" t="s">
        <v>43</v>
      </c>
      <c r="H30" s="4" t="str">
        <f t="shared" si="0"/>
        <v/>
      </c>
    </row>
    <row r="31" spans="1:9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9" x14ac:dyDescent="0.25">
      <c r="A32" s="26">
        <v>4079</v>
      </c>
      <c r="B32" s="26">
        <v>28</v>
      </c>
      <c r="C32" s="9" t="s">
        <v>382</v>
      </c>
      <c r="D32" s="3" t="s">
        <v>43</v>
      </c>
      <c r="H32" s="4" t="str">
        <f t="shared" si="0"/>
        <v/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D36" s="3" t="s">
        <v>43</v>
      </c>
      <c r="H36" s="4" t="str">
        <f t="shared" si="0"/>
        <v/>
      </c>
    </row>
    <row r="37" spans="1:8" ht="16.5" thickBot="1" x14ac:dyDescent="0.3">
      <c r="A37" s="67" t="s">
        <v>491</v>
      </c>
      <c r="B37" s="67"/>
      <c r="C37" s="68"/>
      <c r="D37" s="22">
        <f>COUNTA(D5:D36)</f>
        <v>30</v>
      </c>
      <c r="E37" s="22">
        <f t="shared" ref="E37:G37" si="1">COUNTA(E5:E36)</f>
        <v>0</v>
      </c>
      <c r="F37" s="22">
        <f t="shared" si="1"/>
        <v>0</v>
      </c>
      <c r="G37" s="22">
        <f t="shared" si="1"/>
        <v>0</v>
      </c>
      <c r="H37" s="23">
        <f>COUNTIF($H$5:$H$36,"X")</f>
        <v>2</v>
      </c>
    </row>
    <row r="38" spans="1:8" ht="15.75" thickTop="1" x14ac:dyDescent="0.25"/>
    <row r="40" spans="1:8" ht="18.75" x14ac:dyDescent="0.3">
      <c r="C40" s="18" t="s">
        <v>492</v>
      </c>
      <c r="D40" s="17"/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30</v>
      </c>
      <c r="E42" s="12">
        <f>D42/D41</f>
        <v>0.9375</v>
      </c>
    </row>
    <row r="43" spans="1:8" ht="18.75" x14ac:dyDescent="0.3">
      <c r="C43" s="19" t="s">
        <v>489</v>
      </c>
      <c r="D43" s="10">
        <f>H37</f>
        <v>2</v>
      </c>
      <c r="E43" s="12">
        <f>D43/D41</f>
        <v>6.25E-2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C16" workbookViewId="0">
      <selection activeCell="C26" sqref="C2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F8" s="3" t="s">
        <v>43</v>
      </c>
      <c r="H8" s="4" t="str">
        <f t="shared" si="0"/>
        <v/>
      </c>
    </row>
    <row r="9" spans="1:8" x14ac:dyDescent="0.25">
      <c r="A9" s="26">
        <v>4057</v>
      </c>
      <c r="B9" s="26">
        <v>5</v>
      </c>
      <c r="C9" s="9" t="s">
        <v>391</v>
      </c>
      <c r="D9" s="3" t="s">
        <v>43</v>
      </c>
      <c r="H9" s="4" t="str">
        <f t="shared" si="0"/>
        <v/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D12" s="3" t="s">
        <v>43</v>
      </c>
      <c r="H12" s="4" t="str">
        <f t="shared" si="0"/>
        <v/>
      </c>
    </row>
    <row r="13" spans="1:8" x14ac:dyDescent="0.25">
      <c r="A13" s="26">
        <v>1416</v>
      </c>
      <c r="B13" s="26">
        <v>9</v>
      </c>
      <c r="C13" s="9" t="s">
        <v>395</v>
      </c>
      <c r="D13" s="3" t="s">
        <v>43</v>
      </c>
      <c r="H13" s="4" t="str">
        <f t="shared" si="0"/>
        <v/>
      </c>
    </row>
    <row r="14" spans="1:8" x14ac:dyDescent="0.25">
      <c r="A14" s="26">
        <v>1400</v>
      </c>
      <c r="B14" s="26">
        <v>10</v>
      </c>
      <c r="C14" s="9" t="s">
        <v>396</v>
      </c>
      <c r="D14" s="3" t="s">
        <v>43</v>
      </c>
      <c r="H14" s="4" t="str">
        <f t="shared" si="0"/>
        <v/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D19" s="3" t="s">
        <v>43</v>
      </c>
      <c r="H19" s="4" t="str">
        <f t="shared" si="0"/>
        <v/>
      </c>
    </row>
    <row r="20" spans="1:8" x14ac:dyDescent="0.25">
      <c r="A20" s="26">
        <v>1763</v>
      </c>
      <c r="B20" s="26">
        <v>16</v>
      </c>
      <c r="C20" s="9" t="s">
        <v>402</v>
      </c>
      <c r="D20" s="3" t="s">
        <v>43</v>
      </c>
      <c r="H20" s="4" t="str">
        <f t="shared" si="0"/>
        <v/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F23" s="3" t="s">
        <v>43</v>
      </c>
      <c r="H23" s="4" t="str">
        <f t="shared" si="0"/>
        <v/>
      </c>
    </row>
    <row r="24" spans="1:8" x14ac:dyDescent="0.25">
      <c r="A24" s="26">
        <v>2015</v>
      </c>
      <c r="B24" s="26">
        <v>20</v>
      </c>
      <c r="C24" s="9" t="s">
        <v>406</v>
      </c>
      <c r="F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D25" s="3" t="s">
        <v>43</v>
      </c>
      <c r="H25" s="4" t="str">
        <f t="shared" si="0"/>
        <v/>
      </c>
    </row>
    <row r="26" spans="1:8" x14ac:dyDescent="0.25">
      <c r="A26" s="26">
        <v>3373</v>
      </c>
      <c r="B26" s="26">
        <v>22</v>
      </c>
      <c r="C26" s="9" t="s">
        <v>408</v>
      </c>
      <c r="F26" s="3" t="s">
        <v>43</v>
      </c>
      <c r="H26" s="4"/>
    </row>
    <row r="27" spans="1:8" x14ac:dyDescent="0.25">
      <c r="A27" s="26">
        <v>4301</v>
      </c>
      <c r="B27" s="26">
        <v>23</v>
      </c>
      <c r="C27" s="9" t="s">
        <v>409</v>
      </c>
      <c r="D27" s="3" t="s">
        <v>43</v>
      </c>
      <c r="H27" s="4" t="str">
        <f t="shared" si="0"/>
        <v/>
      </c>
    </row>
    <row r="28" spans="1:8" x14ac:dyDescent="0.25">
      <c r="A28" s="26">
        <v>713</v>
      </c>
      <c r="B28" s="26">
        <v>24</v>
      </c>
      <c r="C28" s="9" t="s">
        <v>410</v>
      </c>
      <c r="D28" s="3" t="s">
        <v>43</v>
      </c>
      <c r="H28" s="4" t="str">
        <f t="shared" si="0"/>
        <v/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D30" s="3" t="s">
        <v>43</v>
      </c>
      <c r="H30" s="4" t="str">
        <f t="shared" si="0"/>
        <v/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D33" s="3" t="s">
        <v>43</v>
      </c>
      <c r="H33" s="4" t="str">
        <f t="shared" si="0"/>
        <v/>
      </c>
    </row>
    <row r="34" spans="1:8" x14ac:dyDescent="0.25">
      <c r="A34" s="26">
        <v>1436</v>
      </c>
      <c r="B34" s="26">
        <v>30</v>
      </c>
      <c r="C34" s="9" t="s">
        <v>416</v>
      </c>
      <c r="D34" s="3" t="s">
        <v>43</v>
      </c>
      <c r="H34" s="4" t="str">
        <f t="shared" si="0"/>
        <v/>
      </c>
    </row>
    <row r="35" spans="1:8" x14ac:dyDescent="0.25">
      <c r="A35" s="26">
        <v>639</v>
      </c>
      <c r="B35" s="26">
        <v>31</v>
      </c>
      <c r="C35" s="9" t="s">
        <v>417</v>
      </c>
      <c r="D35" s="3" t="s">
        <v>43</v>
      </c>
      <c r="H35" s="4" t="str">
        <f t="shared" si="0"/>
        <v/>
      </c>
    </row>
    <row r="36" spans="1:8" x14ac:dyDescent="0.25">
      <c r="A36" s="26">
        <v>2835</v>
      </c>
      <c r="B36" s="26">
        <v>32</v>
      </c>
      <c r="C36" s="9" t="s">
        <v>418</v>
      </c>
      <c r="D36" s="3" t="s">
        <v>43</v>
      </c>
      <c r="H36" s="4" t="str">
        <f t="shared" si="0"/>
        <v/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29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7" workbookViewId="0">
      <selection activeCell="C18" sqref="C1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D17" s="3" t="s">
        <v>43</v>
      </c>
      <c r="H17" s="4" t="str">
        <f t="shared" si="0"/>
        <v/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D24" s="3" t="s">
        <v>43</v>
      </c>
      <c r="H24" s="4" t="str">
        <f t="shared" si="0"/>
        <v/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I44"/>
  <sheetViews>
    <sheetView topLeftCell="C1" workbookViewId="0">
      <selection activeCell="C5" sqref="C5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3" spans="1:9" x14ac:dyDescent="0.25">
      <c r="D3" s="3"/>
    </row>
    <row r="4" spans="1:9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  <c r="I4" s="52" t="s">
        <v>522</v>
      </c>
    </row>
    <row r="5" spans="1:9" x14ac:dyDescent="0.25">
      <c r="A5" s="27">
        <v>1601</v>
      </c>
      <c r="B5" s="27">
        <v>1</v>
      </c>
      <c r="C5" s="9" t="s">
        <v>48</v>
      </c>
      <c r="D5" s="3"/>
      <c r="F5" s="4" t="s">
        <v>43</v>
      </c>
      <c r="H5" s="4" t="str">
        <f t="shared" ref="H5:H37" si="0">IF(COUNTA(D5:G5)=0,"X","")</f>
        <v/>
      </c>
    </row>
    <row r="6" spans="1:9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si="0"/>
        <v/>
      </c>
    </row>
    <row r="7" spans="1:9" x14ac:dyDescent="0.25">
      <c r="A7" s="27">
        <v>3820</v>
      </c>
      <c r="B7" s="27">
        <v>3</v>
      </c>
      <c r="C7" s="9" t="s">
        <v>50</v>
      </c>
      <c r="D7" s="3"/>
      <c r="F7" s="4" t="s">
        <v>43</v>
      </c>
      <c r="H7" s="4" t="str">
        <f t="shared" si="0"/>
        <v/>
      </c>
    </row>
    <row r="8" spans="1:9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9" x14ac:dyDescent="0.25">
      <c r="A9" s="27">
        <v>3601</v>
      </c>
      <c r="B9" s="27">
        <v>5</v>
      </c>
      <c r="C9" s="9" t="s">
        <v>52</v>
      </c>
      <c r="D9" s="3" t="s">
        <v>43</v>
      </c>
      <c r="H9" s="4" t="str">
        <f t="shared" si="0"/>
        <v/>
      </c>
    </row>
    <row r="10" spans="1:9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9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9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9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9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9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9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9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9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9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9" x14ac:dyDescent="0.25">
      <c r="A20" s="27">
        <v>3548</v>
      </c>
      <c r="B20" s="27">
        <v>16</v>
      </c>
      <c r="C20" s="9" t="s">
        <v>63</v>
      </c>
      <c r="D20" s="3" t="s">
        <v>43</v>
      </c>
      <c r="H20" s="4" t="str">
        <f t="shared" si="0"/>
        <v/>
      </c>
    </row>
    <row r="21" spans="1:9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9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9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9" x14ac:dyDescent="0.25">
      <c r="A24" s="27">
        <v>3188</v>
      </c>
      <c r="B24" s="27">
        <v>20</v>
      </c>
      <c r="C24" s="9" t="s">
        <v>67</v>
      </c>
      <c r="D24" s="3"/>
      <c r="F24" s="4" t="s">
        <v>43</v>
      </c>
      <c r="H24" s="4" t="str">
        <f t="shared" si="0"/>
        <v/>
      </c>
    </row>
    <row r="25" spans="1:9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9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9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9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9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  <c r="I29" t="s">
        <v>529</v>
      </c>
    </row>
    <row r="30" spans="1:9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9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9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/>
      <c r="F34" s="4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29</v>
      </c>
      <c r="E38" s="22">
        <f t="shared" ref="E38:G38" si="1">COUNTA(E5:E37)</f>
        <v>0</v>
      </c>
      <c r="F38" s="22">
        <f t="shared" si="1"/>
        <v>4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topLeftCell="A19" workbookViewId="0">
      <selection activeCell="C36" sqref="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H36" s="4" t="str">
        <f t="shared" si="0"/>
        <v>X</v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32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32</v>
      </c>
      <c r="E43" s="12">
        <v>0.8529411764705882</v>
      </c>
    </row>
    <row r="44" spans="1:8" ht="18.75" x14ac:dyDescent="0.3">
      <c r="C44" s="19" t="s">
        <v>489</v>
      </c>
      <c r="D44" s="10">
        <f>H38</f>
        <v>1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19" workbookViewId="0">
      <selection activeCell="D14" sqref="D1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customWidth="1"/>
    <col min="5" max="5" width="15.85546875" customWidth="1"/>
    <col min="6" max="6" width="11" customWidth="1"/>
    <col min="7" max="7" width="6.5703125" customWidth="1"/>
    <col min="8" max="8" width="15.5703125" style="4" customWidth="1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  <c r="I4" s="40">
        <v>43959</v>
      </c>
    </row>
    <row r="5" spans="1:9" x14ac:dyDescent="0.25">
      <c r="A5">
        <v>2537</v>
      </c>
      <c r="B5">
        <v>1</v>
      </c>
      <c r="C5" s="9" t="s">
        <v>3</v>
      </c>
      <c r="D5" s="3" t="s">
        <v>43</v>
      </c>
      <c r="E5" s="4"/>
      <c r="F5" s="4"/>
      <c r="G5" s="4"/>
      <c r="H5" s="4" t="str">
        <f>IF(COUNTA(D5:G5)=0,"X","")</f>
        <v/>
      </c>
      <c r="I5" t="s">
        <v>43</v>
      </c>
    </row>
    <row r="6" spans="1:9" x14ac:dyDescent="0.25">
      <c r="A6">
        <v>2685</v>
      </c>
      <c r="B6">
        <v>2</v>
      </c>
      <c r="C6" s="9" t="s">
        <v>4</v>
      </c>
      <c r="D6" s="3" t="s">
        <v>43</v>
      </c>
      <c r="E6" s="4"/>
      <c r="F6" s="4"/>
      <c r="G6" s="4"/>
      <c r="H6" s="4" t="str">
        <f t="shared" ref="H6:H44" si="0">IF(COUNTA(D6:G6)=0,"X","")</f>
        <v/>
      </c>
      <c r="I6" t="s">
        <v>43</v>
      </c>
    </row>
    <row r="7" spans="1:9" x14ac:dyDescent="0.25">
      <c r="A7">
        <v>4141</v>
      </c>
      <c r="B7">
        <v>3</v>
      </c>
      <c r="C7" s="9" t="s">
        <v>5</v>
      </c>
      <c r="D7" s="3" t="s">
        <v>43</v>
      </c>
      <c r="E7" s="4"/>
      <c r="F7" s="4"/>
      <c r="G7" s="4"/>
      <c r="H7" s="4" t="str">
        <f t="shared" si="0"/>
        <v/>
      </c>
      <c r="I7" t="s">
        <v>43</v>
      </c>
    </row>
    <row r="8" spans="1:9" x14ac:dyDescent="0.25">
      <c r="A8">
        <v>2561</v>
      </c>
      <c r="B8">
        <v>4</v>
      </c>
      <c r="C8" s="9" t="s">
        <v>6</v>
      </c>
      <c r="D8" s="3" t="s">
        <v>43</v>
      </c>
      <c r="E8" s="4"/>
      <c r="F8" s="4"/>
      <c r="G8" s="4"/>
      <c r="H8" s="4" t="str">
        <f t="shared" si="0"/>
        <v/>
      </c>
      <c r="I8" t="s">
        <v>43</v>
      </c>
    </row>
    <row r="9" spans="1:9" x14ac:dyDescent="0.25">
      <c r="A9">
        <v>3817</v>
      </c>
      <c r="B9">
        <v>5</v>
      </c>
      <c r="C9" s="9" t="s">
        <v>7</v>
      </c>
      <c r="D9" s="3" t="s">
        <v>43</v>
      </c>
      <c r="E9" s="4"/>
      <c r="F9" s="4"/>
      <c r="G9" s="4"/>
      <c r="H9" s="4" t="str">
        <f t="shared" si="0"/>
        <v/>
      </c>
    </row>
    <row r="10" spans="1:9" x14ac:dyDescent="0.25">
      <c r="A10">
        <v>2780</v>
      </c>
      <c r="B10">
        <v>6</v>
      </c>
      <c r="C10" s="9" t="s">
        <v>8</v>
      </c>
      <c r="E10" s="4"/>
      <c r="F10" s="4"/>
      <c r="G10" s="4" t="s">
        <v>43</v>
      </c>
      <c r="H10" s="4" t="str">
        <f t="shared" si="0"/>
        <v/>
      </c>
      <c r="I10" t="s">
        <v>43</v>
      </c>
    </row>
    <row r="11" spans="1:9" x14ac:dyDescent="0.25">
      <c r="A11">
        <v>2223</v>
      </c>
      <c r="B11">
        <v>7</v>
      </c>
      <c r="C11" s="9" t="s">
        <v>9</v>
      </c>
      <c r="D11" s="3" t="s">
        <v>43</v>
      </c>
      <c r="E11" s="4"/>
      <c r="F11" s="4"/>
      <c r="G11" s="4"/>
      <c r="H11" s="4" t="str">
        <f t="shared" si="0"/>
        <v/>
      </c>
    </row>
    <row r="12" spans="1:9" x14ac:dyDescent="0.25">
      <c r="A12">
        <v>3790</v>
      </c>
      <c r="B12">
        <v>8</v>
      </c>
      <c r="C12" s="9" t="s">
        <v>10</v>
      </c>
      <c r="D12" s="3" t="s">
        <v>43</v>
      </c>
      <c r="E12" s="4"/>
      <c r="F12" s="4"/>
      <c r="G12" s="4"/>
      <c r="H12" s="4" t="str">
        <f t="shared" si="0"/>
        <v/>
      </c>
      <c r="I12" t="s">
        <v>43</v>
      </c>
    </row>
    <row r="13" spans="1:9" x14ac:dyDescent="0.25">
      <c r="A13">
        <v>4155</v>
      </c>
      <c r="B13">
        <v>9</v>
      </c>
      <c r="C13" s="9" t="s">
        <v>11</v>
      </c>
      <c r="D13" s="3" t="s">
        <v>43</v>
      </c>
      <c r="E13" s="4"/>
      <c r="F13" s="4"/>
      <c r="G13" s="4"/>
      <c r="H13" s="4" t="str">
        <f t="shared" si="0"/>
        <v/>
      </c>
    </row>
    <row r="14" spans="1:9" x14ac:dyDescent="0.25">
      <c r="A14">
        <v>4146</v>
      </c>
      <c r="B14">
        <v>10</v>
      </c>
      <c r="C14" s="9" t="s">
        <v>12</v>
      </c>
      <c r="D14" s="3" t="s">
        <v>43</v>
      </c>
      <c r="E14" s="4"/>
      <c r="F14" s="4"/>
      <c r="G14" s="4"/>
      <c r="H14" s="4" t="str">
        <f t="shared" si="0"/>
        <v/>
      </c>
      <c r="I14" t="s">
        <v>43</v>
      </c>
    </row>
    <row r="15" spans="1:9" x14ac:dyDescent="0.25">
      <c r="A15">
        <v>3914</v>
      </c>
      <c r="B15">
        <v>11</v>
      </c>
      <c r="C15" s="9" t="s">
        <v>13</v>
      </c>
      <c r="D15" s="3" t="s">
        <v>43</v>
      </c>
      <c r="E15" s="4"/>
      <c r="F15" s="4"/>
      <c r="G15" s="4"/>
      <c r="H15" s="4" t="str">
        <f t="shared" si="0"/>
        <v/>
      </c>
      <c r="I15" t="s">
        <v>43</v>
      </c>
    </row>
    <row r="16" spans="1:9" x14ac:dyDescent="0.25">
      <c r="A16">
        <v>2560</v>
      </c>
      <c r="B16">
        <v>12</v>
      </c>
      <c r="C16" s="9" t="s">
        <v>14</v>
      </c>
      <c r="D16" s="3" t="s">
        <v>43</v>
      </c>
      <c r="E16" s="4"/>
      <c r="F16" s="4"/>
      <c r="G16" s="4"/>
      <c r="H16" s="4" t="str">
        <f t="shared" si="0"/>
        <v/>
      </c>
      <c r="I16" t="s">
        <v>43</v>
      </c>
    </row>
    <row r="17" spans="1:9" x14ac:dyDescent="0.25">
      <c r="A17">
        <v>2574</v>
      </c>
      <c r="B17">
        <v>13</v>
      </c>
      <c r="C17" s="9" t="s">
        <v>15</v>
      </c>
      <c r="D17" s="3" t="s">
        <v>43</v>
      </c>
      <c r="E17" s="4"/>
      <c r="F17" s="4"/>
      <c r="G17" s="4"/>
      <c r="H17" s="4" t="str">
        <f t="shared" si="0"/>
        <v/>
      </c>
      <c r="I17" t="s">
        <v>43</v>
      </c>
    </row>
    <row r="18" spans="1:9" x14ac:dyDescent="0.25">
      <c r="A18">
        <v>2692</v>
      </c>
      <c r="B18">
        <v>14</v>
      </c>
      <c r="C18" s="9" t="s">
        <v>16</v>
      </c>
      <c r="D18" s="3" t="s">
        <v>43</v>
      </c>
      <c r="E18" s="4"/>
      <c r="F18" s="4"/>
      <c r="G18" s="4"/>
      <c r="H18" s="4" t="str">
        <f t="shared" si="0"/>
        <v/>
      </c>
      <c r="I18" t="s">
        <v>43</v>
      </c>
    </row>
    <row r="19" spans="1:9" x14ac:dyDescent="0.25">
      <c r="A19">
        <v>2693</v>
      </c>
      <c r="B19">
        <v>15</v>
      </c>
      <c r="C19" s="9" t="s">
        <v>17</v>
      </c>
      <c r="D19" s="3" t="s">
        <v>43</v>
      </c>
      <c r="E19" s="4"/>
      <c r="F19" s="4"/>
      <c r="G19" s="4"/>
      <c r="H19" s="4" t="str">
        <f t="shared" si="0"/>
        <v/>
      </c>
      <c r="I19" t="s">
        <v>43</v>
      </c>
    </row>
    <row r="20" spans="1:9" x14ac:dyDescent="0.25">
      <c r="A20">
        <v>2540</v>
      </c>
      <c r="B20">
        <v>16</v>
      </c>
      <c r="C20" s="9" t="s">
        <v>18</v>
      </c>
      <c r="D20" s="3" t="s">
        <v>43</v>
      </c>
      <c r="E20" s="4"/>
      <c r="F20" s="4"/>
      <c r="G20" s="4"/>
      <c r="H20" s="4" t="str">
        <f t="shared" si="0"/>
        <v/>
      </c>
      <c r="I20" t="s">
        <v>43</v>
      </c>
    </row>
    <row r="21" spans="1:9" x14ac:dyDescent="0.25">
      <c r="A21">
        <v>2671</v>
      </c>
      <c r="B21">
        <v>17</v>
      </c>
      <c r="C21" s="9" t="s">
        <v>19</v>
      </c>
      <c r="D21" s="3" t="s">
        <v>43</v>
      </c>
      <c r="E21" s="4"/>
      <c r="F21" s="4"/>
      <c r="G21" s="4"/>
      <c r="H21" s="4" t="str">
        <f t="shared" si="0"/>
        <v/>
      </c>
      <c r="I21" t="s">
        <v>43</v>
      </c>
    </row>
    <row r="22" spans="1:9" x14ac:dyDescent="0.25">
      <c r="A22">
        <v>2696</v>
      </c>
      <c r="B22">
        <v>18</v>
      </c>
      <c r="C22" s="9" t="s">
        <v>20</v>
      </c>
      <c r="D22" s="3" t="s">
        <v>43</v>
      </c>
      <c r="E22" s="4"/>
      <c r="F22" s="4"/>
      <c r="G22" s="4"/>
      <c r="H22" s="4" t="str">
        <f t="shared" si="0"/>
        <v/>
      </c>
      <c r="I22" t="s">
        <v>43</v>
      </c>
    </row>
    <row r="23" spans="1:9" x14ac:dyDescent="0.25">
      <c r="A23">
        <v>2580</v>
      </c>
      <c r="B23">
        <v>19</v>
      </c>
      <c r="C23" s="9" t="s">
        <v>21</v>
      </c>
      <c r="D23" s="3" t="s">
        <v>43</v>
      </c>
      <c r="E23" s="4"/>
      <c r="F23" s="4"/>
      <c r="G23" s="4"/>
      <c r="H23" s="4" t="str">
        <f t="shared" si="0"/>
        <v/>
      </c>
      <c r="I23" t="s">
        <v>43</v>
      </c>
    </row>
    <row r="24" spans="1:9" x14ac:dyDescent="0.25">
      <c r="A24">
        <v>2700</v>
      </c>
      <c r="B24">
        <v>20</v>
      </c>
      <c r="C24" s="9" t="s">
        <v>22</v>
      </c>
      <c r="D24" s="3" t="s">
        <v>43</v>
      </c>
      <c r="E24" s="4"/>
      <c r="F24" s="4"/>
      <c r="G24" s="4"/>
      <c r="H24" s="4" t="str">
        <f t="shared" si="0"/>
        <v/>
      </c>
      <c r="I24" t="s">
        <v>43</v>
      </c>
    </row>
    <row r="25" spans="1:9" x14ac:dyDescent="0.25">
      <c r="A25">
        <v>4157</v>
      </c>
      <c r="B25">
        <v>21</v>
      </c>
      <c r="C25" s="9" t="s">
        <v>23</v>
      </c>
      <c r="D25" s="3" t="s">
        <v>43</v>
      </c>
      <c r="E25" s="4"/>
      <c r="F25" s="4"/>
      <c r="G25" s="4"/>
      <c r="H25" s="4" t="str">
        <f t="shared" si="0"/>
        <v/>
      </c>
    </row>
    <row r="26" spans="1:9" x14ac:dyDescent="0.25">
      <c r="A26">
        <v>2980</v>
      </c>
      <c r="B26">
        <v>22</v>
      </c>
      <c r="C26" s="9" t="s">
        <v>24</v>
      </c>
      <c r="D26" s="3" t="s">
        <v>43</v>
      </c>
      <c r="E26" s="4"/>
      <c r="F26" s="4"/>
      <c r="G26" s="4"/>
      <c r="H26" s="4" t="str">
        <f t="shared" si="0"/>
        <v/>
      </c>
      <c r="I26" t="s">
        <v>43</v>
      </c>
    </row>
    <row r="27" spans="1:9" x14ac:dyDescent="0.25">
      <c r="A27">
        <v>2701</v>
      </c>
      <c r="B27">
        <v>23</v>
      </c>
      <c r="C27" s="9" t="s">
        <v>25</v>
      </c>
      <c r="D27" s="3" t="s">
        <v>43</v>
      </c>
      <c r="E27" s="4"/>
      <c r="F27" s="4"/>
      <c r="G27" s="4"/>
      <c r="H27" s="4" t="str">
        <f t="shared" si="0"/>
        <v/>
      </c>
      <c r="I27" t="s">
        <v>43</v>
      </c>
    </row>
    <row r="28" spans="1:9" x14ac:dyDescent="0.25">
      <c r="A28">
        <v>2792</v>
      </c>
      <c r="B28">
        <v>24</v>
      </c>
      <c r="C28" s="9" t="s">
        <v>26</v>
      </c>
      <c r="D28" s="3" t="s">
        <v>43</v>
      </c>
      <c r="E28" s="4"/>
      <c r="F28" s="4"/>
      <c r="G28" s="4"/>
      <c r="H28" s="4" t="str">
        <f t="shared" si="0"/>
        <v/>
      </c>
      <c r="I28" t="s">
        <v>43</v>
      </c>
    </row>
    <row r="29" spans="1:9" x14ac:dyDescent="0.25">
      <c r="A29">
        <v>3494</v>
      </c>
      <c r="B29">
        <v>25</v>
      </c>
      <c r="C29" s="9" t="s">
        <v>27</v>
      </c>
      <c r="D29" s="3" t="s">
        <v>43</v>
      </c>
      <c r="E29" s="4"/>
      <c r="F29" s="4"/>
      <c r="G29" s="4"/>
      <c r="H29" s="4" t="str">
        <f t="shared" si="0"/>
        <v/>
      </c>
      <c r="I29" t="s">
        <v>43</v>
      </c>
    </row>
    <row r="30" spans="1:9" x14ac:dyDescent="0.25">
      <c r="A30">
        <v>2584</v>
      </c>
      <c r="B30">
        <v>26</v>
      </c>
      <c r="C30" s="9" t="s">
        <v>28</v>
      </c>
      <c r="D30" s="3" t="s">
        <v>43</v>
      </c>
      <c r="E30" s="4"/>
      <c r="F30" s="4"/>
      <c r="G30" s="4"/>
      <c r="H30" s="4" t="str">
        <f t="shared" si="0"/>
        <v/>
      </c>
      <c r="I30" t="s">
        <v>43</v>
      </c>
    </row>
    <row r="31" spans="1:9" x14ac:dyDescent="0.25">
      <c r="A31">
        <v>3731</v>
      </c>
      <c r="B31">
        <v>27</v>
      </c>
      <c r="C31" s="9" t="s">
        <v>29</v>
      </c>
      <c r="D31" s="3" t="s">
        <v>43</v>
      </c>
      <c r="E31" s="4"/>
      <c r="F31" s="4"/>
      <c r="G31" s="4"/>
      <c r="H31" s="4" t="str">
        <f t="shared" si="0"/>
        <v/>
      </c>
      <c r="I31" t="s">
        <v>43</v>
      </c>
    </row>
    <row r="32" spans="1:9" x14ac:dyDescent="0.25">
      <c r="A32">
        <v>4306</v>
      </c>
      <c r="B32">
        <v>28</v>
      </c>
      <c r="C32" s="9" t="s">
        <v>30</v>
      </c>
      <c r="D32" s="3" t="s">
        <v>43</v>
      </c>
      <c r="E32" s="4"/>
      <c r="F32" s="4"/>
      <c r="G32" s="4"/>
      <c r="H32" s="4" t="str">
        <f t="shared" si="0"/>
        <v/>
      </c>
    </row>
    <row r="33" spans="1:9" x14ac:dyDescent="0.25">
      <c r="A33">
        <v>2943</v>
      </c>
      <c r="B33">
        <v>29</v>
      </c>
      <c r="C33" s="9" t="s">
        <v>31</v>
      </c>
      <c r="D33" s="3" t="s">
        <v>43</v>
      </c>
      <c r="E33" s="4"/>
      <c r="F33" s="4"/>
      <c r="G33" s="4"/>
      <c r="H33" s="4" t="str">
        <f t="shared" si="0"/>
        <v/>
      </c>
      <c r="I33" t="s">
        <v>43</v>
      </c>
    </row>
    <row r="34" spans="1:9" x14ac:dyDescent="0.25">
      <c r="A34">
        <v>2789</v>
      </c>
      <c r="B34">
        <v>30</v>
      </c>
      <c r="C34" s="9" t="s">
        <v>32</v>
      </c>
      <c r="D34" s="3" t="s">
        <v>43</v>
      </c>
      <c r="E34" s="4"/>
      <c r="F34" s="4"/>
      <c r="G34" s="4"/>
      <c r="H34" s="4" t="str">
        <f t="shared" si="0"/>
        <v/>
      </c>
      <c r="I34" t="s">
        <v>43</v>
      </c>
    </row>
    <row r="35" spans="1:9" x14ac:dyDescent="0.25">
      <c r="A35">
        <v>2678</v>
      </c>
      <c r="B35">
        <v>31</v>
      </c>
      <c r="C35" s="9" t="s">
        <v>33</v>
      </c>
      <c r="D35" s="3" t="s">
        <v>43</v>
      </c>
      <c r="E35" s="4"/>
      <c r="F35" s="4"/>
      <c r="G35" s="4"/>
      <c r="H35" s="4" t="str">
        <f t="shared" si="0"/>
        <v/>
      </c>
      <c r="I35" t="s">
        <v>43</v>
      </c>
    </row>
    <row r="36" spans="1:9" x14ac:dyDescent="0.25">
      <c r="A36">
        <v>2679</v>
      </c>
      <c r="B36">
        <v>32</v>
      </c>
      <c r="C36" s="9" t="s">
        <v>34</v>
      </c>
      <c r="D36" s="3" t="s">
        <v>43</v>
      </c>
      <c r="E36" s="4"/>
      <c r="F36" s="4"/>
      <c r="G36" s="4"/>
      <c r="H36" s="4" t="str">
        <f t="shared" si="0"/>
        <v/>
      </c>
      <c r="I36" t="s">
        <v>43</v>
      </c>
    </row>
    <row r="37" spans="1:9" x14ac:dyDescent="0.25">
      <c r="A37">
        <v>2549</v>
      </c>
      <c r="B37">
        <v>33</v>
      </c>
      <c r="C37" s="9" t="s">
        <v>35</v>
      </c>
      <c r="D37" s="3" t="s">
        <v>43</v>
      </c>
      <c r="E37" s="4"/>
      <c r="F37" s="4"/>
      <c r="G37" s="4"/>
      <c r="H37" s="4" t="str">
        <f t="shared" si="0"/>
        <v/>
      </c>
      <c r="I37" t="s">
        <v>43</v>
      </c>
    </row>
    <row r="38" spans="1:9" x14ac:dyDescent="0.25">
      <c r="A38">
        <v>2680</v>
      </c>
      <c r="B38">
        <v>34</v>
      </c>
      <c r="C38" s="9" t="s">
        <v>36</v>
      </c>
      <c r="D38" s="3" t="s">
        <v>43</v>
      </c>
      <c r="E38" s="4"/>
      <c r="F38" s="4"/>
      <c r="G38" s="4"/>
      <c r="H38" s="4" t="str">
        <f t="shared" si="0"/>
        <v/>
      </c>
      <c r="I38" t="s">
        <v>43</v>
      </c>
    </row>
    <row r="39" spans="1:9" x14ac:dyDescent="0.25">
      <c r="A39">
        <v>2749</v>
      </c>
      <c r="B39">
        <v>35</v>
      </c>
      <c r="C39" s="9" t="s">
        <v>37</v>
      </c>
      <c r="D39" s="3" t="s">
        <v>43</v>
      </c>
      <c r="E39" s="4"/>
      <c r="F39" s="4"/>
      <c r="G39" s="4"/>
      <c r="H39" s="4" t="str">
        <f t="shared" si="0"/>
        <v/>
      </c>
      <c r="I39" t="s">
        <v>43</v>
      </c>
    </row>
    <row r="40" spans="1:9" x14ac:dyDescent="0.25">
      <c r="A40">
        <v>2208</v>
      </c>
      <c r="B40">
        <v>36</v>
      </c>
      <c r="C40" s="9" t="s">
        <v>38</v>
      </c>
      <c r="D40" s="3" t="s">
        <v>43</v>
      </c>
      <c r="E40" s="4"/>
      <c r="F40" s="4"/>
      <c r="G40" s="4"/>
      <c r="H40" s="4" t="str">
        <f t="shared" si="0"/>
        <v/>
      </c>
      <c r="I40" t="s">
        <v>43</v>
      </c>
    </row>
    <row r="41" spans="1:9" x14ac:dyDescent="0.25">
      <c r="A41">
        <v>2204</v>
      </c>
      <c r="B41">
        <v>37</v>
      </c>
      <c r="C41" s="54" t="s">
        <v>39</v>
      </c>
      <c r="E41" s="4"/>
      <c r="F41" s="4"/>
      <c r="G41" s="4" t="s">
        <v>43</v>
      </c>
      <c r="H41" s="4" t="str">
        <f t="shared" si="0"/>
        <v/>
      </c>
      <c r="I41" t="s">
        <v>43</v>
      </c>
    </row>
    <row r="42" spans="1:9" x14ac:dyDescent="0.25">
      <c r="A42">
        <v>1907</v>
      </c>
      <c r="B42">
        <v>38</v>
      </c>
      <c r="C42" s="9" t="s">
        <v>40</v>
      </c>
      <c r="D42" s="3" t="s">
        <v>43</v>
      </c>
      <c r="E42" s="4"/>
      <c r="F42" s="4"/>
      <c r="G42" s="4"/>
      <c r="H42" s="4" t="str">
        <f t="shared" si="0"/>
        <v/>
      </c>
      <c r="I42" t="s">
        <v>43</v>
      </c>
    </row>
    <row r="43" spans="1:9" x14ac:dyDescent="0.25">
      <c r="A43">
        <v>2707</v>
      </c>
      <c r="B43">
        <v>39</v>
      </c>
      <c r="C43" s="9" t="s">
        <v>41</v>
      </c>
      <c r="D43" s="3" t="s">
        <v>43</v>
      </c>
      <c r="E43" s="4"/>
      <c r="F43" s="4"/>
      <c r="G43" s="4"/>
      <c r="H43" s="4" t="str">
        <f t="shared" si="0"/>
        <v/>
      </c>
    </row>
    <row r="44" spans="1:9" x14ac:dyDescent="0.25">
      <c r="A44">
        <v>2558</v>
      </c>
      <c r="B44">
        <v>40</v>
      </c>
      <c r="C44" s="9" t="s">
        <v>42</v>
      </c>
      <c r="D44" s="3" t="s">
        <v>43</v>
      </c>
      <c r="E44" s="4"/>
      <c r="F44" s="4"/>
      <c r="G44" s="4"/>
      <c r="H44" s="4" t="str">
        <f t="shared" si="0"/>
        <v/>
      </c>
      <c r="I44" t="s">
        <v>43</v>
      </c>
    </row>
    <row r="45" spans="1:9" ht="16.5" thickBot="1" x14ac:dyDescent="0.3">
      <c r="A45" s="67" t="s">
        <v>491</v>
      </c>
      <c r="B45" s="67"/>
      <c r="C45" s="68"/>
      <c r="D45" s="22">
        <f>COUNTA(D5:D44)</f>
        <v>38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2</v>
      </c>
      <c r="H45" s="23">
        <f>COUNTIF(H5:H44,"X")</f>
        <v>0</v>
      </c>
    </row>
    <row r="46" spans="1:9" ht="16.5" thickTop="1" x14ac:dyDescent="0.25">
      <c r="C46" s="13"/>
      <c r="D46" s="14"/>
      <c r="E46" s="14"/>
      <c r="F46" s="14"/>
      <c r="G46" s="14"/>
      <c r="H46" s="15"/>
    </row>
    <row r="48" spans="1:9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40</v>
      </c>
      <c r="E50" s="12">
        <f>D50/$D$49</f>
        <v>1</v>
      </c>
    </row>
    <row r="51" spans="3:5" ht="18.75" x14ac:dyDescent="0.3">
      <c r="C51" s="19" t="s">
        <v>489</v>
      </c>
      <c r="D51" s="10">
        <f>H45</f>
        <v>0</v>
      </c>
      <c r="E51" s="12">
        <f>D51/$D$49</f>
        <v>0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6" workbookViewId="0">
      <selection activeCell="D37" sqref="D37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 t="shared" ref="H5:H38" si="0"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si="0"/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D10" s="3" t="s">
        <v>43</v>
      </c>
      <c r="H10" s="4" t="str">
        <f t="shared" si="0"/>
        <v/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D13" s="3" t="s">
        <v>43</v>
      </c>
      <c r="H13" s="4" t="str">
        <f t="shared" si="0"/>
        <v/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43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D28" s="3" t="s">
        <v>43</v>
      </c>
      <c r="H28" s="4" t="str">
        <f t="shared" si="0"/>
        <v/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 t="shared" si="0"/>
        <v/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34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J47"/>
  <sheetViews>
    <sheetView topLeftCell="A13" workbookViewId="0">
      <selection activeCell="D22" sqref="D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3" customWidth="1"/>
    <col min="10" max="16384" width="11.42578125" style="3"/>
  </cols>
  <sheetData>
    <row r="1" spans="1:10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  <c r="I1" s="41"/>
    </row>
    <row r="2" spans="1:10" ht="15" customHeight="1" x14ac:dyDescent="0.25">
      <c r="A2" s="66"/>
      <c r="B2" s="66"/>
      <c r="C2" s="66"/>
      <c r="D2" s="66"/>
      <c r="E2" s="66"/>
      <c r="F2" s="66"/>
      <c r="G2" s="66"/>
      <c r="H2" s="66"/>
      <c r="I2" s="41"/>
    </row>
    <row r="3" spans="1:10" x14ac:dyDescent="0.25">
      <c r="C3" s="3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519</v>
      </c>
      <c r="J4" s="39">
        <v>43959</v>
      </c>
    </row>
    <row r="5" spans="1:10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  <c r="I5" s="4"/>
    </row>
    <row r="6" spans="1:10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  <c r="I6" s="4"/>
      <c r="J6" s="3" t="s">
        <v>43</v>
      </c>
    </row>
    <row r="7" spans="1:10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  <c r="I7" s="4"/>
      <c r="J7" s="3" t="s">
        <v>43</v>
      </c>
    </row>
    <row r="8" spans="1:10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  <c r="I8" s="4"/>
    </row>
    <row r="9" spans="1:10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  <c r="I9" s="4"/>
    </row>
    <row r="10" spans="1:10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  <c r="I10" s="4"/>
    </row>
    <row r="11" spans="1:10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  <c r="I11" s="4"/>
      <c r="J11" s="3" t="s">
        <v>43</v>
      </c>
    </row>
    <row r="12" spans="1:10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  <c r="I12" s="4"/>
      <c r="J12" s="3" t="s">
        <v>43</v>
      </c>
    </row>
    <row r="13" spans="1:10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  <c r="I13" s="4"/>
    </row>
    <row r="14" spans="1:10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  <c r="I14" s="4"/>
    </row>
    <row r="15" spans="1:10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  <c r="I15" s="4"/>
      <c r="J15" s="3" t="s">
        <v>43</v>
      </c>
    </row>
    <row r="16" spans="1:10" x14ac:dyDescent="0.25">
      <c r="A16" s="3">
        <v>2590</v>
      </c>
      <c r="B16" s="3">
        <v>12</v>
      </c>
      <c r="C16" s="9" t="s">
        <v>126</v>
      </c>
      <c r="F16" s="3" t="s">
        <v>43</v>
      </c>
      <c r="H16" s="4" t="str">
        <f t="shared" si="0"/>
        <v/>
      </c>
      <c r="I16" s="4" t="s">
        <v>521</v>
      </c>
    </row>
    <row r="17" spans="1:10" x14ac:dyDescent="0.25">
      <c r="A17" s="3">
        <v>3879</v>
      </c>
      <c r="B17" s="3">
        <v>13</v>
      </c>
      <c r="C17" s="9" t="s">
        <v>127</v>
      </c>
      <c r="D17" s="3" t="s">
        <v>43</v>
      </c>
      <c r="H17" s="4" t="str">
        <f t="shared" si="0"/>
        <v/>
      </c>
      <c r="I17" s="4"/>
    </row>
    <row r="18" spans="1:10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  <c r="I18" s="4"/>
      <c r="J18" s="3" t="s">
        <v>43</v>
      </c>
    </row>
    <row r="19" spans="1:10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  <c r="I19" s="4"/>
      <c r="J19" s="3" t="s">
        <v>43</v>
      </c>
    </row>
    <row r="20" spans="1:10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  <c r="I20" s="4"/>
      <c r="J20" s="3" t="s">
        <v>43</v>
      </c>
    </row>
    <row r="21" spans="1:10" x14ac:dyDescent="0.25">
      <c r="A21" s="3">
        <v>1974</v>
      </c>
      <c r="B21" s="3">
        <v>17</v>
      </c>
      <c r="C21" s="9" t="s">
        <v>131</v>
      </c>
      <c r="D21" s="3" t="s">
        <v>43</v>
      </c>
      <c r="H21" s="4" t="str">
        <f t="shared" si="0"/>
        <v/>
      </c>
      <c r="I21" s="4"/>
      <c r="J21" s="3" t="s">
        <v>43</v>
      </c>
    </row>
    <row r="22" spans="1:10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  <c r="I22" s="4"/>
    </row>
    <row r="23" spans="1:10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  <c r="I23" s="4"/>
      <c r="J23" s="3" t="s">
        <v>43</v>
      </c>
    </row>
    <row r="24" spans="1:10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  <c r="I24" s="4"/>
      <c r="J24" s="3" t="s">
        <v>43</v>
      </c>
    </row>
    <row r="25" spans="1:10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  <c r="I25" s="4"/>
      <c r="J25" s="3" t="s">
        <v>43</v>
      </c>
    </row>
    <row r="26" spans="1:10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  <c r="I26" s="4"/>
      <c r="J26" s="3" t="s">
        <v>43</v>
      </c>
    </row>
    <row r="27" spans="1:10" x14ac:dyDescent="0.25">
      <c r="A27" s="3">
        <v>1973</v>
      </c>
      <c r="B27" s="3">
        <v>23</v>
      </c>
      <c r="C27" s="9" t="s">
        <v>137</v>
      </c>
      <c r="D27" s="3" t="s">
        <v>43</v>
      </c>
      <c r="H27" s="4" t="str">
        <f t="shared" si="0"/>
        <v/>
      </c>
      <c r="I27" s="4"/>
      <c r="J27" s="3" t="s">
        <v>43</v>
      </c>
    </row>
    <row r="28" spans="1:10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  <c r="I28" s="4"/>
      <c r="J28" s="3" t="s">
        <v>43</v>
      </c>
    </row>
    <row r="29" spans="1:10" x14ac:dyDescent="0.25">
      <c r="A29" s="3">
        <v>4029</v>
      </c>
      <c r="B29" s="3">
        <v>25</v>
      </c>
      <c r="C29" s="9" t="s">
        <v>139</v>
      </c>
      <c r="D29" s="3" t="s">
        <v>43</v>
      </c>
      <c r="F29" s="3" t="s">
        <v>43</v>
      </c>
      <c r="H29" s="4" t="str">
        <f t="shared" si="0"/>
        <v/>
      </c>
      <c r="I29" s="4" t="s">
        <v>520</v>
      </c>
    </row>
    <row r="30" spans="1:10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  <c r="I30" s="4"/>
      <c r="J30" s="3" t="s">
        <v>43</v>
      </c>
    </row>
    <row r="31" spans="1:10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  <c r="I31" s="4"/>
      <c r="J31" s="3" t="s">
        <v>43</v>
      </c>
    </row>
    <row r="32" spans="1:10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  <c r="I32" s="4"/>
      <c r="J32" s="3" t="s">
        <v>43</v>
      </c>
    </row>
    <row r="33" spans="1:10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  <c r="I33" s="4"/>
      <c r="J33" s="3" t="s">
        <v>43</v>
      </c>
    </row>
    <row r="34" spans="1:10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  <c r="I34" s="4"/>
      <c r="J34" s="3" t="s">
        <v>43</v>
      </c>
    </row>
    <row r="35" spans="1:10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  <c r="I35" s="4"/>
      <c r="J35" s="3" t="s">
        <v>43</v>
      </c>
    </row>
    <row r="36" spans="1:10" x14ac:dyDescent="0.25">
      <c r="A36" s="3">
        <v>718</v>
      </c>
      <c r="B36" s="3">
        <v>32</v>
      </c>
      <c r="C36" s="9" t="s">
        <v>146</v>
      </c>
      <c r="G36" s="3" t="s">
        <v>43</v>
      </c>
      <c r="H36" s="4" t="str">
        <f t="shared" si="0"/>
        <v/>
      </c>
      <c r="I36" s="4"/>
      <c r="J36" s="3" t="s">
        <v>518</v>
      </c>
    </row>
    <row r="37" spans="1:10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  <c r="I37" s="4"/>
      <c r="J37" s="3" t="s">
        <v>43</v>
      </c>
    </row>
    <row r="38" spans="1:10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  <c r="I38" s="4"/>
      <c r="J38" s="3" t="s">
        <v>43</v>
      </c>
    </row>
    <row r="39" spans="1:10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  <c r="I39" s="4"/>
      <c r="J39" s="3" t="s">
        <v>43</v>
      </c>
    </row>
    <row r="40" spans="1:10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  <c r="I40" s="4"/>
      <c r="J40" s="3" t="s">
        <v>43</v>
      </c>
    </row>
    <row r="41" spans="1:10" ht="16.5" thickBot="1" x14ac:dyDescent="0.3">
      <c r="A41" s="67" t="s">
        <v>491</v>
      </c>
      <c r="B41" s="67"/>
      <c r="C41" s="68"/>
      <c r="D41" s="22">
        <f>COUNTA(D5:D40)</f>
        <v>33</v>
      </c>
      <c r="E41" s="22">
        <f t="shared" ref="E41:G41" si="1">COUNTA(E5:E40)</f>
        <v>0</v>
      </c>
      <c r="F41" s="22">
        <f t="shared" si="1"/>
        <v>4</v>
      </c>
      <c r="G41" s="22">
        <f t="shared" si="1"/>
        <v>1</v>
      </c>
      <c r="H41" s="23">
        <f>COUNTIF(H5:H40,"X")</f>
        <v>1</v>
      </c>
      <c r="I41" s="42"/>
      <c r="J41" s="3">
        <f>COUNTA(J5:J40)</f>
        <v>26</v>
      </c>
    </row>
    <row r="42" spans="1:10" ht="15.75" thickTop="1" x14ac:dyDescent="0.25"/>
    <row r="44" spans="1:10" ht="18.75" x14ac:dyDescent="0.3">
      <c r="C44" s="18" t="s">
        <v>492</v>
      </c>
      <c r="D44" s="17" t="s">
        <v>493</v>
      </c>
      <c r="E44" s="16" t="s">
        <v>494</v>
      </c>
    </row>
    <row r="45" spans="1:10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10" ht="18.75" x14ac:dyDescent="0.3">
      <c r="C46" s="19" t="s">
        <v>488</v>
      </c>
      <c r="D46" s="10">
        <f>D45-D47</f>
        <v>35</v>
      </c>
      <c r="E46" s="12">
        <f>D46/D45</f>
        <v>0.97222222222222221</v>
      </c>
    </row>
    <row r="47" spans="1:10" ht="18.75" x14ac:dyDescent="0.3">
      <c r="C47" s="19" t="s">
        <v>489</v>
      </c>
      <c r="D47" s="10">
        <f>H41</f>
        <v>1</v>
      </c>
      <c r="E47" s="12">
        <f>D47/D45</f>
        <v>2.7777777777777776E-2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I45"/>
  <sheetViews>
    <sheetView topLeftCell="A4" workbookViewId="0">
      <pane ySplit="1" topLeftCell="A23" activePane="bottomLeft" state="frozen"/>
      <selection activeCell="C4" sqref="C4"/>
      <selection pane="bottomLeft" activeCell="E5" sqref="E5:E3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2" bestFit="1" customWidth="1"/>
    <col min="9" max="16384" width="11.42578125" style="2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9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9" x14ac:dyDescent="0.25">
      <c r="A7" s="25">
        <v>4083</v>
      </c>
      <c r="B7" s="25">
        <v>3</v>
      </c>
      <c r="C7" s="9" t="s">
        <v>153</v>
      </c>
      <c r="D7" s="3" t="s">
        <v>43</v>
      </c>
      <c r="H7" s="4" t="str">
        <f t="shared" si="0"/>
        <v/>
      </c>
    </row>
    <row r="8" spans="1:9" x14ac:dyDescent="0.25">
      <c r="A8" s="25">
        <v>1920</v>
      </c>
      <c r="B8" s="25">
        <v>4</v>
      </c>
      <c r="C8" s="9" t="s">
        <v>154</v>
      </c>
      <c r="D8" s="3" t="s">
        <v>43</v>
      </c>
      <c r="H8" s="4" t="str">
        <f t="shared" si="0"/>
        <v/>
      </c>
    </row>
    <row r="9" spans="1:9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9" x14ac:dyDescent="0.25">
      <c r="A10" s="25">
        <v>1712</v>
      </c>
      <c r="B10" s="25">
        <v>6</v>
      </c>
      <c r="C10" s="9" t="s">
        <v>156</v>
      </c>
      <c r="D10" s="3" t="s">
        <v>43</v>
      </c>
      <c r="H10" s="4" t="str">
        <f t="shared" si="0"/>
        <v/>
      </c>
    </row>
    <row r="11" spans="1:9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9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9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9" x14ac:dyDescent="0.25">
      <c r="A14" s="25">
        <v>1931</v>
      </c>
      <c r="B14" s="25">
        <v>10</v>
      </c>
      <c r="C14" s="9" t="s">
        <v>160</v>
      </c>
      <c r="D14" s="3" t="s">
        <v>43</v>
      </c>
      <c r="H14" s="4" t="str">
        <f t="shared" si="0"/>
        <v/>
      </c>
    </row>
    <row r="15" spans="1:9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9" x14ac:dyDescent="0.25">
      <c r="A16" s="25">
        <v>1924</v>
      </c>
      <c r="B16" s="25">
        <v>12</v>
      </c>
      <c r="C16" s="9" t="s">
        <v>162</v>
      </c>
      <c r="D16" s="3" t="s">
        <v>43</v>
      </c>
      <c r="H16" s="4" t="str">
        <f t="shared" si="0"/>
        <v/>
      </c>
    </row>
    <row r="17" spans="1:9" x14ac:dyDescent="0.25">
      <c r="A17" s="25">
        <v>2085</v>
      </c>
      <c r="B17" s="25">
        <v>13</v>
      </c>
      <c r="C17" s="9" t="s">
        <v>163</v>
      </c>
      <c r="D17" s="3" t="s">
        <v>43</v>
      </c>
      <c r="H17" s="4" t="str">
        <f t="shared" si="0"/>
        <v/>
      </c>
    </row>
    <row r="18" spans="1:9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9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9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9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9" x14ac:dyDescent="0.25">
      <c r="A22" s="25">
        <v>4098</v>
      </c>
      <c r="B22" s="25">
        <v>18</v>
      </c>
      <c r="C22" s="9" t="s">
        <v>168</v>
      </c>
      <c r="D22" s="3" t="s">
        <v>43</v>
      </c>
      <c r="E22" s="53"/>
      <c r="H22" s="4" t="str">
        <f t="shared" si="0"/>
        <v/>
      </c>
    </row>
    <row r="23" spans="1:9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9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9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9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9" x14ac:dyDescent="0.25">
      <c r="A27" s="25">
        <v>1726</v>
      </c>
      <c r="B27" s="25">
        <v>23</v>
      </c>
      <c r="C27" s="9" t="s">
        <v>174</v>
      </c>
      <c r="D27" s="3" t="s">
        <v>43</v>
      </c>
      <c r="H27" s="4" t="str">
        <f t="shared" si="0"/>
        <v/>
      </c>
    </row>
    <row r="28" spans="1:9" x14ac:dyDescent="0.25">
      <c r="A28" s="25">
        <v>2629</v>
      </c>
      <c r="B28" s="25">
        <v>24</v>
      </c>
      <c r="C28" s="9" t="s">
        <v>175</v>
      </c>
      <c r="D28" s="3" t="s">
        <v>43</v>
      </c>
      <c r="H28" s="4" t="str">
        <f t="shared" si="0"/>
        <v/>
      </c>
    </row>
    <row r="29" spans="1:9" x14ac:dyDescent="0.25">
      <c r="A29" s="25">
        <v>1906</v>
      </c>
      <c r="B29" s="25">
        <v>25</v>
      </c>
      <c r="C29" s="9" t="s">
        <v>176</v>
      </c>
      <c r="D29" s="3" t="s">
        <v>43</v>
      </c>
      <c r="H29" s="4" t="str">
        <f t="shared" si="0"/>
        <v/>
      </c>
    </row>
    <row r="30" spans="1:9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9" x14ac:dyDescent="0.25">
      <c r="A31" s="25">
        <v>2786</v>
      </c>
      <c r="B31" s="25">
        <v>27</v>
      </c>
      <c r="C31" s="9" t="s">
        <v>178</v>
      </c>
      <c r="D31" s="3" t="s">
        <v>43</v>
      </c>
      <c r="H31" s="4" t="str">
        <f t="shared" si="0"/>
        <v/>
      </c>
    </row>
    <row r="32" spans="1:9" x14ac:dyDescent="0.25">
      <c r="A32" s="25">
        <v>1932</v>
      </c>
      <c r="B32" s="25">
        <v>28</v>
      </c>
      <c r="C32" s="9" t="s">
        <v>179</v>
      </c>
      <c r="D32" s="3" t="s">
        <v>43</v>
      </c>
      <c r="G32" s="3" t="s">
        <v>43</v>
      </c>
      <c r="H32" s="4" t="str">
        <f t="shared" si="0"/>
        <v/>
      </c>
      <c r="I32" s="2" t="s">
        <v>523</v>
      </c>
    </row>
    <row r="33" spans="1:8" x14ac:dyDescent="0.25">
      <c r="A33" s="25">
        <v>4120</v>
      </c>
      <c r="B33" s="25">
        <v>29</v>
      </c>
      <c r="C33" s="9" t="s">
        <v>180</v>
      </c>
      <c r="D33" s="3" t="s">
        <v>43</v>
      </c>
      <c r="H33" s="4" t="str">
        <f t="shared" si="0"/>
        <v/>
      </c>
    </row>
    <row r="34" spans="1:8" x14ac:dyDescent="0.25">
      <c r="A34" s="25">
        <v>2640</v>
      </c>
      <c r="B34" s="25">
        <v>30</v>
      </c>
      <c r="C34" s="9" t="s">
        <v>181</v>
      </c>
      <c r="D34" s="3" t="s">
        <v>43</v>
      </c>
      <c r="H34" s="4" t="str">
        <f t="shared" si="0"/>
        <v/>
      </c>
    </row>
    <row r="35" spans="1:8" x14ac:dyDescent="0.25">
      <c r="A35" s="25">
        <v>752</v>
      </c>
      <c r="B35" s="25">
        <v>31</v>
      </c>
      <c r="C35" s="9" t="s">
        <v>182</v>
      </c>
      <c r="D35" s="3" t="s">
        <v>43</v>
      </c>
      <c r="H35" s="4" t="str">
        <f t="shared" si="0"/>
        <v/>
      </c>
    </row>
    <row r="36" spans="1:8" x14ac:dyDescent="0.25">
      <c r="A36" s="25">
        <v>1942</v>
      </c>
      <c r="B36" s="25">
        <v>32</v>
      </c>
      <c r="C36" s="9" t="s">
        <v>183</v>
      </c>
      <c r="D36" s="3" t="s">
        <v>43</v>
      </c>
      <c r="H36" s="4" t="str">
        <f t="shared" si="0"/>
        <v/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67" t="s">
        <v>491</v>
      </c>
      <c r="B38" s="67"/>
      <c r="C38" s="68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1</v>
      </c>
      <c r="H38" s="23">
        <f>COUNTIF(H5:H37,"X")</f>
        <v>0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1</v>
      </c>
    </row>
    <row r="45" spans="1:8" ht="18.75" x14ac:dyDescent="0.3">
      <c r="C45" s="19" t="s">
        <v>489</v>
      </c>
      <c r="D45" s="10">
        <f>H38</f>
        <v>0</v>
      </c>
      <c r="E45" s="12">
        <f>D45/D43</f>
        <v>0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J45"/>
  <sheetViews>
    <sheetView topLeftCell="B19" workbookViewId="0">
      <pane xSplit="1" topLeftCell="C1" activePane="topRight" state="frozen"/>
      <selection activeCell="B5" sqref="B5"/>
      <selection pane="topRight" activeCell="E5" sqref="E5:E38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customWidth="1"/>
    <col min="5" max="5" width="15.85546875" style="3" customWidth="1"/>
    <col min="6" max="6" width="11" style="3" customWidth="1"/>
    <col min="7" max="7" width="5.5703125" style="3" customWidth="1"/>
    <col min="8" max="9" width="15.5703125" style="2" customWidth="1"/>
    <col min="10" max="16384" width="11.42578125" style="2"/>
  </cols>
  <sheetData>
    <row r="1" spans="1:10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  <c r="I1" s="41"/>
    </row>
    <row r="2" spans="1:10" ht="15" customHeight="1" x14ac:dyDescent="0.25">
      <c r="A2" s="66"/>
      <c r="B2" s="66"/>
      <c r="C2" s="66"/>
      <c r="D2" s="66"/>
      <c r="E2" s="66"/>
      <c r="F2" s="66"/>
      <c r="G2" s="66"/>
      <c r="H2" s="66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  <c r="J4" s="38">
        <v>43958</v>
      </c>
    </row>
    <row r="5" spans="1:10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  <c r="I5" s="4"/>
      <c r="J5" s="2" t="s">
        <v>43</v>
      </c>
    </row>
    <row r="6" spans="1:10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  <c r="I6" s="4"/>
    </row>
    <row r="7" spans="1:10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  <c r="I7" s="4"/>
    </row>
    <row r="8" spans="1:10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  <c r="I8" s="4"/>
    </row>
    <row r="9" spans="1:10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  <c r="I9" s="4"/>
      <c r="J9" s="2" t="s">
        <v>43</v>
      </c>
    </row>
    <row r="10" spans="1:10" s="59" customFormat="1" x14ac:dyDescent="0.25">
      <c r="A10" s="55">
        <v>4273</v>
      </c>
      <c r="B10" s="55">
        <v>6</v>
      </c>
      <c r="C10" s="56" t="s">
        <v>190</v>
      </c>
      <c r="D10" s="57" t="s">
        <v>43</v>
      </c>
      <c r="E10" s="53"/>
      <c r="F10" s="57" t="s">
        <v>43</v>
      </c>
      <c r="G10" s="57"/>
      <c r="H10" s="58" t="str">
        <f t="shared" si="0"/>
        <v/>
      </c>
      <c r="I10" s="58"/>
    </row>
    <row r="11" spans="1:10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  <c r="I11" s="4"/>
      <c r="J11" s="2" t="s">
        <v>43</v>
      </c>
    </row>
    <row r="12" spans="1:10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  <c r="I12" s="4"/>
      <c r="J12" s="2" t="s">
        <v>43</v>
      </c>
    </row>
    <row r="13" spans="1:10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  <c r="I13" s="4"/>
      <c r="J13" s="2" t="s">
        <v>43</v>
      </c>
    </row>
    <row r="14" spans="1:10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  <c r="I14" s="4"/>
    </row>
    <row r="15" spans="1:10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  <c r="I15" s="4"/>
      <c r="J15" s="2" t="s">
        <v>43</v>
      </c>
    </row>
    <row r="16" spans="1:10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  <c r="I16" s="4"/>
      <c r="J16" s="2" t="s">
        <v>43</v>
      </c>
    </row>
    <row r="17" spans="1:10" x14ac:dyDescent="0.25">
      <c r="A17" s="25">
        <v>626</v>
      </c>
      <c r="B17" s="25">
        <v>13</v>
      </c>
      <c r="C17" s="9" t="s">
        <v>197</v>
      </c>
      <c r="F17" s="3" t="s">
        <v>43</v>
      </c>
      <c r="H17" s="4" t="str">
        <f t="shared" si="0"/>
        <v/>
      </c>
      <c r="I17" s="4"/>
    </row>
    <row r="18" spans="1:10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  <c r="I18" s="4"/>
    </row>
    <row r="19" spans="1:10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  <c r="I19" s="4"/>
      <c r="J19" s="2" t="s">
        <v>43</v>
      </c>
    </row>
    <row r="20" spans="1:10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  <c r="I20" s="4"/>
      <c r="J20" s="2" t="s">
        <v>43</v>
      </c>
    </row>
    <row r="21" spans="1:10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  <c r="I21" s="4"/>
      <c r="J21" s="2" t="s">
        <v>43</v>
      </c>
    </row>
    <row r="22" spans="1:10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  <c r="I22" s="4"/>
      <c r="J22" s="2" t="s">
        <v>43</v>
      </c>
    </row>
    <row r="23" spans="1:10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  <c r="I23" s="4"/>
    </row>
    <row r="24" spans="1:10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  <c r="I24" s="4"/>
      <c r="J24" s="2" t="s">
        <v>43</v>
      </c>
    </row>
    <row r="25" spans="1:10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  <c r="I25" s="4"/>
    </row>
    <row r="26" spans="1:10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  <c r="I26" s="4"/>
      <c r="J26" s="2" t="s">
        <v>43</v>
      </c>
    </row>
    <row r="27" spans="1:10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  <c r="I27" s="4"/>
      <c r="J27" s="2" t="s">
        <v>43</v>
      </c>
    </row>
    <row r="28" spans="1:10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  <c r="I28" s="48" t="s">
        <v>524</v>
      </c>
      <c r="J28" s="2" t="s">
        <v>43</v>
      </c>
    </row>
    <row r="29" spans="1:10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  <c r="I29" s="4"/>
      <c r="J29" s="2" t="s">
        <v>43</v>
      </c>
    </row>
    <row r="30" spans="1:10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  <c r="I30" s="4"/>
      <c r="J30" s="2" t="s">
        <v>43</v>
      </c>
    </row>
    <row r="31" spans="1:10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  <c r="I31" s="4"/>
      <c r="J31" s="2" t="s">
        <v>43</v>
      </c>
    </row>
    <row r="32" spans="1:10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  <c r="I32" s="4"/>
      <c r="J32" s="2" t="s">
        <v>43</v>
      </c>
    </row>
    <row r="33" spans="1:10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  <c r="I33" s="4"/>
    </row>
    <row r="34" spans="1:10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  <c r="I34" s="4"/>
      <c r="J34" s="2" t="s">
        <v>43</v>
      </c>
    </row>
    <row r="35" spans="1:10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  <c r="I35" s="4"/>
      <c r="J35" s="2" t="s">
        <v>43</v>
      </c>
    </row>
    <row r="36" spans="1:10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  <c r="I36" s="4"/>
      <c r="J36" s="2" t="s">
        <v>43</v>
      </c>
    </row>
    <row r="37" spans="1:10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  <c r="I37" s="4"/>
    </row>
    <row r="38" spans="1:10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  <c r="I38" s="4"/>
    </row>
    <row r="39" spans="1:10" ht="16.5" thickBot="1" x14ac:dyDescent="0.3">
      <c r="A39" s="67" t="s">
        <v>491</v>
      </c>
      <c r="B39" s="67"/>
      <c r="C39" s="68"/>
      <c r="D39" s="22">
        <f>COUNTA(D5:D38)</f>
        <v>31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2</v>
      </c>
      <c r="I39" s="42"/>
      <c r="J39" s="2">
        <f>COUNTA(J5:J38)</f>
        <v>22</v>
      </c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10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I45"/>
  <sheetViews>
    <sheetView tabSelected="1" workbookViewId="0">
      <selection activeCell="E11" sqref="E1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9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9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9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6" t="s">
        <v>522</v>
      </c>
    </row>
    <row r="5" spans="1:9" x14ac:dyDescent="0.25">
      <c r="A5" s="26">
        <v>3860</v>
      </c>
      <c r="B5" s="26">
        <v>1</v>
      </c>
      <c r="C5" s="9" t="s">
        <v>219</v>
      </c>
      <c r="D5" s="3" t="s">
        <v>531</v>
      </c>
      <c r="H5" s="4" t="str">
        <f>IF(COUNTA(D5:G5)=0,"X","")</f>
        <v/>
      </c>
    </row>
    <row r="6" spans="1:9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9" x14ac:dyDescent="0.25">
      <c r="A7" s="26">
        <v>1897</v>
      </c>
      <c r="B7" s="26">
        <v>3</v>
      </c>
      <c r="C7" s="9" t="s">
        <v>221</v>
      </c>
      <c r="D7" s="3" t="s">
        <v>531</v>
      </c>
      <c r="H7" s="4" t="str">
        <f t="shared" si="0"/>
        <v/>
      </c>
    </row>
    <row r="8" spans="1:9" x14ac:dyDescent="0.25">
      <c r="A8" s="26">
        <v>2252</v>
      </c>
      <c r="B8" s="26">
        <v>4</v>
      </c>
      <c r="C8" s="9" t="s">
        <v>222</v>
      </c>
      <c r="D8" s="3" t="s">
        <v>531</v>
      </c>
      <c r="H8" s="4" t="str">
        <f t="shared" si="0"/>
        <v/>
      </c>
    </row>
    <row r="9" spans="1:9" x14ac:dyDescent="0.25">
      <c r="A9" s="26">
        <v>1985</v>
      </c>
      <c r="B9" s="26">
        <v>5</v>
      </c>
      <c r="C9" s="9" t="s">
        <v>223</v>
      </c>
      <c r="D9" s="3" t="s">
        <v>532</v>
      </c>
      <c r="H9" s="4" t="str">
        <f t="shared" si="0"/>
        <v/>
      </c>
      <c r="I9" s="5" t="s">
        <v>526</v>
      </c>
    </row>
    <row r="10" spans="1:9" x14ac:dyDescent="0.25">
      <c r="A10" s="26">
        <v>2008</v>
      </c>
      <c r="B10" s="26">
        <v>6</v>
      </c>
      <c r="C10" s="9" t="s">
        <v>224</v>
      </c>
      <c r="D10" s="3" t="s">
        <v>43</v>
      </c>
      <c r="E10" s="53"/>
      <c r="G10" s="53"/>
      <c r="H10" s="4" t="str">
        <f t="shared" si="0"/>
        <v/>
      </c>
    </row>
    <row r="11" spans="1:9" x14ac:dyDescent="0.25">
      <c r="A11" s="26">
        <v>1632</v>
      </c>
      <c r="B11" s="26">
        <v>7</v>
      </c>
      <c r="C11" s="9" t="s">
        <v>225</v>
      </c>
      <c r="D11" s="3" t="s">
        <v>531</v>
      </c>
      <c r="H11" s="4" t="str">
        <f t="shared" si="0"/>
        <v/>
      </c>
    </row>
    <row r="12" spans="1:9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9" x14ac:dyDescent="0.25">
      <c r="A13" s="26">
        <v>3375</v>
      </c>
      <c r="B13" s="26">
        <v>9</v>
      </c>
      <c r="C13" s="9" t="s">
        <v>227</v>
      </c>
      <c r="D13" s="3" t="s">
        <v>531</v>
      </c>
      <c r="H13" s="4" t="str">
        <f t="shared" si="0"/>
        <v/>
      </c>
    </row>
    <row r="14" spans="1:9" x14ac:dyDescent="0.25">
      <c r="A14" s="26">
        <v>1658</v>
      </c>
      <c r="B14" s="26">
        <v>10</v>
      </c>
      <c r="C14" s="9" t="s">
        <v>228</v>
      </c>
      <c r="D14" s="3" t="s">
        <v>531</v>
      </c>
      <c r="H14" s="4" t="str">
        <f t="shared" si="0"/>
        <v/>
      </c>
    </row>
    <row r="15" spans="1:9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9" s="62" customFormat="1" x14ac:dyDescent="0.25">
      <c r="A16" s="60">
        <v>1987</v>
      </c>
      <c r="B16" s="60">
        <v>12</v>
      </c>
      <c r="C16" s="61" t="s">
        <v>230</v>
      </c>
      <c r="E16" s="3"/>
      <c r="H16" s="63" t="str">
        <f t="shared" si="0"/>
        <v>X</v>
      </c>
      <c r="I16" s="64" t="s">
        <v>517</v>
      </c>
    </row>
    <row r="17" spans="1:9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9" x14ac:dyDescent="0.25">
      <c r="A18" s="26">
        <v>3174</v>
      </c>
      <c r="B18" s="26">
        <v>14</v>
      </c>
      <c r="C18" s="9" t="s">
        <v>232</v>
      </c>
      <c r="D18" s="3" t="s">
        <v>531</v>
      </c>
      <c r="H18" s="4" t="str">
        <f t="shared" si="0"/>
        <v/>
      </c>
    </row>
    <row r="19" spans="1:9" x14ac:dyDescent="0.25">
      <c r="A19" s="26">
        <v>4291</v>
      </c>
      <c r="B19" s="26">
        <v>15</v>
      </c>
      <c r="C19" s="9" t="s">
        <v>233</v>
      </c>
      <c r="D19" s="3" t="s">
        <v>43</v>
      </c>
      <c r="H19" s="4" t="str">
        <f t="shared" si="0"/>
        <v/>
      </c>
    </row>
    <row r="20" spans="1:9" x14ac:dyDescent="0.25">
      <c r="A20" s="26">
        <v>706</v>
      </c>
      <c r="B20" s="26">
        <v>16</v>
      </c>
      <c r="C20" s="9" t="s">
        <v>234</v>
      </c>
      <c r="D20" s="3" t="s">
        <v>43</v>
      </c>
      <c r="H20" s="4" t="str">
        <f t="shared" si="0"/>
        <v/>
      </c>
    </row>
    <row r="21" spans="1:9" x14ac:dyDescent="0.25">
      <c r="A21" s="26">
        <v>1666</v>
      </c>
      <c r="B21" s="26">
        <v>17</v>
      </c>
      <c r="C21" s="9" t="s">
        <v>235</v>
      </c>
      <c r="D21" s="3" t="s">
        <v>531</v>
      </c>
      <c r="H21" s="4" t="str">
        <f t="shared" si="0"/>
        <v/>
      </c>
    </row>
    <row r="22" spans="1:9" x14ac:dyDescent="0.25">
      <c r="A22" s="26">
        <v>1697</v>
      </c>
      <c r="B22" s="26">
        <v>18</v>
      </c>
      <c r="C22" s="9" t="s">
        <v>236</v>
      </c>
      <c r="D22" s="3" t="s">
        <v>531</v>
      </c>
      <c r="H22" s="4" t="str">
        <f t="shared" si="0"/>
        <v/>
      </c>
    </row>
    <row r="23" spans="1:9" x14ac:dyDescent="0.25">
      <c r="A23" s="26">
        <v>4292</v>
      </c>
      <c r="B23" s="26">
        <v>19</v>
      </c>
      <c r="C23" s="9" t="s">
        <v>237</v>
      </c>
      <c r="D23" s="3" t="s">
        <v>531</v>
      </c>
      <c r="H23" s="4" t="str">
        <f t="shared" si="0"/>
        <v/>
      </c>
    </row>
    <row r="24" spans="1:9" x14ac:dyDescent="0.25">
      <c r="A24" s="26">
        <v>3871</v>
      </c>
      <c r="B24" s="26">
        <v>20</v>
      </c>
      <c r="C24" s="9" t="s">
        <v>238</v>
      </c>
      <c r="D24" s="3" t="s">
        <v>531</v>
      </c>
      <c r="H24" s="4" t="str">
        <f t="shared" si="0"/>
        <v/>
      </c>
    </row>
    <row r="25" spans="1:9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9" x14ac:dyDescent="0.25">
      <c r="A26" s="26">
        <v>4050</v>
      </c>
      <c r="B26" s="26">
        <v>22</v>
      </c>
      <c r="C26" s="9" t="s">
        <v>240</v>
      </c>
      <c r="D26" s="3" t="s">
        <v>531</v>
      </c>
      <c r="H26" s="4" t="str">
        <f t="shared" si="0"/>
        <v/>
      </c>
    </row>
    <row r="27" spans="1:9" x14ac:dyDescent="0.25">
      <c r="A27" s="26">
        <v>1674</v>
      </c>
      <c r="B27" s="26">
        <v>23</v>
      </c>
      <c r="C27" s="9" t="s">
        <v>241</v>
      </c>
      <c r="D27" s="3" t="s">
        <v>531</v>
      </c>
      <c r="H27" s="4" t="str">
        <f t="shared" si="0"/>
        <v/>
      </c>
    </row>
    <row r="28" spans="1:9" x14ac:dyDescent="0.25">
      <c r="A28" s="26">
        <v>2323</v>
      </c>
      <c r="B28" s="26">
        <v>24</v>
      </c>
      <c r="C28" s="9" t="s">
        <v>242</v>
      </c>
      <c r="D28" s="3" t="s">
        <v>531</v>
      </c>
      <c r="H28" s="4" t="str">
        <f t="shared" si="0"/>
        <v/>
      </c>
    </row>
    <row r="29" spans="1:9" x14ac:dyDescent="0.25">
      <c r="A29" s="26">
        <v>4293</v>
      </c>
      <c r="B29" s="26">
        <v>25</v>
      </c>
      <c r="C29" s="9" t="s">
        <v>243</v>
      </c>
      <c r="D29" s="3" t="s">
        <v>531</v>
      </c>
      <c r="H29" s="4" t="str">
        <f t="shared" si="0"/>
        <v/>
      </c>
    </row>
    <row r="30" spans="1:9" x14ac:dyDescent="0.25">
      <c r="A30" s="26">
        <v>4051</v>
      </c>
      <c r="B30" s="26">
        <v>26</v>
      </c>
      <c r="C30" s="9" t="s">
        <v>244</v>
      </c>
      <c r="D30" s="3" t="s">
        <v>531</v>
      </c>
      <c r="H30" s="4" t="str">
        <f t="shared" si="0"/>
        <v/>
      </c>
    </row>
    <row r="31" spans="1:9" x14ac:dyDescent="0.25">
      <c r="A31" s="26">
        <v>717</v>
      </c>
      <c r="B31" s="26">
        <v>27</v>
      </c>
      <c r="C31" s="9" t="s">
        <v>245</v>
      </c>
      <c r="F31" s="3" t="s">
        <v>43</v>
      </c>
      <c r="H31" s="4" t="str">
        <f t="shared" si="0"/>
        <v/>
      </c>
      <c r="I31" s="3" t="s">
        <v>526</v>
      </c>
    </row>
    <row r="32" spans="1:9" x14ac:dyDescent="0.25">
      <c r="A32" s="26">
        <v>1729</v>
      </c>
      <c r="B32" s="26">
        <v>28</v>
      </c>
      <c r="C32" s="9" t="s">
        <v>246</v>
      </c>
      <c r="D32" s="3" t="s">
        <v>531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531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531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531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531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32</v>
      </c>
      <c r="E39" s="22">
        <f t="shared" ref="E39:G39" si="1">COUNTA(E5:E38)</f>
        <v>0</v>
      </c>
      <c r="F39" s="22">
        <f t="shared" si="1"/>
        <v>1</v>
      </c>
      <c r="G39" s="22">
        <f t="shared" si="1"/>
        <v>0</v>
      </c>
      <c r="H39" s="23">
        <f>COUNTIF($H$5:$H$38,"X")</f>
        <v>1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33</v>
      </c>
      <c r="E44" s="12">
        <f>D44/D43</f>
        <v>0.97058823529411764</v>
      </c>
    </row>
    <row r="45" spans="1:8" ht="18.75" x14ac:dyDescent="0.3">
      <c r="C45" s="19" t="s">
        <v>489</v>
      </c>
      <c r="D45" s="10">
        <f>H39</f>
        <v>1</v>
      </c>
      <c r="E45" s="12">
        <f>D45/D43</f>
        <v>2.9411764705882353E-2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J45"/>
  <sheetViews>
    <sheetView topLeftCell="A4" workbookViewId="0">
      <selection activeCell="F32" sqref="F3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10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  <c r="I1" s="41"/>
    </row>
    <row r="2" spans="1:10" ht="15" customHeight="1" x14ac:dyDescent="0.25">
      <c r="A2" s="66"/>
      <c r="B2" s="66"/>
      <c r="C2" s="66"/>
      <c r="D2" s="66"/>
      <c r="E2" s="66"/>
      <c r="F2" s="66"/>
      <c r="G2" s="66"/>
      <c r="H2" s="66"/>
      <c r="I2" s="41"/>
    </row>
    <row r="4" spans="1:10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  <c r="I4" s="13" t="s">
        <v>522</v>
      </c>
    </row>
    <row r="5" spans="1:10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  <c r="I5" s="4"/>
    </row>
    <row r="6" spans="1:10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  <c r="I6" s="4"/>
      <c r="J6" s="2" t="s">
        <v>487</v>
      </c>
    </row>
    <row r="7" spans="1:10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  <c r="I7" s="4"/>
      <c r="J7" s="2" t="s">
        <v>487</v>
      </c>
    </row>
    <row r="8" spans="1:10" x14ac:dyDescent="0.25">
      <c r="A8" s="25">
        <v>1713</v>
      </c>
      <c r="B8" s="25">
        <v>4</v>
      </c>
      <c r="C8" s="9" t="s">
        <v>256</v>
      </c>
      <c r="D8" s="3" t="s">
        <v>43</v>
      </c>
      <c r="H8" s="4" t="str">
        <f t="shared" si="0"/>
        <v/>
      </c>
      <c r="I8" s="4"/>
      <c r="J8" s="2" t="s">
        <v>487</v>
      </c>
    </row>
    <row r="9" spans="1:10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  <c r="I9" s="4"/>
      <c r="J9" s="2" t="s">
        <v>487</v>
      </c>
    </row>
    <row r="10" spans="1:10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  <c r="I10" s="4"/>
    </row>
    <row r="11" spans="1:10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  <c r="I11" s="4"/>
      <c r="J11" s="2" t="s">
        <v>487</v>
      </c>
    </row>
    <row r="12" spans="1:10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  <c r="I12" s="4"/>
      <c r="J12" s="2" t="s">
        <v>487</v>
      </c>
    </row>
    <row r="13" spans="1:10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  <c r="I13" s="4"/>
    </row>
    <row r="14" spans="1:10" s="47" customFormat="1" x14ac:dyDescent="0.25">
      <c r="A14" s="43">
        <v>2068</v>
      </c>
      <c r="B14" s="43">
        <v>10</v>
      </c>
      <c r="C14" s="44" t="s">
        <v>262</v>
      </c>
      <c r="D14" s="3" t="s">
        <v>43</v>
      </c>
      <c r="E14" s="65"/>
      <c r="F14" s="45"/>
      <c r="G14" s="45"/>
      <c r="H14" s="46" t="str">
        <f t="shared" si="0"/>
        <v/>
      </c>
      <c r="I14" s="50" t="s">
        <v>525</v>
      </c>
    </row>
    <row r="15" spans="1:10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  <c r="I15" s="4"/>
      <c r="J15" s="2" t="s">
        <v>487</v>
      </c>
    </row>
    <row r="16" spans="1:10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  <c r="I16" s="4"/>
      <c r="J16" s="2" t="s">
        <v>487</v>
      </c>
    </row>
    <row r="17" spans="1:10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  <c r="I17" s="4"/>
      <c r="J17" s="2" t="s">
        <v>487</v>
      </c>
    </row>
    <row r="18" spans="1:10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  <c r="I18" s="4"/>
      <c r="J18" s="2" t="s">
        <v>487</v>
      </c>
    </row>
    <row r="19" spans="1:10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  <c r="I19" s="4"/>
      <c r="J19" s="2" t="s">
        <v>487</v>
      </c>
    </row>
    <row r="20" spans="1:10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  <c r="I20" s="4"/>
      <c r="J20" s="2" t="s">
        <v>487</v>
      </c>
    </row>
    <row r="21" spans="1:10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  <c r="I21" s="4"/>
      <c r="J21" s="2" t="s">
        <v>487</v>
      </c>
    </row>
    <row r="22" spans="1:10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  <c r="I22" s="4"/>
      <c r="J22" s="2" t="s">
        <v>487</v>
      </c>
    </row>
    <row r="23" spans="1:10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  <c r="I23" s="4"/>
      <c r="J23" s="2" t="s">
        <v>487</v>
      </c>
    </row>
    <row r="24" spans="1:10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  <c r="I24" s="4"/>
      <c r="J24" s="2" t="s">
        <v>487</v>
      </c>
    </row>
    <row r="25" spans="1:10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  <c r="I25" s="4"/>
      <c r="J25" s="2" t="s">
        <v>487</v>
      </c>
    </row>
    <row r="26" spans="1:10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  <c r="I26" s="4"/>
      <c r="J26" s="2" t="s">
        <v>487</v>
      </c>
    </row>
    <row r="27" spans="1:10" x14ac:dyDescent="0.25">
      <c r="A27" s="25">
        <v>3850</v>
      </c>
      <c r="B27" s="25">
        <v>23</v>
      </c>
      <c r="C27" s="9" t="s">
        <v>275</v>
      </c>
      <c r="D27" s="3" t="s">
        <v>43</v>
      </c>
      <c r="H27" s="4" t="str">
        <f t="shared" si="0"/>
        <v/>
      </c>
      <c r="I27" s="4"/>
    </row>
    <row r="28" spans="1:10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  <c r="I28" s="4"/>
      <c r="J28" s="2" t="s">
        <v>487</v>
      </c>
    </row>
    <row r="29" spans="1:10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  <c r="I29" s="4"/>
      <c r="J29" s="2" t="s">
        <v>487</v>
      </c>
    </row>
    <row r="30" spans="1:10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  <c r="I30" s="4"/>
      <c r="J30" s="2" t="s">
        <v>487</v>
      </c>
    </row>
    <row r="31" spans="1:10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  <c r="I31" s="4"/>
      <c r="J31" s="2" t="s">
        <v>487</v>
      </c>
    </row>
    <row r="32" spans="1:10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  <c r="I32" s="4"/>
      <c r="J32" s="2" t="s">
        <v>487</v>
      </c>
    </row>
    <row r="33" spans="1:10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  <c r="I33" s="4" t="s">
        <v>530</v>
      </c>
    </row>
    <row r="34" spans="1:10" x14ac:dyDescent="0.25">
      <c r="A34" s="25">
        <v>3272</v>
      </c>
      <c r="B34" s="25">
        <v>30</v>
      </c>
      <c r="C34" s="9" t="s">
        <v>282</v>
      </c>
      <c r="D34" s="3" t="s">
        <v>43</v>
      </c>
      <c r="H34" s="4" t="str">
        <f t="shared" si="0"/>
        <v/>
      </c>
      <c r="I34" s="4"/>
      <c r="J34" s="2" t="s">
        <v>487</v>
      </c>
    </row>
    <row r="35" spans="1:10" x14ac:dyDescent="0.25">
      <c r="A35" s="25">
        <v>693</v>
      </c>
      <c r="B35" s="25">
        <v>31</v>
      </c>
      <c r="C35" s="9" t="s">
        <v>283</v>
      </c>
      <c r="D35" s="3" t="s">
        <v>43</v>
      </c>
      <c r="H35" s="4" t="str">
        <f t="shared" si="0"/>
        <v/>
      </c>
      <c r="I35" s="4"/>
      <c r="J35" s="2" t="s">
        <v>487</v>
      </c>
    </row>
    <row r="36" spans="1:10" x14ac:dyDescent="0.25">
      <c r="A36" s="25">
        <v>1764</v>
      </c>
      <c r="B36" s="25">
        <v>32</v>
      </c>
      <c r="C36" s="9" t="s">
        <v>284</v>
      </c>
      <c r="F36" s="3" t="s">
        <v>43</v>
      </c>
      <c r="H36" s="4" t="str">
        <f t="shared" si="0"/>
        <v/>
      </c>
      <c r="I36" s="4"/>
    </row>
    <row r="37" spans="1:10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  <c r="I37" s="4"/>
      <c r="J37" s="2" t="s">
        <v>487</v>
      </c>
    </row>
    <row r="38" spans="1:10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  <c r="I38" s="4"/>
      <c r="J38" s="2" t="s">
        <v>487</v>
      </c>
    </row>
    <row r="39" spans="1:10" ht="16.5" thickBot="1" x14ac:dyDescent="0.3">
      <c r="A39" s="67" t="s">
        <v>491</v>
      </c>
      <c r="B39" s="67"/>
      <c r="C39" s="68"/>
      <c r="D39" s="22">
        <f>COUNTA(D5:D38)</f>
        <v>33</v>
      </c>
      <c r="E39" s="22">
        <f t="shared" ref="E39:G39" si="1">COUNTA(E5:E38)</f>
        <v>0</v>
      </c>
      <c r="F39" s="22">
        <f t="shared" si="1"/>
        <v>1</v>
      </c>
      <c r="G39" s="22">
        <f t="shared" si="1"/>
        <v>0</v>
      </c>
      <c r="H39" s="23">
        <f>COUNTIF($H$5:$H$38,"X")</f>
        <v>0</v>
      </c>
      <c r="I39" s="42"/>
    </row>
    <row r="40" spans="1:10" ht="15.75" thickTop="1" x14ac:dyDescent="0.25"/>
    <row r="42" spans="1:10" ht="18.75" x14ac:dyDescent="0.3">
      <c r="C42" s="18" t="s">
        <v>492</v>
      </c>
      <c r="D42" s="17" t="s">
        <v>493</v>
      </c>
      <c r="E42" s="16" t="s">
        <v>494</v>
      </c>
    </row>
    <row r="43" spans="1:10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10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10" ht="18.75" x14ac:dyDescent="0.3">
      <c r="C45" s="19" t="s">
        <v>489</v>
      </c>
      <c r="D45" s="10">
        <f>H39</f>
        <v>0</v>
      </c>
      <c r="E45" s="12">
        <f>D45/D43</f>
        <v>0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workbookViewId="0">
      <selection activeCell="E5" sqref="E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66" t="s">
        <v>45</v>
      </c>
      <c r="B1" s="66"/>
      <c r="C1" s="66"/>
      <c r="D1" s="66"/>
      <c r="E1" s="66"/>
      <c r="F1" s="66"/>
      <c r="G1" s="66"/>
      <c r="H1" s="66"/>
    </row>
    <row r="2" spans="1:8" ht="15" customHeight="1" x14ac:dyDescent="0.25">
      <c r="A2" s="66"/>
      <c r="B2" s="66"/>
      <c r="C2" s="66"/>
      <c r="D2" s="66"/>
      <c r="E2" s="66"/>
      <c r="F2" s="66"/>
      <c r="G2" s="66"/>
      <c r="H2" s="66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F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1665</v>
      </c>
      <c r="B7" s="26">
        <v>3</v>
      </c>
      <c r="C7" s="9" t="s">
        <v>289</v>
      </c>
      <c r="D7" s="3" t="s">
        <v>43</v>
      </c>
      <c r="H7" s="4" t="str">
        <f t="shared" si="0"/>
        <v/>
      </c>
    </row>
    <row r="8" spans="1:8" x14ac:dyDescent="0.25">
      <c r="A8" s="26">
        <v>1686</v>
      </c>
      <c r="B8" s="26">
        <v>4</v>
      </c>
      <c r="C8" s="9" t="s">
        <v>290</v>
      </c>
      <c r="D8" s="3" t="s">
        <v>43</v>
      </c>
      <c r="H8" s="4" t="str">
        <f t="shared" si="0"/>
        <v/>
      </c>
    </row>
    <row r="9" spans="1:8" x14ac:dyDescent="0.25">
      <c r="A9" s="26">
        <v>2064</v>
      </c>
      <c r="B9" s="26">
        <v>5</v>
      </c>
      <c r="C9" s="9" t="s">
        <v>291</v>
      </c>
      <c r="D9" s="3" t="s">
        <v>43</v>
      </c>
      <c r="H9" s="4" t="str">
        <f t="shared" si="0"/>
        <v/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D13" s="3" t="s">
        <v>43</v>
      </c>
      <c r="H13" s="4" t="str">
        <f t="shared" si="0"/>
        <v/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D15" s="3" t="s">
        <v>43</v>
      </c>
      <c r="H15" s="4" t="str">
        <f t="shared" si="0"/>
        <v/>
      </c>
    </row>
    <row r="16" spans="1:8" x14ac:dyDescent="0.25">
      <c r="A16" s="26">
        <v>1637</v>
      </c>
      <c r="B16" s="26">
        <v>12</v>
      </c>
      <c r="C16" s="9" t="s">
        <v>298</v>
      </c>
      <c r="D16" s="3" t="s">
        <v>43</v>
      </c>
      <c r="H16" s="4" t="str">
        <f t="shared" si="0"/>
        <v/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F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5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D27" s="3" t="s">
        <v>43</v>
      </c>
      <c r="H27" s="4" t="str">
        <f t="shared" si="0"/>
        <v/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5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D31" s="3" t="s">
        <v>43</v>
      </c>
      <c r="H31" s="4" t="str">
        <f t="shared" si="0"/>
        <v/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D33" s="3" t="s">
        <v>43</v>
      </c>
      <c r="H33" s="4" t="str">
        <f t="shared" si="0"/>
        <v/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D35" s="53" t="s">
        <v>43</v>
      </c>
      <c r="H35" s="4" t="str">
        <f t="shared" si="0"/>
        <v/>
      </c>
    </row>
    <row r="36" spans="1:8" x14ac:dyDescent="0.25">
      <c r="A36" s="26">
        <v>3597</v>
      </c>
      <c r="B36" s="26">
        <v>32</v>
      </c>
      <c r="C36" s="9" t="s">
        <v>319</v>
      </c>
      <c r="D36" s="3" t="s">
        <v>43</v>
      </c>
      <c r="H36" s="4" t="str">
        <f t="shared" si="0"/>
        <v/>
      </c>
    </row>
    <row r="37" spans="1:8" x14ac:dyDescent="0.25">
      <c r="A37" s="26">
        <v>1706</v>
      </c>
      <c r="B37" s="26">
        <v>33</v>
      </c>
      <c r="C37" s="9" t="s">
        <v>320</v>
      </c>
      <c r="D37" s="3" t="s">
        <v>43</v>
      </c>
      <c r="H37" s="4" t="str">
        <f t="shared" si="0"/>
        <v/>
      </c>
    </row>
    <row r="38" spans="1:8" x14ac:dyDescent="0.25">
      <c r="A38" s="26">
        <v>1968</v>
      </c>
      <c r="B38" s="26">
        <v>34</v>
      </c>
      <c r="C38" s="9" t="s">
        <v>321</v>
      </c>
      <c r="D38" s="3" t="s">
        <v>43</v>
      </c>
      <c r="H38" s="4" t="str">
        <f t="shared" si="0"/>
        <v/>
      </c>
    </row>
    <row r="39" spans="1:8" ht="16.5" thickBot="1" x14ac:dyDescent="0.3">
      <c r="A39" s="67" t="s">
        <v>491</v>
      </c>
      <c r="B39" s="67"/>
      <c r="C39" s="68"/>
      <c r="D39" s="22">
        <f>COUNTA(D5:D38)</f>
        <v>34</v>
      </c>
      <c r="E39" s="22">
        <f t="shared" ref="E39:G39" si="1">COUNTA(E5:E38)</f>
        <v>0</v>
      </c>
      <c r="F39" s="22">
        <f t="shared" si="1"/>
        <v>2</v>
      </c>
      <c r="G39" s="22">
        <f t="shared" si="1"/>
        <v>0</v>
      </c>
      <c r="H39" s="23">
        <f>COUNTIF($H$5:$H$38,"X")</f>
        <v>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34</v>
      </c>
      <c r="E44" s="12">
        <f>D44/D43</f>
        <v>1</v>
      </c>
    </row>
    <row r="45" spans="1:8" ht="18.75" x14ac:dyDescent="0.3">
      <c r="C45" s="19" t="s">
        <v>489</v>
      </c>
      <c r="D45" s="10">
        <f>H39</f>
        <v>0</v>
      </c>
      <c r="E45" s="12">
        <f>D45/D43</f>
        <v>0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2020-07-16T16:32:13Z</dcterms:modified>
</cp:coreProperties>
</file>