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listados\"/>
    </mc:Choice>
  </mc:AlternateContent>
  <xr:revisionPtr revIDLastSave="0" documentId="13_ncr:1_{D741C9A2-1DB4-425B-89C7-CEE9F951485C}" xr6:coauthVersionLast="45" xr6:coauthVersionMax="45" xr10:uidLastSave="{00000000-0000-0000-0000-000000000000}"/>
  <bookViews>
    <workbookView xWindow="-120" yWindow="-120" windowWidth="19440" windowHeight="15000" tabRatio="710" firstSheet="6" activeTab="8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definedNames>
    <definedName name="_xlnm._FilterDatabase" localSheetId="1" hidden="1">'06-1'!$A$4:$H$45</definedName>
    <definedName name="_xlnm._FilterDatabase" localSheetId="2" hidden="1">'08-1'!$A$4:$H$39</definedName>
    <definedName name="_xlnm._FilterDatabase" localSheetId="3" hidden="1">'08-2'!$A$4:$H$41</definedName>
    <definedName name="_xlnm._FilterDatabase" localSheetId="4" hidden="1">'08-3'!$A$4:$H$39</definedName>
    <definedName name="_xlnm._FilterDatabase" localSheetId="5" hidden="1">'08-4'!$A$4:$H$39</definedName>
    <definedName name="_xlnm._FilterDatabase" localSheetId="6" hidden="1">'09-1'!$A$4:$H$39</definedName>
    <definedName name="_xlnm._FilterDatabase" localSheetId="7" hidden="1">'09-2'!$A$4:$H$39</definedName>
    <definedName name="_xlnm._FilterDatabase" localSheetId="8" hidden="1">'09-3'!$A$4:$H$40</definedName>
    <definedName name="_xlnm._FilterDatabase" localSheetId="9" hidden="1">'10-1'!$A$4:$H$38</definedName>
    <definedName name="_xlnm._FilterDatabase" localSheetId="10" hidden="1">'10-2'!$A$4:$H$37</definedName>
    <definedName name="_xlnm._FilterDatabase" localSheetId="11" hidden="1">'10-3'!$A$4:$H$38</definedName>
    <definedName name="_xlnm._FilterDatabase" localSheetId="12" hidden="1">'11-1'!$A$4:$H$39</definedName>
    <definedName name="_xlnm._FilterDatabase" localSheetId="13" hidden="1">'11-2'!$A$4:$H$38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1" l="1"/>
  <c r="D43" i="2"/>
  <c r="D45" i="3"/>
  <c r="D43" i="4"/>
  <c r="D43" i="5"/>
  <c r="D43" i="6"/>
  <c r="D43" i="7"/>
  <c r="D44" i="8"/>
  <c r="D42" i="9"/>
  <c r="D41" i="10"/>
  <c r="D42" i="11"/>
  <c r="D42" i="14"/>
  <c r="D43" i="14" s="1"/>
  <c r="D42" i="13"/>
  <c r="D44" i="14"/>
  <c r="O5" i="15" l="1"/>
  <c r="O6" i="15"/>
  <c r="O4" i="15"/>
  <c r="N4" i="15"/>
  <c r="L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8" i="11" s="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40" i="8"/>
  <c r="F40" i="8"/>
  <c r="G40" i="8"/>
  <c r="D40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38" i="4"/>
  <c r="D45" i="4" s="1"/>
  <c r="E6" i="15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M4" i="15" s="1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H5" i="13"/>
  <c r="H5" i="12"/>
  <c r="H39" i="12" s="1"/>
  <c r="D45" i="12" s="1"/>
  <c r="E45" i="12" s="1"/>
  <c r="H5" i="11"/>
  <c r="H5" i="10"/>
  <c r="H37" i="10" s="1"/>
  <c r="H5" i="9"/>
  <c r="H5" i="8"/>
  <c r="H40" i="8" s="1"/>
  <c r="D46" i="8" s="1"/>
  <c r="H5" i="7"/>
  <c r="H5" i="6"/>
  <c r="H5" i="5"/>
  <c r="H39" i="5" s="1"/>
  <c r="D45" i="5" s="1"/>
  <c r="F6" i="15" s="1"/>
  <c r="H5" i="4"/>
  <c r="H5" i="3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H45" i="1" s="1"/>
  <c r="E45" i="1"/>
  <c r="F45" i="1"/>
  <c r="G45" i="1"/>
  <c r="D45" i="1"/>
  <c r="H41" i="3" l="1"/>
  <c r="D47" i="3" s="1"/>
  <c r="D6" i="15" s="1"/>
  <c r="D8" i="15" s="1"/>
  <c r="H38" i="13"/>
  <c r="H38" i="9"/>
  <c r="H8" i="15"/>
  <c r="P4" i="15"/>
  <c r="R4" i="15"/>
  <c r="Q4" i="15"/>
  <c r="E46" i="8"/>
  <c r="I6" i="15"/>
  <c r="I8" i="15" s="1"/>
  <c r="M6" i="15"/>
  <c r="M8" i="15" s="1"/>
  <c r="E8" i="15"/>
  <c r="D44" i="4"/>
  <c r="F8" i="15"/>
  <c r="O7" i="15"/>
  <c r="O8" i="15"/>
  <c r="G8" i="15"/>
  <c r="D44" i="12"/>
  <c r="D45" i="8"/>
  <c r="E45" i="7"/>
  <c r="D44" i="7"/>
  <c r="D44" i="6"/>
  <c r="E45" i="6"/>
  <c r="D44" i="5"/>
  <c r="E45" i="5"/>
  <c r="E45" i="4"/>
  <c r="D51" i="1"/>
  <c r="D45" i="2"/>
  <c r="D44" i="2" s="1"/>
  <c r="D46" i="3" l="1"/>
  <c r="D5" i="15" s="1"/>
  <c r="D7" i="15" s="1"/>
  <c r="E47" i="3"/>
  <c r="E44" i="6"/>
  <c r="G5" i="15"/>
  <c r="G7" i="15" s="1"/>
  <c r="E44" i="7"/>
  <c r="E43" i="7" s="1"/>
  <c r="H5" i="15"/>
  <c r="H7" i="15" s="1"/>
  <c r="E45" i="8"/>
  <c r="E44" i="8" s="1"/>
  <c r="I5" i="15"/>
  <c r="I7" i="15" s="1"/>
  <c r="E44" i="12"/>
  <c r="E43" i="12" s="1"/>
  <c r="M5" i="15"/>
  <c r="M7" i="15" s="1"/>
  <c r="E44" i="5"/>
  <c r="E43" i="5" s="1"/>
  <c r="F5" i="15"/>
  <c r="F7" i="15" s="1"/>
  <c r="E46" i="3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D44" i="9"/>
  <c r="E45" i="3" l="1"/>
  <c r="D43" i="9"/>
  <c r="J6" i="15"/>
  <c r="J8" i="15" s="1"/>
  <c r="E43" i="2"/>
  <c r="B8" i="15"/>
  <c r="E50" i="1"/>
  <c r="B5" i="15"/>
  <c r="E44" i="9"/>
  <c r="D43" i="10"/>
  <c r="E43" i="10" s="1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<sst xmlns="http://schemas.openxmlformats.org/spreadsheetml/2006/main" count="1138" uniqueCount="520">
  <si>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</si>
  <si>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</si>
  <si>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</si>
  <si>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</si>
  <si>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</si>
  <si>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</si>
  <si>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</si>
  <si>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</si>
  <si>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</si>
  <si>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</si>
  <si>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</si>
  <si>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</si>
  <si>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</si>
  <si>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</si>
  <si>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</si>
  <si>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</si>
  <si>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</si>
  <si>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</si>
  <si>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</si>
  <si>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</si>
  <si>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</si>
  <si>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</si>
  <si>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</si>
  <si>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</si>
  <si>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</si>
  <si>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</si>
  <si>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</si>
  <si>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</si>
  <si>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</si>
  <si>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</si>
  <si>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</si>
  <si>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</si>
  <si>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</si>
  <si>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</si>
  <si>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</si>
  <si>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</si>
  <si>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</si>
  <si>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</si>
  <si>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</si>
  <si>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</si>
  <si>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</si>
  <si>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</si>
  <si>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</si>
  <si>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</si>
  <si>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</si>
  <si>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</si>
  <si>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</si>
  <si>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</si>
  <si>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</si>
  <si>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</si>
  <si>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</si>
  <si>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</si>
  <si>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</si>
  <si>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</si>
  <si>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</si>
  <si>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</si>
  <si>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</si>
  <si>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</si>
  <si>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</si>
  <si>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</si>
  <si>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</si>
  <si>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</si>
  <si>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</si>
  <si>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</si>
  <si>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</si>
  <si>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</si>
  <si>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</si>
  <si>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</si>
  <si>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</si>
  <si>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</si>
  <si>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</si>
  <si>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</si>
  <si>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</si>
  <si>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</si>
  <si>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</si>
  <si>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</si>
  <si>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</si>
  <si>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</si>
  <si>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</si>
  <si>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</si>
  <si>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</si>
  <si>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</si>
  <si>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</si>
  <si>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</si>
  <si>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</si>
  <si>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</si>
  <si>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</si>
  <si>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</si>
  <si>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</si>
  <si>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</si>
  <si>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</si>
  <si>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</si>
  <si>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</si>
  <si>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</si>
  <si>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</si>
  <si>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</si>
  <si>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</si>
  <si>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</si>
  <si>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</si>
  <si>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</si>
  <si>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</si>
  <si>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</si>
  <si>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</si>
  <si>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</si>
  <si>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</si>
  <si>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</si>
  <si>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</si>
  <si>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</si>
  <si>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</si>
  <si>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</si>
  <si>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</si>
  <si>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</si>
  <si>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</si>
  <si>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</si>
  <si>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</si>
  <si>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</si>
  <si>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</si>
  <si>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</si>
  <si>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</si>
  <si>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</si>
  <si>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</si>
  <si>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</si>
  <si>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</si>
  <si>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</si>
  <si>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</si>
  <si>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</si>
  <si>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</si>
  <si>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</si>
  <si>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</si>
  <si>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</si>
  <si>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</si>
  <si>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</si>
  <si>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</si>
  <si>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</si>
  <si>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</si>
  <si>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</si>
  <si>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</si>
  <si>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</si>
  <si>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</si>
  <si>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</si>
  <si>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</si>
  <si>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</si>
  <si>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</si>
  <si>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</si>
  <si>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</si>
  <si>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</si>
  <si>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</si>
  <si>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</si>
  <si>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</si>
  <si>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</si>
  <si>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</si>
  <si>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</si>
  <si>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</si>
  <si>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</si>
  <si>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</si>
  <si>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</si>
  <si>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</si>
  <si>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</si>
  <si>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</si>
  <si>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</si>
  <si>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</si>
  <si>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</si>
  <si>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</si>
  <si>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</si>
  <si>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</si>
  <si>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</si>
  <si>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</si>
  <si>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</si>
  <si>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</si>
  <si>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</si>
  <si>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</si>
  <si>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</si>
  <si>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</si>
  <si>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</si>
  <si>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</si>
  <si>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</si>
  <si>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</si>
  <si>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</si>
  <si>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</si>
  <si>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</si>
  <si>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</si>
  <si>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</si>
  <si>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</si>
  <si>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</si>
  <si>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</si>
  <si>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</si>
  <si>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</si>
  <si>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</si>
  <si>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</si>
  <si>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</si>
  <si>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</si>
  <si>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</si>
  <si>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</si>
  <si>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</si>
  <si>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</si>
  <si>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</si>
  <si>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</si>
  <si>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</si>
  <si>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</si>
  <si>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</si>
  <si>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</si>
  <si>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</si>
  <si>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</si>
  <si>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</si>
  <si>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</si>
  <si>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</si>
  <si>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</si>
  <si>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</si>
  <si>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</si>
  <si>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</si>
  <si>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</si>
  <si>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</si>
  <si>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</si>
  <si>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</si>
  <si>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</si>
  <si>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</si>
  <si>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</si>
  <si>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</si>
  <si>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</si>
  <si>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</si>
  <si>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</si>
  <si>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</si>
  <si>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</si>
  <si>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</si>
  <si>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</si>
  <si>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</si>
  <si>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</si>
  <si>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</si>
  <si>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</si>
  <si>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</si>
  <si>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</si>
  <si>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</si>
  <si>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</si>
  <si>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</si>
  <si>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</si>
  <si>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</si>
  <si>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</si>
  <si>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</si>
  <si>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</si>
  <si>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</si>
  <si>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</si>
  <si>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</si>
  <si>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</si>
  <si>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</si>
  <si>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</si>
  <si>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</si>
  <si>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</si>
  <si>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</si>
  <si>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</si>
  <si>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</si>
  <si>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</si>
  <si>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</si>
  <si>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</si>
  <si>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</si>
  <si>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</si>
  <si>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</si>
  <si>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</si>
  <si>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</si>
  <si>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</si>
  <si>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</si>
  <si>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</si>
  <si>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</si>
  <si>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</si>
  <si>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</si>
  <si>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</si>
  <si>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</si>
  <si>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</si>
  <si>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</si>
  <si>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</si>
  <si>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</si>
  <si>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</si>
  <si>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</si>
  <si>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</si>
  <si>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</si>
  <si>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</si>
  <si>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</si>
  <si>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</si>
  <si>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</si>
  <si>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</si>
  <si>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</si>
  <si>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</si>
  <si>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</si>
  <si>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</si>
  <si>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</si>
  <si>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</si>
  <si>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</si>
  <si>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</si>
  <si>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</si>
  <si>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</si>
  <si>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</si>
  <si>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</si>
  <si>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</si>
  <si>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</si>
  <si>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</si>
  <si>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</si>
  <si>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</si>
  <si>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</si>
  <si>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</si>
  <si>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</si>
  <si>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</si>
  <si>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</si>
  <si>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</si>
  <si>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</si>
  <si>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</si>
  <si>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</si>
  <si>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</si>
  <si>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</si>
  <si>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</si>
  <si>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</si>
  <si>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</si>
  <si>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</si>
  <si>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</si>
  <si>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</si>
  <si>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</si>
  <si>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</si>
  <si>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</si>
  <si>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</si>
  <si>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</si>
  <si>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</si>
  <si>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</si>
  <si>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</si>
  <si>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</si>
  <si>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</si>
  <si>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</si>
  <si>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</si>
  <si>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</si>
  <si>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</si>
  <si>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</si>
  <si>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</si>
  <si>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</si>
  <si>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</si>
  <si>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</si>
  <si>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</si>
  <si>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</si>
  <si>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</si>
  <si>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</si>
  <si>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</si>
  <si>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</si>
  <si>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</si>
  <si>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</si>
  <si>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</si>
  <si>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</si>
  <si>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</si>
  <si>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</si>
  <si>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</si>
  <si>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</si>
  <si>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</si>
  <si>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</si>
  <si>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</si>
  <si>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</si>
  <si>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</si>
  <si>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</si>
  <si>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</si>
  <si>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</si>
  <si>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</si>
  <si>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</si>
  <si>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</si>
  <si>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</si>
  <si>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</si>
  <si>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</si>
  <si>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</si>
  <si>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</si>
  <si>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</si>
  <si>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</si>
  <si>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</si>
  <si>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</si>
  <si>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</si>
  <si>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</si>
  <si>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</si>
  <si>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</si>
  <si>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</si>
  <si>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</si>
  <si>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</si>
  <si>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</si>
  <si>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</si>
  <si>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</si>
  <si>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</si>
  <si>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</si>
  <si>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</si>
  <si>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</si>
  <si>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</si>
  <si>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</si>
  <si>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</si>
  <si>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</si>
  <si>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</si>
  <si>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</si>
  <si>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</si>
  <si>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</si>
  <si>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</si>
  <si>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</si>
  <si>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</si>
  <si>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</si>
  <si>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</si>
  <si>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</si>
  <si>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</si>
  <si>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</si>
  <si>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</si>
  <si>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</si>
  <si>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</si>
  <si>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</si>
  <si>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</si>
  <si>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</si>
  <si>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</si>
  <si>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</si>
  <si>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</si>
  <si>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</si>
  <si>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</si>
  <si>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</si>
  <si>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</si>
  <si>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</si>
  <si>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</si>
  <si>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</si>
  <si>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</si>
  <si>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</si>
  <si>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</si>
  <si>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</si>
  <si>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</si>
  <si>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</si>
  <si>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</si>
  <si>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</si>
  <si>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</si>
  <si>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</si>
  <si>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</si>
  <si>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</si>
  <si>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</si>
  <si>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</si>
  <si>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</si>
  <si>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</si>
  <si>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</si>
  <si>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</si>
  <si>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</si>
  <si>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</si>
  <si>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</si>
  <si>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</si>
  <si>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</si>
  <si>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</si>
  <si>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</si>
  <si>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</si>
  <si>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</si>
  <si>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</si>
  <si>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</si>
  <si>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</si>
  <si>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</si>
  <si>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</si>
  <si>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</si>
  <si>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</si>
  <si>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</si>
  <si>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</si>
  <si>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</si>
  <si>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</si>
  <si>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</si>
  <si>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</si>
  <si>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</si>
  <si>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</si>
  <si>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</si>
  <si>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</si>
  <si>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</si>
  <si>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</si>
  <si>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</si>
  <si>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</si>
  <si>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</si>
  <si>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</si>
  <si>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</si>
  <si>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</si>
  <si>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</si>
  <si>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</si>
  <si>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</si>
  <si>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</si>
  <si>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</si>
  <si>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</si>
  <si>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</si>
  <si>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</si>
  <si>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</si>
  <si>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</si>
  <si>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</si>
  <si>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</si>
  <si>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</si>
  <si>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</si>
  <si>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</si>
  <si>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</si>
  <si>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</si>
  <si>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</si>
  <si>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</si>
  <si>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</si>
  <si>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</si>
  <si>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</si>
  <si>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</si>
  <si>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</si>
  <si>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</si>
  <si>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</si>
  <si>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</si>
  <si>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</si>
  <si>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</si>
  <si>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</si>
  <si>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</si>
  <si>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</si>
  <si>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</si>
  <si>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</si>
  <si>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</si>
  <si>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</si>
  <si>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</si>
  <si>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</si>
  <si>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</si>
  <si>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</si>
  <si>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</si>
  <si>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</si>
  <si>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</si>
  <si>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</si>
  <si>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</si>
  <si>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</si>
  <si>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</si>
  <si>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</si>
  <si>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MEDIA</t>
  </si>
  <si>
    <t>MAX</t>
  </si>
  <si>
    <t>MIN</t>
  </si>
  <si>
    <t>20 - 24 Abril</t>
  </si>
  <si>
    <t>27 Abril - 1 Mayo</t>
  </si>
  <si>
    <t>% NO CONTAC ANT SEM</t>
  </si>
  <si>
    <t>% NO CONTAC 27-1 PRE SEM</t>
  </si>
  <si>
    <t>% NO CONECTADO PRE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</si>
</sst>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0" fontId="21" fillId="34" borderId="0" xfId="0" applyFont="1" applyFill="1" applyBorder="1"/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26</c:v>
                </c:pt>
                <c:pt idx="1">
                  <c:v>32</c:v>
                </c:pt>
                <c:pt idx="2">
                  <c:v>29</c:v>
                </c:pt>
                <c:pt idx="3">
                  <c:v>16</c:v>
                </c:pt>
                <c:pt idx="4">
                  <c:v>31</c:v>
                </c:pt>
                <c:pt idx="5">
                  <c:v>29</c:v>
                </c:pt>
                <c:pt idx="6">
                  <c:v>28</c:v>
                </c:pt>
                <c:pt idx="7">
                  <c:v>21</c:v>
                </c:pt>
                <c:pt idx="8">
                  <c:v>33</c:v>
                </c:pt>
                <c:pt idx="9">
                  <c:v>12</c:v>
                </c:pt>
                <c:pt idx="10">
                  <c:v>11</c:v>
                </c:pt>
                <c:pt idx="11">
                  <c:v>30</c:v>
                </c:pt>
                <c:pt idx="12">
                  <c:v>29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14</c:v>
                </c:pt>
                <c:pt idx="1">
                  <c:v>2</c:v>
                </c:pt>
                <c:pt idx="2">
                  <c:v>7</c:v>
                </c:pt>
                <c:pt idx="3">
                  <c:v>17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14</c:v>
                </c:pt>
                <c:pt idx="8">
                  <c:v>0</c:v>
                </c:pt>
                <c:pt idx="9">
                  <c:v>20</c:v>
                </c:pt>
                <c:pt idx="10">
                  <c:v>22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0.65</c:v>
                </c:pt>
                <c:pt idx="1">
                  <c:v>0.94117647058823528</c:v>
                </c:pt>
                <c:pt idx="2">
                  <c:v>0.80555555555555558</c:v>
                </c:pt>
                <c:pt idx="3">
                  <c:v>0.48484848484848486</c:v>
                </c:pt>
                <c:pt idx="4">
                  <c:v>0.91176470588235292</c:v>
                </c:pt>
                <c:pt idx="5">
                  <c:v>0.8529411764705882</c:v>
                </c:pt>
                <c:pt idx="6">
                  <c:v>0.82352941176470584</c:v>
                </c:pt>
                <c:pt idx="7">
                  <c:v>0.6</c:v>
                </c:pt>
                <c:pt idx="8">
                  <c:v>1</c:v>
                </c:pt>
                <c:pt idx="9">
                  <c:v>0.375</c:v>
                </c:pt>
                <c:pt idx="10">
                  <c:v>0.33333333333333331</c:v>
                </c:pt>
                <c:pt idx="11">
                  <c:v>0.88235294117647056</c:v>
                </c:pt>
                <c:pt idx="12">
                  <c:v>0.87878787878787878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 PRE SEM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0.35</c:v>
                </c:pt>
                <c:pt idx="1">
                  <c:v>5.8823529411764705E-2</c:v>
                </c:pt>
                <c:pt idx="2">
                  <c:v>0.19444444444444445</c:v>
                </c:pt>
                <c:pt idx="3">
                  <c:v>0.51515151515151514</c:v>
                </c:pt>
                <c:pt idx="4">
                  <c:v>8.8235294117647065E-2</c:v>
                </c:pt>
                <c:pt idx="5">
                  <c:v>0.14705882352941177</c:v>
                </c:pt>
                <c:pt idx="6">
                  <c:v>0.17647058823529413</c:v>
                </c:pt>
                <c:pt idx="7">
                  <c:v>0.4</c:v>
                </c:pt>
                <c:pt idx="8">
                  <c:v>0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0.11764705882352941</c:v>
                </c:pt>
                <c:pt idx="12">
                  <c:v>0.12121212121212122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600" b="1">
                <a:latin typeface="Cambria" panose="02040503050406030204" pitchFamily="18" charset="0"/>
                <a:ea typeface="Cambria" panose="02040503050406030204" pitchFamily="18" charset="0"/>
              </a:rPr>
              <a:t>HISTORICO</a:t>
            </a:r>
            <a:r>
              <a:rPr lang="es-CO" sz="1600" b="1" baseline="0">
                <a:latin typeface="Cambria" panose="02040503050406030204" pitchFamily="18" charset="0"/>
                <a:ea typeface="Cambria" panose="02040503050406030204" pitchFamily="18" charset="0"/>
              </a:rPr>
              <a:t> DE NO CONTACTADOS - ANTERIOR / PRESENTE SEMANA</a:t>
            </a:r>
            <a:endParaRPr lang="es-CO" sz="1600" b="1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Resumen!$A$8</c:f>
              <c:strCache>
                <c:ptCount val="1"/>
                <c:pt idx="0">
                  <c:v>% NO CONECTADO PRE SEM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577456298975292E-2"/>
                  <c:y val="5.4285207179358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42B-4196-BDA3-7A1DE9A19DFC}"/>
                </c:ext>
              </c:extLst>
            </c:dLbl>
            <c:dLbl>
              <c:idx val="1"/>
              <c:layout>
                <c:manualLayout>
                  <c:x val="-5.7866184448462941E-2"/>
                  <c:y val="-3.13085351282081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B-4196-BDA3-7A1DE9A19DFC}"/>
                </c:ext>
              </c:extLst>
            </c:dLbl>
            <c:dLbl>
              <c:idx val="2"/>
              <c:layout>
                <c:manualLayout>
                  <c:x val="-2.109699895108048E-2"/>
                  <c:y val="4.50084623373165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635925256178418E-2"/>
                      <c:h val="8.045295162311008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42B-4196-BDA3-7A1DE9A19DFC}"/>
                </c:ext>
              </c:extLst>
            </c:dLbl>
            <c:dLbl>
              <c:idx val="3"/>
              <c:layout>
                <c:manualLayout>
                  <c:x val="-3.0138637733574485E-2"/>
                  <c:y val="0.108739978046520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B-4196-BDA3-7A1DE9A19DFC}"/>
                </c:ext>
              </c:extLst>
            </c:dLbl>
            <c:dLbl>
              <c:idx val="4"/>
              <c:layout>
                <c:manualLayout>
                  <c:x val="-5.1838456901748084E-2"/>
                  <c:y val="-2.93434979985158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B-4196-BDA3-7A1DE9A19DFC}"/>
                </c:ext>
              </c:extLst>
            </c:dLbl>
            <c:dLbl>
              <c:idx val="5"/>
              <c:layout>
                <c:manualLayout>
                  <c:x val="-2.4110910186859555E-2"/>
                  <c:y val="6.3365316249483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B-4196-BDA3-7A1DE9A19DFC}"/>
                </c:ext>
              </c:extLst>
            </c:dLbl>
            <c:dLbl>
              <c:idx val="6"/>
              <c:layout>
                <c:manualLayout>
                  <c:x val="-1.6877637130801777E-2"/>
                  <c:y val="6.2369327672054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B-4196-BDA3-7A1DE9A19DFC}"/>
                </c:ext>
              </c:extLst>
            </c:dLbl>
            <c:dLbl>
              <c:idx val="7"/>
              <c:layout>
                <c:manualLayout>
                  <c:x val="-2.7727546714888487E-2"/>
                  <c:y val="9.53227890426993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B-4196-BDA3-7A1DE9A19DFC}"/>
                </c:ext>
              </c:extLst>
            </c:dLbl>
            <c:dLbl>
              <c:idx val="8"/>
              <c:layout>
                <c:manualLayout>
                  <c:x val="-5.3044002411091022E-2"/>
                  <c:y val="-2.4042915988324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B-4196-BDA3-7A1DE9A19DFC}"/>
                </c:ext>
              </c:extLst>
            </c:dLbl>
            <c:dLbl>
              <c:idx val="9"/>
              <c:layout>
                <c:manualLayout>
                  <c:x val="-3.616636528028933E-3"/>
                  <c:y val="6.5920128635979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2B-4196-BDA3-7A1DE9A19DFC}"/>
                </c:ext>
              </c:extLst>
            </c:dLbl>
            <c:dLbl>
              <c:idx val="10"/>
              <c:layout>
                <c:manualLayout>
                  <c:x val="-3.7371910789632305E-2"/>
                  <c:y val="5.5857236883113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2B-4196-BDA3-7A1DE9A19DFC}"/>
                </c:ext>
              </c:extLst>
            </c:dLbl>
            <c:dLbl>
              <c:idx val="11"/>
              <c:layout>
                <c:manualLayout>
                  <c:x val="-5.5455093429776975E-2"/>
                  <c:y val="1.423014388086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2B-4196-BDA3-7A1DE9A19DFC}"/>
                </c:ext>
              </c:extLst>
            </c:dLbl>
            <c:dLbl>
              <c:idx val="12"/>
              <c:layout>
                <c:manualLayout>
                  <c:x val="-3.13441832429176E-2"/>
                  <c:y val="5.66567217475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2B-4196-BDA3-7A1DE9A19DFC}"/>
                </c:ext>
              </c:extLst>
            </c:dLbl>
            <c:dLbl>
              <c:idx val="13"/>
              <c:layout>
                <c:manualLayout>
                  <c:x val="-5.6660638939120128E-2"/>
                  <c:y val="-1.6155035090703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B-4196-BDA3-7A1DE9A19D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Resumen!$B$8:$O$8</c:f>
              <c:numCache>
                <c:formatCode>0.0%</c:formatCode>
                <c:ptCount val="14"/>
                <c:pt idx="0">
                  <c:v>0.35</c:v>
                </c:pt>
                <c:pt idx="1">
                  <c:v>5.8823529411764705E-2</c:v>
                </c:pt>
                <c:pt idx="2">
                  <c:v>0.19444444444444445</c:v>
                </c:pt>
                <c:pt idx="3">
                  <c:v>0.51515151515151514</c:v>
                </c:pt>
                <c:pt idx="4">
                  <c:v>8.8235294117647065E-2</c:v>
                </c:pt>
                <c:pt idx="5">
                  <c:v>0.14705882352941177</c:v>
                </c:pt>
                <c:pt idx="6">
                  <c:v>0.17647058823529413</c:v>
                </c:pt>
                <c:pt idx="7">
                  <c:v>0.4</c:v>
                </c:pt>
                <c:pt idx="8">
                  <c:v>0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0.11764705882352941</c:v>
                </c:pt>
                <c:pt idx="12">
                  <c:v>0.12121212121212122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B-4196-BDA3-7A1DE9A19DFC}"/>
            </c:ext>
          </c:extLst>
        </c:ser>
        <c:ser>
          <c:idx val="2"/>
          <c:order val="1"/>
          <c:tx>
            <c:strRef>
              <c:f>Resumen!$A$39</c:f>
              <c:strCache>
                <c:ptCount val="1"/>
                <c:pt idx="0">
                  <c:v>% NO CONTAC ANT SEM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494273658830633E-2"/>
                  <c:y val="-7.0440242270061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42B-4196-BDA3-7A1DE9A19DFC}"/>
                </c:ext>
              </c:extLst>
            </c:dLbl>
            <c:dLbl>
              <c:idx val="1"/>
              <c:layout>
                <c:manualLayout>
                  <c:x val="-1.0849909584086799E-2"/>
                  <c:y val="-0.157651970794899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42B-4196-BDA3-7A1DE9A19DFC}"/>
                </c:ext>
              </c:extLst>
            </c:dLbl>
            <c:dLbl>
              <c:idx val="2"/>
              <c:layout>
                <c:manualLayout>
                  <c:x val="-1.6877637130801686E-2"/>
                  <c:y val="-7.3794539521016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42B-4196-BDA3-7A1DE9A19DFC}"/>
                </c:ext>
              </c:extLst>
            </c:dLbl>
            <c:dLbl>
              <c:idx val="3"/>
              <c:layout>
                <c:manualLayout>
                  <c:x val="-1.0849909584086843E-2"/>
                  <c:y val="-6.3731647768150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42B-4196-BDA3-7A1DE9A19DFC}"/>
                </c:ext>
              </c:extLst>
            </c:dLbl>
            <c:dLbl>
              <c:idx val="4"/>
              <c:layout>
                <c:manualLayout>
                  <c:x val="-6.027727546714933E-3"/>
                  <c:y val="-7.0440242270061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42B-4196-BDA3-7A1DE9A19DFC}"/>
                </c:ext>
              </c:extLst>
            </c:dLbl>
            <c:dLbl>
              <c:idx val="5"/>
              <c:layout>
                <c:manualLayout>
                  <c:x val="-9.6443640747438213E-3"/>
                  <c:y val="-8.38574312738829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42B-4196-BDA3-7A1DE9A19DFC}"/>
                </c:ext>
              </c:extLst>
            </c:dLbl>
            <c:dLbl>
              <c:idx val="6"/>
              <c:layout>
                <c:manualLayout>
                  <c:x val="-1.2055455093429866E-2"/>
                  <c:y val="-0.117400403783436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42B-4196-BDA3-7A1DE9A19DFC}"/>
                </c:ext>
              </c:extLst>
            </c:dLbl>
            <c:dLbl>
              <c:idx val="7"/>
              <c:layout>
                <c:manualLayout>
                  <c:x val="-1.8083182640144666E-2"/>
                  <c:y val="-7.3794539521016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42B-4196-BDA3-7A1DE9A19DFC}"/>
                </c:ext>
              </c:extLst>
            </c:dLbl>
            <c:dLbl>
              <c:idx val="8"/>
              <c:layout>
                <c:manualLayout>
                  <c:x val="-1.9288728149487733E-2"/>
                  <c:y val="-0.140880484540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42B-4196-BDA3-7A1DE9A19DFC}"/>
                </c:ext>
              </c:extLst>
            </c:dLbl>
            <c:dLbl>
              <c:idx val="9"/>
              <c:layout>
                <c:manualLayout>
                  <c:x val="-1.8083182640144666E-2"/>
                  <c:y val="-6.3731647768150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42B-4196-BDA3-7A1DE9A19DFC}"/>
                </c:ext>
              </c:extLst>
            </c:dLbl>
            <c:dLbl>
              <c:idx val="10"/>
              <c:layout>
                <c:manualLayout>
                  <c:x val="-1.68776371308016E-2"/>
                  <c:y val="-7.3794539521016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42B-4196-BDA3-7A1DE9A19DFC}"/>
                </c:ext>
              </c:extLst>
            </c:dLbl>
            <c:dLbl>
              <c:idx val="11"/>
              <c:layout>
                <c:manualLayout>
                  <c:x val="-4.8221820373720876E-3"/>
                  <c:y val="-8.0503134022927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42B-4196-BDA3-7A1DE9A19DFC}"/>
                </c:ext>
              </c:extLst>
            </c:dLbl>
            <c:dLbl>
              <c:idx val="12"/>
              <c:layout>
                <c:manualLayout>
                  <c:x val="-1.5672091621458887E-2"/>
                  <c:y val="-7.3794539521016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42B-4196-BDA3-7A1DE9A19DFC}"/>
                </c:ext>
              </c:extLst>
            </c:dLbl>
            <c:dLbl>
              <c:idx val="13"/>
              <c:layout>
                <c:manualLayout>
                  <c:x val="-1.0849909584086976E-2"/>
                  <c:y val="-8.3857431273882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42B-4196-BDA3-7A1DE9A19D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Resumen!$B$39:$O$39</c:f>
              <c:numCache>
                <c:formatCode>0.0%</c:formatCode>
                <c:ptCount val="14"/>
                <c:pt idx="0">
                  <c:v>0.5</c:v>
                </c:pt>
                <c:pt idx="1">
                  <c:v>0.11764705882352941</c:v>
                </c:pt>
                <c:pt idx="2">
                  <c:v>0.61111111111111116</c:v>
                </c:pt>
                <c:pt idx="3">
                  <c:v>0.54545454545454541</c:v>
                </c:pt>
                <c:pt idx="4">
                  <c:v>0.23529411764705882</c:v>
                </c:pt>
                <c:pt idx="5">
                  <c:v>0.20588235294117646</c:v>
                </c:pt>
                <c:pt idx="6">
                  <c:v>0.20588235294117646</c:v>
                </c:pt>
                <c:pt idx="7">
                  <c:v>0.42857142857142855</c:v>
                </c:pt>
                <c:pt idx="8">
                  <c:v>0</c:v>
                </c:pt>
                <c:pt idx="9">
                  <c:v>0.65625</c:v>
                </c:pt>
                <c:pt idx="10">
                  <c:v>0.69696969696969702</c:v>
                </c:pt>
                <c:pt idx="11">
                  <c:v>0.11764705882352941</c:v>
                </c:pt>
                <c:pt idx="12">
                  <c:v>0.12121212121212122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42B-4196-BDA3-7A1DE9A1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417487"/>
        <c:axId val="874029279"/>
      </c:lineChart>
      <c:catAx>
        <c:axId val="102941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4029279"/>
        <c:crosses val="autoZero"/>
        <c:auto val="1"/>
        <c:lblAlgn val="ctr"/>
        <c:lblOffset val="100"/>
        <c:noMultiLvlLbl val="0"/>
      </c:catAx>
      <c:valAx>
        <c:axId val="8740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941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49</xdr:row>
      <xdr:rowOff>4761</xdr:rowOff>
    </xdr:from>
    <xdr:to>
      <xdr:col>16</xdr:col>
      <xdr:colOff>133350</xdr:colOff>
      <xdr:row>70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48</xdr:row>
      <xdr:rowOff>190499</xdr:rowOff>
    </xdr:from>
    <xdr:to>
      <xdr:col>7</xdr:col>
      <xdr:colOff>466725</xdr:colOff>
      <xdr:row>70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9</xdr:row>
      <xdr:rowOff>4762</xdr:rowOff>
    </xdr:from>
    <xdr:to>
      <xdr:col>15</xdr:col>
      <xdr:colOff>104775</xdr:colOff>
      <xdr:row>30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549CD5-18CA-4138-B943-7B0C125A8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2:R48"/>
  <sheetViews>
    <sheetView topLeftCell="A7" workbookViewId="0">
      <selection activeCell="B30" sqref="B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2" spans="1:18" ht="18.75" x14ac:dyDescent="0.3">
      <c r="A2" s="38" t="s">
        <v>516</v>
      </c>
    </row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512</v>
      </c>
      <c r="Q3" s="30" t="s">
        <v>513</v>
      </c>
      <c r="R3" s="30" t="s">
        <v>514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'09-3'!D44</f>
        <v>35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34.142857142857146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26</v>
      </c>
      <c r="C5" s="10">
        <f>'08-1'!D44</f>
        <v>32</v>
      </c>
      <c r="D5" s="10">
        <f>'08-2'!D46</f>
        <v>29</v>
      </c>
      <c r="E5" s="10">
        <f>'08-3'!D44</f>
        <v>16</v>
      </c>
      <c r="F5" s="10">
        <f>'08-4'!D44</f>
        <v>31</v>
      </c>
      <c r="G5" s="10">
        <f>'09-1'!D44</f>
        <v>29</v>
      </c>
      <c r="H5" s="10">
        <f>'09-2'!D44</f>
        <v>28</v>
      </c>
      <c r="I5" s="10">
        <f>'09-3'!D45</f>
        <v>21</v>
      </c>
      <c r="J5" s="10">
        <f>'10-1'!D43</f>
        <v>33</v>
      </c>
      <c r="K5" s="10">
        <f>'10-2'!D42</f>
        <v>12</v>
      </c>
      <c r="L5" s="10">
        <f>'10-3'!D43</f>
        <v>11</v>
      </c>
      <c r="M5" s="10">
        <f>'11-1'!D44</f>
        <v>30</v>
      </c>
      <c r="N5" s="10">
        <f>'11-2'!D43</f>
        <v>29</v>
      </c>
      <c r="O5" s="10">
        <f>'11-3'!D43</f>
        <v>33</v>
      </c>
      <c r="P5" s="33">
        <f t="shared" ref="P5:P8" si="0">AVERAGE(B5:O5)</f>
        <v>25.714285714285715</v>
      </c>
      <c r="Q5" s="33">
        <f t="shared" ref="Q5:Q8" si="1">MAX(B5:O5)</f>
        <v>33</v>
      </c>
      <c r="R5" s="33">
        <f t="shared" ref="R5:R8" si="2">MIN(B5:O5)</f>
        <v>11</v>
      </c>
    </row>
    <row r="6" spans="1:18" ht="18.75" x14ac:dyDescent="0.3">
      <c r="A6" s="19" t="s">
        <v>489</v>
      </c>
      <c r="B6" s="10">
        <f>'06-1'!D51</f>
        <v>14</v>
      </c>
      <c r="C6" s="10">
        <f>'08-1'!D45</f>
        <v>2</v>
      </c>
      <c r="D6" s="10">
        <f>'08-2'!D47</f>
        <v>7</v>
      </c>
      <c r="E6" s="10">
        <f>'08-3'!D45</f>
        <v>17</v>
      </c>
      <c r="F6" s="10">
        <f>'08-4'!D45</f>
        <v>3</v>
      </c>
      <c r="G6" s="10">
        <f>'09-1'!D45</f>
        <v>5</v>
      </c>
      <c r="H6" s="10">
        <f>'09-2'!D45</f>
        <v>6</v>
      </c>
      <c r="I6" s="10">
        <f>'09-3'!D46</f>
        <v>14</v>
      </c>
      <c r="J6" s="10">
        <f>'10-1'!D44</f>
        <v>0</v>
      </c>
      <c r="K6" s="10">
        <f>'10-2'!D43</f>
        <v>20</v>
      </c>
      <c r="L6" s="10">
        <f>'10-3'!D44</f>
        <v>22</v>
      </c>
      <c r="M6" s="10">
        <f>'11-1'!D45</f>
        <v>4</v>
      </c>
      <c r="N6" s="10">
        <f>'11-2'!D44</f>
        <v>4</v>
      </c>
      <c r="O6" s="10">
        <f>'11-3'!D44</f>
        <v>0</v>
      </c>
      <c r="P6" s="33">
        <f t="shared" si="0"/>
        <v>8.4285714285714288</v>
      </c>
      <c r="Q6" s="33">
        <f t="shared" si="1"/>
        <v>22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0.65</v>
      </c>
      <c r="C7" s="32">
        <f t="shared" ref="C7:O7" si="3">C5/C4</f>
        <v>0.94117647058823528</v>
      </c>
      <c r="D7" s="32">
        <f t="shared" si="3"/>
        <v>0.80555555555555558</v>
      </c>
      <c r="E7" s="32">
        <f t="shared" si="3"/>
        <v>0.48484848484848486</v>
      </c>
      <c r="F7" s="32">
        <f t="shared" si="3"/>
        <v>0.91176470588235292</v>
      </c>
      <c r="G7" s="32">
        <f t="shared" si="3"/>
        <v>0.8529411764705882</v>
      </c>
      <c r="H7" s="32">
        <f t="shared" si="3"/>
        <v>0.82352941176470584</v>
      </c>
      <c r="I7" s="32">
        <f t="shared" si="3"/>
        <v>0.6</v>
      </c>
      <c r="J7" s="32">
        <f t="shared" si="3"/>
        <v>1</v>
      </c>
      <c r="K7" s="32">
        <f t="shared" si="3"/>
        <v>0.375</v>
      </c>
      <c r="L7" s="32">
        <f t="shared" si="3"/>
        <v>0.33333333333333331</v>
      </c>
      <c r="M7" s="32">
        <f t="shared" si="3"/>
        <v>0.88235294117647056</v>
      </c>
      <c r="N7" s="32">
        <f t="shared" si="3"/>
        <v>0.87878787878787878</v>
      </c>
      <c r="O7" s="32">
        <f t="shared" si="3"/>
        <v>1</v>
      </c>
      <c r="P7" s="34">
        <f t="shared" si="0"/>
        <v>0.75280642560054312</v>
      </c>
      <c r="Q7" s="34">
        <f t="shared" si="1"/>
        <v>1</v>
      </c>
      <c r="R7" s="34">
        <f t="shared" si="2"/>
        <v>0.33333333333333331</v>
      </c>
    </row>
    <row r="8" spans="1:18" ht="18.75" x14ac:dyDescent="0.3">
      <c r="A8" s="35" t="s">
        <v>519</v>
      </c>
      <c r="B8" s="36">
        <f>B6/B4</f>
        <v>0.35</v>
      </c>
      <c r="C8" s="36">
        <f t="shared" ref="C8:O8" si="4">C6/C4</f>
        <v>5.8823529411764705E-2</v>
      </c>
      <c r="D8" s="36">
        <f t="shared" si="4"/>
        <v>0.19444444444444445</v>
      </c>
      <c r="E8" s="36">
        <f t="shared" si="4"/>
        <v>0.51515151515151514</v>
      </c>
      <c r="F8" s="36">
        <f t="shared" si="4"/>
        <v>8.8235294117647065E-2</v>
      </c>
      <c r="G8" s="36">
        <f t="shared" si="4"/>
        <v>0.14705882352941177</v>
      </c>
      <c r="H8" s="36">
        <f t="shared" si="4"/>
        <v>0.17647058823529413</v>
      </c>
      <c r="I8" s="36">
        <f t="shared" si="4"/>
        <v>0.4</v>
      </c>
      <c r="J8" s="36">
        <f t="shared" si="4"/>
        <v>0</v>
      </c>
      <c r="K8" s="36">
        <f t="shared" si="4"/>
        <v>0.625</v>
      </c>
      <c r="L8" s="36">
        <f t="shared" si="4"/>
        <v>0.66666666666666663</v>
      </c>
      <c r="M8" s="36">
        <f t="shared" si="4"/>
        <v>0.11764705882352941</v>
      </c>
      <c r="N8" s="36">
        <f t="shared" si="4"/>
        <v>0.12121212121212122</v>
      </c>
      <c r="O8" s="36">
        <f t="shared" si="4"/>
        <v>0</v>
      </c>
      <c r="P8" s="37">
        <f t="shared" si="0"/>
        <v>0.24719357439945672</v>
      </c>
      <c r="Q8" s="37">
        <f t="shared" si="1"/>
        <v>0.66666666666666663</v>
      </c>
      <c r="R8" s="37">
        <f t="shared" si="2"/>
        <v>0</v>
      </c>
    </row>
    <row r="33" spans="1:18" ht="18.75" x14ac:dyDescent="0.3">
      <c r="A33" s="38" t="s">
        <v>515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512</v>
      </c>
      <c r="Q34" s="30" t="s">
        <v>513</v>
      </c>
      <c r="R34" s="30" t="s">
        <v>514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517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  <row r="42" spans="1:18" ht="18.75" x14ac:dyDescent="0.3">
      <c r="A42" s="38" t="s">
        <v>516</v>
      </c>
    </row>
    <row r="43" spans="1:18" ht="18.75" x14ac:dyDescent="0.3">
      <c r="A43" s="28" t="s">
        <v>492</v>
      </c>
      <c r="B43" s="29" t="s">
        <v>497</v>
      </c>
      <c r="C43" s="30" t="s">
        <v>498</v>
      </c>
      <c r="D43" s="30" t="s">
        <v>499</v>
      </c>
      <c r="E43" s="30" t="s">
        <v>500</v>
      </c>
      <c r="F43" s="30" t="s">
        <v>501</v>
      </c>
      <c r="G43" s="30" t="s">
        <v>502</v>
      </c>
      <c r="H43" s="30" t="s">
        <v>505</v>
      </c>
      <c r="I43" s="30" t="s">
        <v>506</v>
      </c>
      <c r="J43" s="30" t="s">
        <v>503</v>
      </c>
      <c r="K43" s="30" t="s">
        <v>507</v>
      </c>
      <c r="L43" s="30" t="s">
        <v>508</v>
      </c>
      <c r="M43" s="30" t="s">
        <v>504</v>
      </c>
      <c r="N43" s="30" t="s">
        <v>509</v>
      </c>
      <c r="O43" s="30" t="s">
        <v>510</v>
      </c>
      <c r="P43" s="30" t="s">
        <v>512</v>
      </c>
      <c r="Q43" s="30" t="s">
        <v>513</v>
      </c>
      <c r="R43" s="30" t="s">
        <v>514</v>
      </c>
    </row>
    <row r="44" spans="1:18" ht="18.75" x14ac:dyDescent="0.3">
      <c r="A44" s="19" t="s">
        <v>490</v>
      </c>
      <c r="B44" s="10">
        <v>40</v>
      </c>
      <c r="C44" s="10">
        <v>34</v>
      </c>
      <c r="D44" s="10">
        <v>36</v>
      </c>
      <c r="E44" s="10">
        <v>33</v>
      </c>
      <c r="F44" s="10">
        <v>34</v>
      </c>
      <c r="G44" s="10">
        <v>34</v>
      </c>
      <c r="H44" s="10">
        <v>34</v>
      </c>
      <c r="I44" s="10">
        <v>35</v>
      </c>
      <c r="J44" s="10">
        <v>33</v>
      </c>
      <c r="K44" s="10">
        <v>32</v>
      </c>
      <c r="L44" s="10">
        <v>33</v>
      </c>
      <c r="M44" s="10">
        <v>34</v>
      </c>
      <c r="N44" s="10">
        <v>33</v>
      </c>
      <c r="O44" s="10">
        <v>33</v>
      </c>
      <c r="P44" s="33">
        <v>34.142857142857146</v>
      </c>
      <c r="Q44" s="33">
        <v>40</v>
      </c>
      <c r="R44" s="33">
        <v>32</v>
      </c>
    </row>
    <row r="45" spans="1:18" ht="18.75" x14ac:dyDescent="0.3">
      <c r="A45" s="19" t="s">
        <v>488</v>
      </c>
      <c r="B45" s="10">
        <v>20</v>
      </c>
      <c r="C45" s="10">
        <v>32</v>
      </c>
      <c r="D45" s="10">
        <v>29</v>
      </c>
      <c r="E45" s="10">
        <v>16</v>
      </c>
      <c r="F45" s="10">
        <v>31</v>
      </c>
      <c r="G45" s="10">
        <v>29</v>
      </c>
      <c r="H45" s="10">
        <v>28</v>
      </c>
      <c r="I45" s="10">
        <v>21</v>
      </c>
      <c r="J45" s="10">
        <v>33</v>
      </c>
      <c r="K45" s="10">
        <v>12</v>
      </c>
      <c r="L45" s="10">
        <v>11</v>
      </c>
      <c r="M45" s="10">
        <v>30</v>
      </c>
      <c r="N45" s="10">
        <v>29</v>
      </c>
      <c r="O45" s="10">
        <v>33</v>
      </c>
      <c r="P45" s="33">
        <v>25.285714285714285</v>
      </c>
      <c r="Q45" s="33">
        <v>33</v>
      </c>
      <c r="R45" s="33">
        <v>11</v>
      </c>
    </row>
    <row r="46" spans="1:18" ht="18.75" x14ac:dyDescent="0.3">
      <c r="A46" s="19" t="s">
        <v>489</v>
      </c>
      <c r="B46" s="10">
        <v>20</v>
      </c>
      <c r="C46" s="10">
        <v>2</v>
      </c>
      <c r="D46" s="10">
        <v>7</v>
      </c>
      <c r="E46" s="10">
        <v>17</v>
      </c>
      <c r="F46" s="10">
        <v>3</v>
      </c>
      <c r="G46" s="10">
        <v>5</v>
      </c>
      <c r="H46" s="10">
        <v>6</v>
      </c>
      <c r="I46" s="10">
        <v>14</v>
      </c>
      <c r="J46" s="10">
        <v>0</v>
      </c>
      <c r="K46" s="10">
        <v>20</v>
      </c>
      <c r="L46" s="10">
        <v>22</v>
      </c>
      <c r="M46" s="10">
        <v>4</v>
      </c>
      <c r="N46" s="10">
        <v>4</v>
      </c>
      <c r="O46" s="10">
        <v>0</v>
      </c>
      <c r="P46" s="33">
        <v>8.8571428571428577</v>
      </c>
      <c r="Q46" s="33">
        <v>22</v>
      </c>
      <c r="R46" s="33">
        <v>0</v>
      </c>
    </row>
    <row r="47" spans="1:18" ht="18.75" x14ac:dyDescent="0.3">
      <c r="A47" s="19" t="s">
        <v>511</v>
      </c>
      <c r="B47" s="32">
        <v>0.5</v>
      </c>
      <c r="C47" s="32">
        <v>0.94117647058823528</v>
      </c>
      <c r="D47" s="32">
        <v>0.80555555555555558</v>
      </c>
      <c r="E47" s="32">
        <v>0.48484848484848486</v>
      </c>
      <c r="F47" s="32">
        <v>0.91176470588235292</v>
      </c>
      <c r="G47" s="32">
        <v>0.8529411764705882</v>
      </c>
      <c r="H47" s="32">
        <v>0.82352941176470584</v>
      </c>
      <c r="I47" s="32">
        <v>0.6</v>
      </c>
      <c r="J47" s="32">
        <v>1</v>
      </c>
      <c r="K47" s="32">
        <v>0.375</v>
      </c>
      <c r="L47" s="32">
        <v>0.33333333333333331</v>
      </c>
      <c r="M47" s="32">
        <v>0.88235294117647056</v>
      </c>
      <c r="N47" s="32">
        <v>0.87878787878787878</v>
      </c>
      <c r="O47" s="32">
        <v>1</v>
      </c>
      <c r="P47" s="34">
        <v>0.74209213988625744</v>
      </c>
      <c r="Q47" s="34">
        <v>1</v>
      </c>
      <c r="R47" s="34">
        <v>0.33333333333333331</v>
      </c>
    </row>
    <row r="48" spans="1:18" ht="18.75" x14ac:dyDescent="0.3">
      <c r="A48" s="35" t="s">
        <v>518</v>
      </c>
      <c r="B48" s="36">
        <v>0.5</v>
      </c>
      <c r="C48" s="36">
        <v>5.8823529411764705E-2</v>
      </c>
      <c r="D48" s="36">
        <v>0.19444444444444445</v>
      </c>
      <c r="E48" s="36">
        <v>0.51515151515151514</v>
      </c>
      <c r="F48" s="36">
        <v>8.8235294117647065E-2</v>
      </c>
      <c r="G48" s="36">
        <v>0.14705882352941177</v>
      </c>
      <c r="H48" s="36">
        <v>0.17647058823529413</v>
      </c>
      <c r="I48" s="36">
        <v>0.4</v>
      </c>
      <c r="J48" s="36">
        <v>0</v>
      </c>
      <c r="K48" s="36">
        <v>0.625</v>
      </c>
      <c r="L48" s="36">
        <v>0.66666666666666663</v>
      </c>
      <c r="M48" s="36">
        <v>0.11764705882352941</v>
      </c>
      <c r="N48" s="36">
        <v>0.12121212121212122</v>
      </c>
      <c r="O48" s="36">
        <v>0</v>
      </c>
      <c r="P48" s="37">
        <v>0.25790786011374245</v>
      </c>
      <c r="Q48" s="37">
        <v>0.66666666666666663</v>
      </c>
      <c r="R48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workbookViewId="0">
      <selection activeCell="H4" sqref="H4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D23" s="3" t="s">
        <v>43</v>
      </c>
      <c r="H23" s="4" t="str">
        <f t="shared" si="0"/>
        <v/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40" t="s">
        <v>491</v>
      </c>
      <c r="B38" s="40"/>
      <c r="C38" s="41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autoFilter ref="A4:H38" xr:uid="{35C765F4-04CA-4D11-957C-FC79A2F8D0BE}"/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sheetPr filterMode="1"/>
  <dimension ref="A1:H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6" sqref="C6:C3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hidden="1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8" x14ac:dyDescent="0.25">
      <c r="A6" s="26">
        <v>2094</v>
      </c>
      <c r="B6" s="26">
        <v>2</v>
      </c>
      <c r="C6" s="9" t="s">
        <v>356</v>
      </c>
      <c r="H6" s="4" t="str">
        <f t="shared" ref="H6:H36" si="0">IF(COUNTA(D6:G6)=0,"X","")</f>
        <v>X</v>
      </c>
    </row>
    <row r="7" spans="1:8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8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8" hidden="1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8" x14ac:dyDescent="0.25">
      <c r="A10" s="26">
        <v>4300</v>
      </c>
      <c r="B10" s="26">
        <v>6</v>
      </c>
      <c r="C10" s="9" t="s">
        <v>360</v>
      </c>
      <c r="H10" s="4" t="str">
        <f t="shared" si="0"/>
        <v>X</v>
      </c>
    </row>
    <row r="11" spans="1:8" x14ac:dyDescent="0.25">
      <c r="A11" s="26">
        <v>3543</v>
      </c>
      <c r="B11" s="26">
        <v>7</v>
      </c>
      <c r="C11" s="9" t="s">
        <v>361</v>
      </c>
      <c r="H11" s="4" t="str">
        <f t="shared" si="0"/>
        <v>X</v>
      </c>
    </row>
    <row r="12" spans="1:8" hidden="1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8" hidden="1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8" hidden="1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8" x14ac:dyDescent="0.25">
      <c r="A15" s="26">
        <v>3671</v>
      </c>
      <c r="B15" s="26">
        <v>11</v>
      </c>
      <c r="C15" s="9" t="s">
        <v>365</v>
      </c>
      <c r="H15" s="4" t="str">
        <f t="shared" si="0"/>
        <v>X</v>
      </c>
    </row>
    <row r="16" spans="1:8" x14ac:dyDescent="0.25">
      <c r="A16" s="26">
        <v>627</v>
      </c>
      <c r="B16" s="26">
        <v>12</v>
      </c>
      <c r="C16" s="9" t="s">
        <v>366</v>
      </c>
      <c r="H16" s="4" t="str">
        <f t="shared" si="0"/>
        <v>X</v>
      </c>
    </row>
    <row r="17" spans="1:8" x14ac:dyDescent="0.25">
      <c r="A17" s="26">
        <v>3861</v>
      </c>
      <c r="B17" s="26">
        <v>13</v>
      </c>
      <c r="C17" s="9" t="s">
        <v>367</v>
      </c>
      <c r="H17" s="4" t="str">
        <f t="shared" si="0"/>
        <v>X</v>
      </c>
    </row>
    <row r="18" spans="1:8" hidden="1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8" hidden="1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8" x14ac:dyDescent="0.25">
      <c r="A20" s="26">
        <v>4054</v>
      </c>
      <c r="B20" s="26">
        <v>16</v>
      </c>
      <c r="C20" s="9" t="s">
        <v>370</v>
      </c>
      <c r="H20" s="4" t="str">
        <f t="shared" si="0"/>
        <v>X</v>
      </c>
    </row>
    <row r="21" spans="1:8" x14ac:dyDescent="0.25">
      <c r="A21" s="26">
        <v>3542</v>
      </c>
      <c r="B21" s="26">
        <v>17</v>
      </c>
      <c r="C21" s="9" t="s">
        <v>371</v>
      </c>
      <c r="H21" s="4" t="str">
        <f t="shared" si="0"/>
        <v>X</v>
      </c>
    </row>
    <row r="22" spans="1:8" hidden="1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8" x14ac:dyDescent="0.25">
      <c r="A23" s="26">
        <v>632</v>
      </c>
      <c r="B23" s="26">
        <v>19</v>
      </c>
      <c r="C23" s="9" t="s">
        <v>373</v>
      </c>
      <c r="H23" s="4" t="str">
        <f t="shared" si="0"/>
        <v>X</v>
      </c>
    </row>
    <row r="24" spans="1:8" x14ac:dyDescent="0.25">
      <c r="A24" s="26">
        <v>633</v>
      </c>
      <c r="B24" s="26">
        <v>20</v>
      </c>
      <c r="C24" s="9" t="s">
        <v>374</v>
      </c>
      <c r="H24" s="4" t="str">
        <f t="shared" si="0"/>
        <v>X</v>
      </c>
    </row>
    <row r="25" spans="1:8" x14ac:dyDescent="0.25">
      <c r="A25" s="26">
        <v>3598</v>
      </c>
      <c r="B25" s="26">
        <v>21</v>
      </c>
      <c r="C25" s="9" t="s">
        <v>375</v>
      </c>
      <c r="H25" s="4" t="str">
        <f t="shared" si="0"/>
        <v>X</v>
      </c>
    </row>
    <row r="26" spans="1:8" hidden="1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8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8" x14ac:dyDescent="0.25">
      <c r="A28" s="26">
        <v>2997</v>
      </c>
      <c r="B28" s="26">
        <v>24</v>
      </c>
      <c r="C28" s="9" t="s">
        <v>378</v>
      </c>
      <c r="H28" s="4" t="str">
        <f t="shared" si="0"/>
        <v>X</v>
      </c>
    </row>
    <row r="29" spans="1:8" x14ac:dyDescent="0.25">
      <c r="A29" s="26">
        <v>3839</v>
      </c>
      <c r="B29" s="26">
        <v>25</v>
      </c>
      <c r="C29" s="9" t="s">
        <v>379</v>
      </c>
      <c r="H29" s="4" t="str">
        <f t="shared" si="0"/>
        <v>X</v>
      </c>
    </row>
    <row r="30" spans="1:8" x14ac:dyDescent="0.25">
      <c r="A30" s="26">
        <v>716</v>
      </c>
      <c r="B30" s="26">
        <v>26</v>
      </c>
      <c r="C30" s="9" t="s">
        <v>380</v>
      </c>
      <c r="H30" s="4" t="str">
        <f t="shared" si="0"/>
        <v>X</v>
      </c>
    </row>
    <row r="31" spans="1:8" hidden="1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8" x14ac:dyDescent="0.25">
      <c r="A32" s="26">
        <v>4079</v>
      </c>
      <c r="B32" s="26">
        <v>28</v>
      </c>
      <c r="C32" s="9" t="s">
        <v>382</v>
      </c>
      <c r="H32" s="4" t="str">
        <f t="shared" si="0"/>
        <v>X</v>
      </c>
    </row>
    <row r="33" spans="1:8" hidden="1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hidden="1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H35" s="4" t="str">
        <f t="shared" si="0"/>
        <v>X</v>
      </c>
    </row>
    <row r="36" spans="1:8" x14ac:dyDescent="0.25">
      <c r="A36" s="26">
        <v>668</v>
      </c>
      <c r="B36" s="26">
        <v>32</v>
      </c>
      <c r="C36" s="9" t="s">
        <v>386</v>
      </c>
      <c r="H36" s="4" t="str">
        <f t="shared" si="0"/>
        <v>X</v>
      </c>
    </row>
    <row r="37" spans="1:8" ht="16.5" hidden="1" thickBot="1" x14ac:dyDescent="0.3">
      <c r="A37" s="40" t="s">
        <v>491</v>
      </c>
      <c r="B37" s="40"/>
      <c r="C37" s="41"/>
      <c r="D37" s="22">
        <f>COUNTA(D5:D36)</f>
        <v>12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20</v>
      </c>
    </row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12</v>
      </c>
      <c r="E42" s="12">
        <f>D42/D41</f>
        <v>0.375</v>
      </c>
    </row>
    <row r="43" spans="1:8" ht="18.75" x14ac:dyDescent="0.3">
      <c r="C43" s="19" t="s">
        <v>489</v>
      </c>
      <c r="D43" s="10">
        <f>H37</f>
        <v>20</v>
      </c>
      <c r="E43" s="12">
        <f>D43/D41</f>
        <v>0.625</v>
      </c>
    </row>
  </sheetData>
  <autoFilter ref="A4:H37" xr:uid="{A014EE75-7DFC-482A-BD06-AB224B7EA8EC}">
    <filterColumn colId="7">
      <filters>
        <filter val="X"/>
      </filters>
    </filterColumn>
  </autoFilter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sheetPr filterMode="1"/>
  <dimension ref="A1:H44"/>
  <sheetViews>
    <sheetView workbookViewId="0">
      <selection activeCell="C6" sqref="C6:C3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hidden="1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H6" s="4" t="str">
        <f t="shared" ref="H6:H37" si="0">IF(COUNTA(D6:G6)=0,"X","")</f>
        <v>X</v>
      </c>
    </row>
    <row r="7" spans="1:8" x14ac:dyDescent="0.25">
      <c r="A7" s="26">
        <v>4355</v>
      </c>
      <c r="B7" s="26">
        <v>3</v>
      </c>
      <c r="C7" s="9" t="s">
        <v>389</v>
      </c>
      <c r="H7" s="4" t="str">
        <f t="shared" si="0"/>
        <v>X</v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H9" s="4" t="str">
        <f t="shared" si="0"/>
        <v>X</v>
      </c>
    </row>
    <row r="10" spans="1:8" hidden="1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hidden="1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H12" s="4" t="str">
        <f t="shared" si="0"/>
        <v>X</v>
      </c>
    </row>
    <row r="13" spans="1:8" x14ac:dyDescent="0.25">
      <c r="A13" s="26">
        <v>1416</v>
      </c>
      <c r="B13" s="26">
        <v>9</v>
      </c>
      <c r="C13" s="9" t="s">
        <v>395</v>
      </c>
      <c r="H13" s="4" t="str">
        <f t="shared" si="0"/>
        <v>X</v>
      </c>
    </row>
    <row r="14" spans="1:8" x14ac:dyDescent="0.25">
      <c r="A14" s="26">
        <v>1400</v>
      </c>
      <c r="B14" s="26">
        <v>10</v>
      </c>
      <c r="C14" s="9" t="s">
        <v>396</v>
      </c>
      <c r="H14" s="4" t="str">
        <f t="shared" si="0"/>
        <v>X</v>
      </c>
    </row>
    <row r="15" spans="1:8" hidden="1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H16" s="4" t="str">
        <f t="shared" si="0"/>
        <v>X</v>
      </c>
    </row>
    <row r="17" spans="1:8" hidden="1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hidden="1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H19" s="4" t="str">
        <f t="shared" si="0"/>
        <v>X</v>
      </c>
    </row>
    <row r="20" spans="1:8" x14ac:dyDescent="0.25">
      <c r="A20" s="26">
        <v>1763</v>
      </c>
      <c r="B20" s="26">
        <v>16</v>
      </c>
      <c r="C20" s="9" t="s">
        <v>402</v>
      </c>
      <c r="H20" s="4" t="str">
        <f t="shared" si="0"/>
        <v>X</v>
      </c>
    </row>
    <row r="21" spans="1:8" hidden="1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hidden="1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hidden="1" x14ac:dyDescent="0.25">
      <c r="A24" s="26">
        <v>2015</v>
      </c>
      <c r="B24" s="26">
        <v>20</v>
      </c>
      <c r="C24" s="9" t="s">
        <v>406</v>
      </c>
      <c r="D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H25" s="4" t="str">
        <f t="shared" si="0"/>
        <v>X</v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H27" s="4" t="str">
        <f t="shared" si="0"/>
        <v>X</v>
      </c>
    </row>
    <row r="28" spans="1:8" x14ac:dyDescent="0.25">
      <c r="A28" s="26">
        <v>713</v>
      </c>
      <c r="B28" s="26">
        <v>24</v>
      </c>
      <c r="C28" s="9" t="s">
        <v>410</v>
      </c>
      <c r="H28" s="4" t="str">
        <f t="shared" si="0"/>
        <v>X</v>
      </c>
    </row>
    <row r="29" spans="1:8" x14ac:dyDescent="0.25">
      <c r="A29" s="26">
        <v>2808</v>
      </c>
      <c r="B29" s="26">
        <v>25</v>
      </c>
      <c r="C29" s="9" t="s">
        <v>411</v>
      </c>
      <c r="H29" s="4" t="str">
        <f t="shared" si="0"/>
        <v>X</v>
      </c>
    </row>
    <row r="30" spans="1:8" x14ac:dyDescent="0.25">
      <c r="A30" s="26">
        <v>4302</v>
      </c>
      <c r="B30" s="26">
        <v>26</v>
      </c>
      <c r="C30" s="9" t="s">
        <v>412</v>
      </c>
      <c r="H30" s="4" t="str">
        <f t="shared" si="0"/>
        <v>X</v>
      </c>
    </row>
    <row r="31" spans="1:8" hidden="1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H32" s="4" t="str">
        <f t="shared" si="0"/>
        <v>X</v>
      </c>
    </row>
    <row r="33" spans="1:8" x14ac:dyDescent="0.25">
      <c r="A33" s="26">
        <v>1423</v>
      </c>
      <c r="B33" s="26">
        <v>29</v>
      </c>
      <c r="C33" s="9" t="s">
        <v>415</v>
      </c>
      <c r="H33" s="4" t="str">
        <f t="shared" si="0"/>
        <v>X</v>
      </c>
    </row>
    <row r="34" spans="1:8" x14ac:dyDescent="0.25">
      <c r="A34" s="26">
        <v>1436</v>
      </c>
      <c r="B34" s="26">
        <v>30</v>
      </c>
      <c r="C34" s="9" t="s">
        <v>416</v>
      </c>
      <c r="H34" s="4" t="str">
        <f t="shared" si="0"/>
        <v>X</v>
      </c>
    </row>
    <row r="35" spans="1:8" x14ac:dyDescent="0.25">
      <c r="A35" s="26">
        <v>639</v>
      </c>
      <c r="B35" s="26">
        <v>31</v>
      </c>
      <c r="C35" s="9" t="s">
        <v>417</v>
      </c>
      <c r="H35" s="4" t="str">
        <f t="shared" si="0"/>
        <v>X</v>
      </c>
    </row>
    <row r="36" spans="1:8" x14ac:dyDescent="0.25">
      <c r="A36" s="26">
        <v>2835</v>
      </c>
      <c r="B36" s="26">
        <v>32</v>
      </c>
      <c r="C36" s="9" t="s">
        <v>418</v>
      </c>
      <c r="H36" s="4" t="str">
        <f t="shared" si="0"/>
        <v>X</v>
      </c>
    </row>
    <row r="37" spans="1:8" hidden="1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hidden="1" thickBot="1" x14ac:dyDescent="0.3">
      <c r="A38" s="40" t="s">
        <v>491</v>
      </c>
      <c r="B38" s="40"/>
      <c r="C38" s="41"/>
      <c r="D38" s="22">
        <f>COUNTA(D5:D37)</f>
        <v>11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22</v>
      </c>
    </row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11</v>
      </c>
      <c r="E43" s="12">
        <f>D43/D42</f>
        <v>0.33333333333333331</v>
      </c>
    </row>
    <row r="44" spans="1:8" ht="18.75" x14ac:dyDescent="0.3">
      <c r="C44" s="19" t="s">
        <v>489</v>
      </c>
      <c r="D44" s="10">
        <f>H38</f>
        <v>22</v>
      </c>
      <c r="E44" s="12">
        <f>D44/D42</f>
        <v>0.66666666666666663</v>
      </c>
    </row>
  </sheetData>
  <autoFilter ref="A4:H38" xr:uid="{4BDD7846-A69C-43DF-9A10-5ACAD5D0ADBA}">
    <filterColumn colId="7">
      <filters>
        <filter val="X"/>
      </filters>
    </filterColumn>
  </autoFilter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topLeftCell="A4" workbookViewId="0">
      <selection activeCell="C22" sqref="C2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H14" s="4" t="str">
        <f t="shared" si="0"/>
        <v>X</v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H17" s="4" t="str">
        <f t="shared" si="0"/>
        <v>X</v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H24" s="4" t="str">
        <f t="shared" si="0"/>
        <v>X</v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H37" s="4" t="str">
        <f t="shared" si="0"/>
        <v>X</v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40" t="s">
        <v>491</v>
      </c>
      <c r="B39" s="40"/>
      <c r="C39" s="41"/>
      <c r="D39" s="22">
        <f>COUNTA(D5:D38)</f>
        <v>30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30</v>
      </c>
      <c r="E44" s="12">
        <f>D44/D43</f>
        <v>0.88235294117647056</v>
      </c>
    </row>
    <row r="45" spans="1:8" ht="18.75" x14ac:dyDescent="0.3">
      <c r="C45" s="19" t="s">
        <v>489</v>
      </c>
      <c r="D45" s="10">
        <f>H39</f>
        <v>4</v>
      </c>
      <c r="E45" s="12">
        <f>D45/D43</f>
        <v>0.11764705882352941</v>
      </c>
    </row>
  </sheetData>
  <autoFilter ref="A4:H39" xr:uid="{D35221A3-D3FC-4633-8BAF-76A1666EE200}"/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H44"/>
  <sheetViews>
    <sheetView topLeftCell="A4" workbookViewId="0">
      <selection activeCell="D18" sqref="D18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3" spans="1:8" x14ac:dyDescent="0.25">
      <c r="D3" s="3"/>
    </row>
    <row r="4" spans="1:8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27">
        <v>1601</v>
      </c>
      <c r="B5" s="27">
        <v>1</v>
      </c>
      <c r="C5" s="9" t="s">
        <v>48</v>
      </c>
      <c r="D5" s="3"/>
      <c r="H5" s="4" t="str">
        <f>IF(COUNTA(D5:G5)=0,"X","")</f>
        <v>X</v>
      </c>
    </row>
    <row r="6" spans="1:8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7">
        <v>3820</v>
      </c>
      <c r="B7" s="27">
        <v>3</v>
      </c>
      <c r="C7" s="9" t="s">
        <v>50</v>
      </c>
      <c r="D7" s="3" t="s">
        <v>43</v>
      </c>
      <c r="H7" s="4" t="str">
        <f t="shared" si="0"/>
        <v/>
      </c>
    </row>
    <row r="8" spans="1:8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8" x14ac:dyDescent="0.25">
      <c r="A9" s="27">
        <v>3601</v>
      </c>
      <c r="B9" s="27">
        <v>5</v>
      </c>
      <c r="C9" s="9" t="s">
        <v>52</v>
      </c>
      <c r="D9" s="3"/>
      <c r="H9" s="4" t="str">
        <f t="shared" si="0"/>
        <v>X</v>
      </c>
    </row>
    <row r="10" spans="1:8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8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8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8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8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8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8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8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8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8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8" x14ac:dyDescent="0.25">
      <c r="A20" s="27">
        <v>3548</v>
      </c>
      <c r="B20" s="27">
        <v>16</v>
      </c>
      <c r="C20" s="9" t="s">
        <v>63</v>
      </c>
      <c r="D20" s="3"/>
      <c r="H20" s="4" t="str">
        <f t="shared" si="0"/>
        <v>X</v>
      </c>
    </row>
    <row r="21" spans="1:8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8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8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8" x14ac:dyDescent="0.25">
      <c r="A24" s="27">
        <v>3188</v>
      </c>
      <c r="B24" s="27">
        <v>20</v>
      </c>
      <c r="C24" s="9" t="s">
        <v>67</v>
      </c>
      <c r="D24" s="3"/>
      <c r="H24" s="4" t="str">
        <f t="shared" si="0"/>
        <v>X</v>
      </c>
    </row>
    <row r="25" spans="1:8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8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8" x14ac:dyDescent="0.25">
      <c r="A27" s="27">
        <v>746</v>
      </c>
      <c r="B27" s="27">
        <v>23</v>
      </c>
      <c r="C27" s="9" t="s">
        <v>70</v>
      </c>
      <c r="D27" s="3" t="s">
        <v>43</v>
      </c>
      <c r="H27" s="4" t="str">
        <f t="shared" si="0"/>
        <v/>
      </c>
    </row>
    <row r="28" spans="1:8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8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</row>
    <row r="30" spans="1:8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8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8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40" t="s">
        <v>491</v>
      </c>
      <c r="B38" s="40"/>
      <c r="C38" s="41"/>
      <c r="D38" s="22">
        <f>COUNTA(D5:D37)</f>
        <v>29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4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29</v>
      </c>
      <c r="E43" s="12">
        <f>D43/D42</f>
        <v>0.87878787878787878</v>
      </c>
    </row>
    <row r="44" spans="1:8" ht="18.75" x14ac:dyDescent="0.3">
      <c r="C44" s="19" t="s">
        <v>489</v>
      </c>
      <c r="D44" s="10">
        <f>H38</f>
        <v>4</v>
      </c>
      <c r="E44" s="12">
        <f>D44/D42</f>
        <v>0.12121212121212122</v>
      </c>
    </row>
  </sheetData>
  <autoFilter ref="A4:H38" xr:uid="{A330774F-3971-4F58-9609-C2C6BA013B7C}"/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workbookViewId="0">
      <selection activeCell="D43" sqref="D4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D36" s="3" t="s">
        <v>43</v>
      </c>
      <c r="H36" s="4" t="str">
        <f t="shared" si="0"/>
        <v/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40" t="s">
        <v>491</v>
      </c>
      <c r="B38" s="40"/>
      <c r="C38" s="41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33</v>
      </c>
      <c r="E43" s="12">
        <v>0.8529411764705882</v>
      </c>
    </row>
    <row r="44" spans="1:8" ht="18.75" x14ac:dyDescent="0.3">
      <c r="C44" s="19" t="s">
        <v>489</v>
      </c>
      <c r="D44" s="10">
        <f>H38</f>
        <v>0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1"/>
  <sheetViews>
    <sheetView workbookViewId="0">
      <selection activeCell="C7" sqref="C7:C4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bestFit="1" customWidth="1"/>
    <col min="5" max="5" width="15.85546875" bestFit="1" customWidth="1"/>
    <col min="6" max="6" width="11" bestFit="1" customWidth="1"/>
    <col min="7" max="7" width="6.5703125" bestFit="1" customWidth="1"/>
    <col min="8" max="8" width="15.5703125" style="4" bestFit="1" customWidth="1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</row>
    <row r="5" spans="1:8" hidden="1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</row>
    <row r="6" spans="1:8" hidden="1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</row>
    <row r="7" spans="1:8" x14ac:dyDescent="0.25">
      <c r="A7">
        <v>4141</v>
      </c>
      <c r="B7">
        <v>3</v>
      </c>
      <c r="C7" s="9" t="s">
        <v>5</v>
      </c>
      <c r="H7" s="4" t="str">
        <f t="shared" si="0"/>
        <v>X</v>
      </c>
    </row>
    <row r="8" spans="1:8" x14ac:dyDescent="0.25">
      <c r="A8">
        <v>2561</v>
      </c>
      <c r="B8">
        <v>4</v>
      </c>
      <c r="C8" s="9" t="s">
        <v>6</v>
      </c>
      <c r="H8" s="4" t="str">
        <f t="shared" si="0"/>
        <v>X</v>
      </c>
    </row>
    <row r="9" spans="1:8" hidden="1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8" x14ac:dyDescent="0.25">
      <c r="A10">
        <v>2780</v>
      </c>
      <c r="B10">
        <v>6</v>
      </c>
      <c r="C10" s="9" t="s">
        <v>8</v>
      </c>
      <c r="H10" s="4" t="str">
        <f t="shared" si="0"/>
        <v>X</v>
      </c>
    </row>
    <row r="11" spans="1:8" x14ac:dyDescent="0.25">
      <c r="A11">
        <v>2223</v>
      </c>
      <c r="B11">
        <v>7</v>
      </c>
      <c r="C11" s="9" t="s">
        <v>9</v>
      </c>
      <c r="H11" s="4" t="str">
        <f t="shared" si="0"/>
        <v>X</v>
      </c>
    </row>
    <row r="12" spans="1:8" hidden="1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</row>
    <row r="13" spans="1:8" hidden="1" x14ac:dyDescent="0.25">
      <c r="A13">
        <v>4155</v>
      </c>
      <c r="B13">
        <v>9</v>
      </c>
      <c r="C13" s="9" t="s">
        <v>11</v>
      </c>
      <c r="D13" s="3" t="s">
        <v>43</v>
      </c>
      <c r="H13" s="4" t="str">
        <f t="shared" si="0"/>
        <v/>
      </c>
    </row>
    <row r="14" spans="1:8" hidden="1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</row>
    <row r="15" spans="1:8" hidden="1" x14ac:dyDescent="0.25">
      <c r="A15">
        <v>3914</v>
      </c>
      <c r="B15">
        <v>11</v>
      </c>
      <c r="C15" s="9" t="s">
        <v>13</v>
      </c>
      <c r="D15" s="3" t="s">
        <v>43</v>
      </c>
      <c r="H15" s="4" t="str">
        <f t="shared" si="0"/>
        <v/>
      </c>
    </row>
    <row r="16" spans="1:8" x14ac:dyDescent="0.25">
      <c r="A16">
        <v>2560</v>
      </c>
      <c r="B16">
        <v>12</v>
      </c>
      <c r="C16" s="9" t="s">
        <v>14</v>
      </c>
      <c r="H16" s="4" t="str">
        <f t="shared" si="0"/>
        <v>X</v>
      </c>
    </row>
    <row r="17" spans="1:8" hidden="1" x14ac:dyDescent="0.25">
      <c r="A17">
        <v>2574</v>
      </c>
      <c r="B17">
        <v>13</v>
      </c>
      <c r="C17" s="9" t="s">
        <v>15</v>
      </c>
      <c r="D17" s="3" t="s">
        <v>43</v>
      </c>
      <c r="H17" s="4" t="str">
        <f t="shared" si="0"/>
        <v/>
      </c>
    </row>
    <row r="18" spans="1:8" x14ac:dyDescent="0.25">
      <c r="A18">
        <v>2692</v>
      </c>
      <c r="B18">
        <v>14</v>
      </c>
      <c r="C18" s="9" t="s">
        <v>16</v>
      </c>
      <c r="H18" s="4" t="str">
        <f t="shared" si="0"/>
        <v>X</v>
      </c>
    </row>
    <row r="19" spans="1:8" hidden="1" x14ac:dyDescent="0.25">
      <c r="A19">
        <v>2693</v>
      </c>
      <c r="B19">
        <v>15</v>
      </c>
      <c r="C19" s="9" t="s">
        <v>17</v>
      </c>
      <c r="D19" s="3" t="s">
        <v>43</v>
      </c>
      <c r="H19" s="4" t="str">
        <f t="shared" si="0"/>
        <v/>
      </c>
    </row>
    <row r="20" spans="1:8" hidden="1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</row>
    <row r="21" spans="1:8" hidden="1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</row>
    <row r="22" spans="1:8" x14ac:dyDescent="0.25">
      <c r="A22">
        <v>2696</v>
      </c>
      <c r="B22">
        <v>18</v>
      </c>
      <c r="C22" s="9" t="s">
        <v>20</v>
      </c>
      <c r="H22" s="4" t="str">
        <f t="shared" si="0"/>
        <v>X</v>
      </c>
    </row>
    <row r="23" spans="1:8" hidden="1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</row>
    <row r="24" spans="1:8" hidden="1" x14ac:dyDescent="0.25">
      <c r="A24">
        <v>2700</v>
      </c>
      <c r="B24">
        <v>20</v>
      </c>
      <c r="C24" s="9" t="s">
        <v>22</v>
      </c>
      <c r="D24" s="3" t="s">
        <v>43</v>
      </c>
      <c r="H24" s="4" t="str">
        <f t="shared" si="0"/>
        <v/>
      </c>
    </row>
    <row r="25" spans="1:8" hidden="1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8" hidden="1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</row>
    <row r="27" spans="1:8" x14ac:dyDescent="0.25">
      <c r="A27">
        <v>2701</v>
      </c>
      <c r="B27">
        <v>23</v>
      </c>
      <c r="C27" s="9" t="s">
        <v>25</v>
      </c>
      <c r="H27" s="4" t="str">
        <f t="shared" si="0"/>
        <v>X</v>
      </c>
    </row>
    <row r="28" spans="1:8" hidden="1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</row>
    <row r="29" spans="1:8" x14ac:dyDescent="0.25">
      <c r="A29">
        <v>3494</v>
      </c>
      <c r="B29">
        <v>25</v>
      </c>
      <c r="C29" s="9" t="s">
        <v>27</v>
      </c>
      <c r="H29" s="4" t="str">
        <f t="shared" si="0"/>
        <v>X</v>
      </c>
    </row>
    <row r="30" spans="1:8" hidden="1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</row>
    <row r="31" spans="1:8" hidden="1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</row>
    <row r="32" spans="1:8" hidden="1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8" hidden="1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</row>
    <row r="34" spans="1:8" hidden="1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</row>
    <row r="35" spans="1:8" hidden="1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</row>
    <row r="36" spans="1:8" hidden="1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</row>
    <row r="37" spans="1:8" hidden="1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</row>
    <row r="38" spans="1:8" x14ac:dyDescent="0.25">
      <c r="A38">
        <v>2680</v>
      </c>
      <c r="B38">
        <v>34</v>
      </c>
      <c r="C38" s="9" t="s">
        <v>36</v>
      </c>
      <c r="H38" s="4" t="str">
        <f t="shared" si="0"/>
        <v>X</v>
      </c>
    </row>
    <row r="39" spans="1:8" x14ac:dyDescent="0.25">
      <c r="A39">
        <v>2749</v>
      </c>
      <c r="B39">
        <v>35</v>
      </c>
      <c r="C39" s="9" t="s">
        <v>37</v>
      </c>
      <c r="H39" s="4" t="str">
        <f t="shared" si="0"/>
        <v>X</v>
      </c>
    </row>
    <row r="40" spans="1:8" hidden="1" x14ac:dyDescent="0.25">
      <c r="A40">
        <v>2208</v>
      </c>
      <c r="B40">
        <v>36</v>
      </c>
      <c r="C40" s="9" t="s">
        <v>38</v>
      </c>
      <c r="D40" s="3" t="s">
        <v>43</v>
      </c>
      <c r="H40" s="4" t="str">
        <f t="shared" si="0"/>
        <v/>
      </c>
    </row>
    <row r="41" spans="1:8" x14ac:dyDescent="0.25">
      <c r="A41">
        <v>2204</v>
      </c>
      <c r="B41">
        <v>37</v>
      </c>
      <c r="C41" s="9" t="s">
        <v>39</v>
      </c>
      <c r="H41" s="4" t="str">
        <f t="shared" si="0"/>
        <v>X</v>
      </c>
    </row>
    <row r="42" spans="1:8" x14ac:dyDescent="0.25">
      <c r="A42">
        <v>1907</v>
      </c>
      <c r="B42">
        <v>38</v>
      </c>
      <c r="C42" s="9" t="s">
        <v>40</v>
      </c>
      <c r="H42" s="4" t="str">
        <f t="shared" si="0"/>
        <v>X</v>
      </c>
    </row>
    <row r="43" spans="1:8" hidden="1" x14ac:dyDescent="0.25">
      <c r="A43">
        <v>2707</v>
      </c>
      <c r="B43">
        <v>39</v>
      </c>
      <c r="C43" s="9" t="s">
        <v>41</v>
      </c>
      <c r="D43" s="3" t="s">
        <v>43</v>
      </c>
      <c r="H43" s="4" t="str">
        <f t="shared" si="0"/>
        <v/>
      </c>
    </row>
    <row r="44" spans="1:8" x14ac:dyDescent="0.25">
      <c r="A44">
        <v>2558</v>
      </c>
      <c r="B44">
        <v>40</v>
      </c>
      <c r="C44" s="9" t="s">
        <v>42</v>
      </c>
      <c r="H44" s="4" t="str">
        <f t="shared" si="0"/>
        <v>X</v>
      </c>
    </row>
    <row r="45" spans="1:8" ht="16.5" hidden="1" thickBot="1" x14ac:dyDescent="0.3">
      <c r="A45" s="40" t="s">
        <v>491</v>
      </c>
      <c r="B45" s="40"/>
      <c r="C45" s="41"/>
      <c r="D45" s="22">
        <f>COUNTA(D5:D44)</f>
        <v>26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14</v>
      </c>
    </row>
    <row r="46" spans="1:8" ht="15.75" x14ac:dyDescent="0.25">
      <c r="C46" s="13"/>
      <c r="D46" s="14"/>
      <c r="E46" s="14"/>
      <c r="F46" s="14"/>
      <c r="G46" s="14"/>
      <c r="H46" s="15"/>
    </row>
    <row r="48" spans="1:8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26</v>
      </c>
      <c r="E50" s="12">
        <f>D50/$D$49</f>
        <v>0.65</v>
      </c>
    </row>
    <row r="51" spans="3:5" ht="18.75" x14ac:dyDescent="0.3">
      <c r="C51" s="19" t="s">
        <v>489</v>
      </c>
      <c r="D51" s="10">
        <f>H45</f>
        <v>14</v>
      </c>
      <c r="E51" s="12">
        <f>D51/$D$49</f>
        <v>0.35</v>
      </c>
    </row>
  </sheetData>
  <autoFilter ref="A4:H45" xr:uid="{FB2C5598-7D38-4AE7-8955-B4CAFB062836}">
    <filterColumn colId="7">
      <filters>
        <filter val="X"/>
      </filters>
    </filterColumn>
  </autoFilter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sheetPr filterMode="1"/>
  <dimension ref="A1:H45"/>
  <sheetViews>
    <sheetView workbookViewId="0">
      <selection activeCell="C10" sqref="C10:C1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hidden="1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>IF(COUNTA(D5:G5)=0,"X","")</f>
        <v/>
      </c>
    </row>
    <row r="6" spans="1:8" hidden="1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ref="H6:H38" si="0">IF(COUNTA(D6:G6)=0,"X","")</f>
        <v/>
      </c>
    </row>
    <row r="7" spans="1:8" hidden="1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hidden="1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hidden="1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H10" s="4" t="str">
        <f t="shared" si="0"/>
        <v>X</v>
      </c>
    </row>
    <row r="11" spans="1:8" hidden="1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hidden="1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 t="shared" si="0"/>
        <v>X</v>
      </c>
    </row>
    <row r="14" spans="1:8" hidden="1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hidden="1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hidden="1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hidden="1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hidden="1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hidden="1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hidden="1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hidden="1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hidden="1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hidden="1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hidden="1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hidden="1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hidden="1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hidden="1" x14ac:dyDescent="0.25">
      <c r="A27" s="3">
        <v>1935</v>
      </c>
      <c r="B27" s="3">
        <v>23</v>
      </c>
      <c r="C27" s="9" t="s">
        <v>103</v>
      </c>
      <c r="D27" s="3" t="s">
        <v>487</v>
      </c>
      <c r="H27" s="4" t="str">
        <f t="shared" si="0"/>
        <v/>
      </c>
    </row>
    <row r="28" spans="1:8" hidden="1" x14ac:dyDescent="0.25">
      <c r="A28" s="3">
        <v>665</v>
      </c>
      <c r="B28" s="3">
        <v>24</v>
      </c>
      <c r="C28" s="9" t="s">
        <v>104</v>
      </c>
      <c r="D28" s="3" t="s">
        <v>43</v>
      </c>
      <c r="H28" s="4" t="str">
        <f t="shared" si="0"/>
        <v/>
      </c>
    </row>
    <row r="29" spans="1:8" hidden="1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hidden="1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hidden="1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hidden="1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hidden="1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hidden="1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hidden="1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hidden="1" x14ac:dyDescent="0.25">
      <c r="A36" s="3">
        <v>4280</v>
      </c>
      <c r="B36" s="3">
        <v>32</v>
      </c>
      <c r="C36" s="9" t="s">
        <v>112</v>
      </c>
      <c r="D36" s="3" t="s">
        <v>43</v>
      </c>
      <c r="H36" s="4" t="str">
        <f t="shared" si="0"/>
        <v/>
      </c>
    </row>
    <row r="37" spans="1:8" hidden="1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hidden="1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hidden="1" thickBot="1" x14ac:dyDescent="0.3">
      <c r="A39" s="40" t="s">
        <v>491</v>
      </c>
      <c r="B39" s="40"/>
      <c r="C39" s="41"/>
      <c r="D39" s="22">
        <f>COUNTA(D5:D38)</f>
        <v>32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2</v>
      </c>
    </row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8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autoFilter ref="A4:H39" xr:uid="{58B41DD5-3B7E-46C7-98DA-293CAC3F7574}">
    <filterColumn colId="7">
      <filters>
        <filter val="X"/>
      </filters>
    </filterColumn>
  </autoFilter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H47"/>
  <sheetViews>
    <sheetView topLeftCell="A7" workbookViewId="0">
      <selection activeCell="C25" sqref="C2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3" spans="1:8" x14ac:dyDescent="0.25">
      <c r="C3" s="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3">
        <v>1625</v>
      </c>
      <c r="B5" s="3">
        <v>1</v>
      </c>
      <c r="C5" s="9" t="s">
        <v>115</v>
      </c>
      <c r="D5" s="3" t="s">
        <v>43</v>
      </c>
      <c r="F5" s="3" t="s">
        <v>43</v>
      </c>
      <c r="H5" s="4" t="str">
        <f>IF(COUNTA(D5:G5)=0,"X","")</f>
        <v/>
      </c>
    </row>
    <row r="6" spans="1:8" x14ac:dyDescent="0.25">
      <c r="A6" s="3">
        <v>2005</v>
      </c>
      <c r="B6" s="3">
        <v>2</v>
      </c>
      <c r="C6" s="9" t="s">
        <v>116</v>
      </c>
      <c r="D6" s="3" t="s">
        <v>43</v>
      </c>
      <c r="H6" s="4" t="str">
        <f t="shared" ref="H6:H40" si="0">IF(COUNTA(D6:G6)=0,"X","")</f>
        <v/>
      </c>
    </row>
    <row r="7" spans="1:8" x14ac:dyDescent="0.25">
      <c r="A7" s="3">
        <v>1890</v>
      </c>
      <c r="B7" s="3">
        <v>3</v>
      </c>
      <c r="C7" s="9" t="s">
        <v>117</v>
      </c>
      <c r="D7" s="3" t="s">
        <v>43</v>
      </c>
      <c r="H7" s="4" t="str">
        <f t="shared" si="0"/>
        <v/>
      </c>
    </row>
    <row r="8" spans="1:8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</row>
    <row r="9" spans="1:8" x14ac:dyDescent="0.25">
      <c r="A9" s="3">
        <v>4028</v>
      </c>
      <c r="B9" s="3">
        <v>5</v>
      </c>
      <c r="C9" s="9" t="s">
        <v>119</v>
      </c>
      <c r="D9" s="3" t="s">
        <v>43</v>
      </c>
      <c r="H9" s="4" t="str">
        <f t="shared" si="0"/>
        <v/>
      </c>
    </row>
    <row r="10" spans="1:8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</row>
    <row r="11" spans="1:8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</row>
    <row r="12" spans="1:8" x14ac:dyDescent="0.25">
      <c r="A12" s="3">
        <v>3586</v>
      </c>
      <c r="B12" s="3">
        <v>8</v>
      </c>
      <c r="C12" s="9" t="s">
        <v>122</v>
      </c>
      <c r="D12" s="3" t="s">
        <v>43</v>
      </c>
      <c r="H12" s="4" t="str">
        <f t="shared" si="0"/>
        <v/>
      </c>
    </row>
    <row r="13" spans="1:8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</row>
    <row r="14" spans="1:8" x14ac:dyDescent="0.25">
      <c r="A14" s="3">
        <v>4283</v>
      </c>
      <c r="B14" s="3">
        <v>10</v>
      </c>
      <c r="C14" s="9" t="s">
        <v>124</v>
      </c>
      <c r="D14" s="3" t="s">
        <v>43</v>
      </c>
      <c r="H14" s="4" t="str">
        <f t="shared" si="0"/>
        <v/>
      </c>
    </row>
    <row r="15" spans="1:8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</row>
    <row r="16" spans="1:8" x14ac:dyDescent="0.25">
      <c r="A16" s="3">
        <v>2590</v>
      </c>
      <c r="B16" s="3">
        <v>12</v>
      </c>
      <c r="C16" s="9" t="s">
        <v>126</v>
      </c>
      <c r="H16" s="4" t="str">
        <f t="shared" si="0"/>
        <v>X</v>
      </c>
    </row>
    <row r="17" spans="1:8" x14ac:dyDescent="0.25">
      <c r="A17" s="3">
        <v>3879</v>
      </c>
      <c r="B17" s="3">
        <v>13</v>
      </c>
      <c r="C17" s="9" t="s">
        <v>127</v>
      </c>
      <c r="H17" s="4" t="str">
        <f t="shared" si="0"/>
        <v>X</v>
      </c>
    </row>
    <row r="18" spans="1:8" x14ac:dyDescent="0.25">
      <c r="A18" s="3">
        <v>2630</v>
      </c>
      <c r="B18" s="3">
        <v>14</v>
      </c>
      <c r="C18" s="9" t="s">
        <v>128</v>
      </c>
      <c r="D18" s="3" t="s">
        <v>43</v>
      </c>
      <c r="H18" s="4" t="str">
        <f t="shared" si="0"/>
        <v/>
      </c>
    </row>
    <row r="19" spans="1:8" x14ac:dyDescent="0.25">
      <c r="A19" s="3">
        <v>2283</v>
      </c>
      <c r="B19" s="3">
        <v>15</v>
      </c>
      <c r="C19" s="9" t="s">
        <v>129</v>
      </c>
      <c r="D19" s="3" t="s">
        <v>43</v>
      </c>
      <c r="H19" s="4" t="str">
        <f t="shared" si="0"/>
        <v/>
      </c>
    </row>
    <row r="20" spans="1:8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</row>
    <row r="21" spans="1:8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</row>
    <row r="22" spans="1:8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</row>
    <row r="23" spans="1:8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</row>
    <row r="24" spans="1:8" x14ac:dyDescent="0.25">
      <c r="A24" s="3">
        <v>1898</v>
      </c>
      <c r="B24" s="3">
        <v>20</v>
      </c>
      <c r="C24" s="9" t="s">
        <v>134</v>
      </c>
      <c r="D24" s="3" t="s">
        <v>43</v>
      </c>
      <c r="H24" s="4" t="str">
        <f t="shared" si="0"/>
        <v/>
      </c>
    </row>
    <row r="25" spans="1:8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</row>
    <row r="26" spans="1:8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</row>
    <row r="27" spans="1:8" x14ac:dyDescent="0.25">
      <c r="A27" s="3">
        <v>1973</v>
      </c>
      <c r="B27" s="3">
        <v>23</v>
      </c>
      <c r="C27" s="9" t="s">
        <v>137</v>
      </c>
      <c r="H27" s="4" t="str">
        <f t="shared" si="0"/>
        <v>X</v>
      </c>
    </row>
    <row r="28" spans="1:8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</row>
    <row r="29" spans="1:8" x14ac:dyDescent="0.25">
      <c r="A29" s="3">
        <v>4029</v>
      </c>
      <c r="B29" s="3">
        <v>25</v>
      </c>
      <c r="C29" s="9" t="s">
        <v>139</v>
      </c>
      <c r="H29" s="4" t="str">
        <f t="shared" si="0"/>
        <v>X</v>
      </c>
    </row>
    <row r="30" spans="1:8" x14ac:dyDescent="0.25">
      <c r="A30" s="3">
        <v>3504</v>
      </c>
      <c r="B30" s="3">
        <v>26</v>
      </c>
      <c r="C30" s="9" t="s">
        <v>140</v>
      </c>
      <c r="D30" s="3" t="s">
        <v>43</v>
      </c>
      <c r="H30" s="4" t="str">
        <f t="shared" si="0"/>
        <v/>
      </c>
    </row>
    <row r="31" spans="1:8" x14ac:dyDescent="0.25">
      <c r="A31" s="3">
        <v>2639</v>
      </c>
      <c r="B31" s="3">
        <v>27</v>
      </c>
      <c r="C31" s="9" t="s">
        <v>141</v>
      </c>
      <c r="D31" s="3" t="s">
        <v>43</v>
      </c>
      <c r="H31" s="4" t="str">
        <f t="shared" si="0"/>
        <v/>
      </c>
    </row>
    <row r="32" spans="1:8" x14ac:dyDescent="0.25">
      <c r="A32" s="3">
        <v>1938</v>
      </c>
      <c r="B32" s="3">
        <v>28</v>
      </c>
      <c r="C32" s="9" t="s">
        <v>142</v>
      </c>
      <c r="D32" s="3" t="s">
        <v>43</v>
      </c>
      <c r="H32" s="4" t="str">
        <f t="shared" si="0"/>
        <v/>
      </c>
    </row>
    <row r="33" spans="1:8" x14ac:dyDescent="0.25">
      <c r="A33" s="3">
        <v>1678</v>
      </c>
      <c r="B33" s="3">
        <v>29</v>
      </c>
      <c r="C33" s="9" t="s">
        <v>143</v>
      </c>
      <c r="H33" s="4" t="str">
        <f t="shared" si="0"/>
        <v>X</v>
      </c>
    </row>
    <row r="34" spans="1:8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</row>
    <row r="35" spans="1:8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</row>
    <row r="36" spans="1:8" x14ac:dyDescent="0.25">
      <c r="A36" s="3">
        <v>718</v>
      </c>
      <c r="B36" s="3">
        <v>32</v>
      </c>
      <c r="C36" s="9" t="s">
        <v>146</v>
      </c>
      <c r="D36" s="3" t="s">
        <v>43</v>
      </c>
      <c r="H36" s="4" t="str">
        <f t="shared" si="0"/>
        <v/>
      </c>
    </row>
    <row r="37" spans="1:8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</row>
    <row r="38" spans="1:8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</row>
    <row r="39" spans="1:8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</row>
    <row r="40" spans="1:8" x14ac:dyDescent="0.25">
      <c r="A40" s="3">
        <v>1965</v>
      </c>
      <c r="B40" s="3">
        <v>36</v>
      </c>
      <c r="C40" s="9" t="s">
        <v>150</v>
      </c>
      <c r="D40" s="3" t="s">
        <v>43</v>
      </c>
      <c r="H40" s="4" t="str">
        <f t="shared" si="0"/>
        <v/>
      </c>
    </row>
    <row r="41" spans="1:8" ht="16.5" thickBot="1" x14ac:dyDescent="0.3">
      <c r="A41" s="40" t="s">
        <v>491</v>
      </c>
      <c r="B41" s="40"/>
      <c r="C41" s="41"/>
      <c r="D41" s="22">
        <f>COUNTA(D5:D40)</f>
        <v>29</v>
      </c>
      <c r="E41" s="22">
        <f t="shared" ref="E41:G41" si="1">COUNTA(E5:E40)</f>
        <v>0</v>
      </c>
      <c r="F41" s="22">
        <f t="shared" si="1"/>
        <v>2</v>
      </c>
      <c r="G41" s="22">
        <f t="shared" si="1"/>
        <v>0</v>
      </c>
      <c r="H41" s="23">
        <f>COUNTIF(H5:H40,"X")</f>
        <v>7</v>
      </c>
    </row>
    <row r="42" spans="1:8" ht="15.75" thickTop="1" x14ac:dyDescent="0.25"/>
    <row r="44" spans="1:8" ht="18.75" x14ac:dyDescent="0.3">
      <c r="C44" s="18" t="s">
        <v>492</v>
      </c>
      <c r="D44" s="17" t="s">
        <v>493</v>
      </c>
      <c r="E44" s="16" t="s">
        <v>494</v>
      </c>
    </row>
    <row r="45" spans="1:8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8" ht="18.75" x14ac:dyDescent="0.3">
      <c r="C46" s="19" t="s">
        <v>488</v>
      </c>
      <c r="D46" s="10">
        <f>D45-D47</f>
        <v>29</v>
      </c>
      <c r="E46" s="12">
        <f>D46/D45</f>
        <v>0.80555555555555558</v>
      </c>
    </row>
    <row r="47" spans="1:8" ht="18.75" x14ac:dyDescent="0.3">
      <c r="C47" s="19" t="s">
        <v>489</v>
      </c>
      <c r="D47" s="10">
        <f>H41</f>
        <v>7</v>
      </c>
      <c r="E47" s="12">
        <f>D47/D45</f>
        <v>0.19444444444444445</v>
      </c>
    </row>
  </sheetData>
  <autoFilter ref="A4:H41" xr:uid="{F74EDBF0-6B92-42C2-AD7F-8795EE9BC2F5}"/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sheetPr filterMode="1"/>
  <dimension ref="A1:H45"/>
  <sheetViews>
    <sheetView workbookViewId="0">
      <selection activeCell="C5" sqref="C5:C36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2" bestFit="1" customWidth="1"/>
    <col min="9" max="16384" width="11.42578125" style="2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1905</v>
      </c>
      <c r="B5" s="25">
        <v>1</v>
      </c>
      <c r="C5" s="9" t="s">
        <v>151</v>
      </c>
      <c r="H5" s="4" t="str">
        <f>IF(COUNTA(D5:G5)=0,"X","")</f>
        <v>X</v>
      </c>
    </row>
    <row r="6" spans="1:8" hidden="1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5">
        <v>4083</v>
      </c>
      <c r="B7" s="25">
        <v>3</v>
      </c>
      <c r="C7" s="9" t="s">
        <v>153</v>
      </c>
      <c r="H7" s="4" t="str">
        <f t="shared" si="0"/>
        <v>X</v>
      </c>
    </row>
    <row r="8" spans="1:8" x14ac:dyDescent="0.25">
      <c r="A8" s="25">
        <v>1920</v>
      </c>
      <c r="B8" s="25">
        <v>4</v>
      </c>
      <c r="C8" s="9" t="s">
        <v>154</v>
      </c>
      <c r="H8" s="4" t="str">
        <f t="shared" si="0"/>
        <v>X</v>
      </c>
    </row>
    <row r="9" spans="1:8" hidden="1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8" x14ac:dyDescent="0.25">
      <c r="A10" s="25">
        <v>1712</v>
      </c>
      <c r="B10" s="25">
        <v>6</v>
      </c>
      <c r="C10" s="9" t="s">
        <v>156</v>
      </c>
      <c r="H10" s="4" t="str">
        <f t="shared" si="0"/>
        <v>X</v>
      </c>
    </row>
    <row r="11" spans="1:8" hidden="1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8" hidden="1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8" hidden="1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8" x14ac:dyDescent="0.25">
      <c r="A14" s="25">
        <v>1931</v>
      </c>
      <c r="B14" s="25">
        <v>10</v>
      </c>
      <c r="C14" s="9" t="s">
        <v>160</v>
      </c>
      <c r="H14" s="4" t="str">
        <f t="shared" si="0"/>
        <v>X</v>
      </c>
    </row>
    <row r="15" spans="1:8" hidden="1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8" x14ac:dyDescent="0.25">
      <c r="A16" s="25">
        <v>1924</v>
      </c>
      <c r="B16" s="25">
        <v>12</v>
      </c>
      <c r="C16" s="9" t="s">
        <v>162</v>
      </c>
      <c r="H16" s="4" t="str">
        <f t="shared" si="0"/>
        <v>X</v>
      </c>
    </row>
    <row r="17" spans="1:8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8" hidden="1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8" hidden="1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8" hidden="1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8" hidden="1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8" hidden="1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8" x14ac:dyDescent="0.25">
      <c r="A23" s="25">
        <v>1888</v>
      </c>
      <c r="B23" s="25">
        <v>19</v>
      </c>
      <c r="C23" s="9" t="s">
        <v>169</v>
      </c>
      <c r="H23" s="4" t="str">
        <f t="shared" si="0"/>
        <v>X</v>
      </c>
    </row>
    <row r="24" spans="1:8" hidden="1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8" hidden="1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8" hidden="1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8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8" x14ac:dyDescent="0.25">
      <c r="A28" s="25">
        <v>2629</v>
      </c>
      <c r="B28" s="25">
        <v>24</v>
      </c>
      <c r="C28" s="9" t="s">
        <v>175</v>
      </c>
      <c r="H28" s="4" t="str">
        <f t="shared" si="0"/>
        <v>X</v>
      </c>
    </row>
    <row r="29" spans="1:8" x14ac:dyDescent="0.25">
      <c r="A29" s="25">
        <v>1906</v>
      </c>
      <c r="B29" s="25">
        <v>25</v>
      </c>
      <c r="C29" s="9" t="s">
        <v>176</v>
      </c>
      <c r="H29" s="4" t="str">
        <f t="shared" si="0"/>
        <v>X</v>
      </c>
    </row>
    <row r="30" spans="1:8" hidden="1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8" x14ac:dyDescent="0.25">
      <c r="A31" s="25">
        <v>2786</v>
      </c>
      <c r="B31" s="25">
        <v>27</v>
      </c>
      <c r="C31" s="9" t="s">
        <v>178</v>
      </c>
      <c r="H31" s="4" t="str">
        <f t="shared" si="0"/>
        <v>X</v>
      </c>
    </row>
    <row r="32" spans="1:8" x14ac:dyDescent="0.25">
      <c r="A32" s="25">
        <v>1932</v>
      </c>
      <c r="B32" s="25">
        <v>28</v>
      </c>
      <c r="C32" s="9" t="s">
        <v>179</v>
      </c>
      <c r="H32" s="4" t="str">
        <f t="shared" si="0"/>
        <v>X</v>
      </c>
    </row>
    <row r="33" spans="1:8" x14ac:dyDescent="0.25">
      <c r="A33" s="25">
        <v>4120</v>
      </c>
      <c r="B33" s="25">
        <v>29</v>
      </c>
      <c r="C33" s="9" t="s">
        <v>180</v>
      </c>
      <c r="H33" s="4" t="str">
        <f t="shared" si="0"/>
        <v>X</v>
      </c>
    </row>
    <row r="34" spans="1:8" x14ac:dyDescent="0.25">
      <c r="A34" s="25">
        <v>2640</v>
      </c>
      <c r="B34" s="25">
        <v>30</v>
      </c>
      <c r="C34" s="9" t="s">
        <v>181</v>
      </c>
      <c r="H34" s="4" t="str">
        <f t="shared" si="0"/>
        <v>X</v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H36" s="4" t="str">
        <f t="shared" si="0"/>
        <v>X</v>
      </c>
    </row>
    <row r="37" spans="1:8" hidden="1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hidden="1" thickBot="1" x14ac:dyDescent="0.3">
      <c r="A38" s="40" t="s">
        <v>491</v>
      </c>
      <c r="B38" s="40"/>
      <c r="C38" s="41"/>
      <c r="D38" s="22">
        <f>COUNTA(D5:D37)</f>
        <v>16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17</v>
      </c>
    </row>
    <row r="39" spans="1:8" hidden="1" x14ac:dyDescent="0.25">
      <c r="A39" s="2">
        <v>2392</v>
      </c>
      <c r="B39" s="2">
        <v>20</v>
      </c>
      <c r="C39" s="2" t="s">
        <v>170</v>
      </c>
    </row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16</v>
      </c>
      <c r="E44" s="12">
        <f>D44/D43</f>
        <v>0.48484848484848486</v>
      </c>
    </row>
    <row r="45" spans="1:8" ht="18.75" x14ac:dyDescent="0.3">
      <c r="C45" s="19" t="s">
        <v>489</v>
      </c>
      <c r="D45" s="10">
        <f>H38</f>
        <v>17</v>
      </c>
      <c r="E45" s="12">
        <f>D45/D43</f>
        <v>0.51515151515151514</v>
      </c>
    </row>
  </sheetData>
  <autoFilter ref="A4:H39" xr:uid="{D8BF1CDC-277A-414A-A9D0-484E01A1C15A}">
    <filterColumn colId="7">
      <filters>
        <filter val="X"/>
      </filters>
    </filterColumn>
  </autoFilter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sheetPr filterMode="1"/>
  <dimension ref="A1:H45"/>
  <sheetViews>
    <sheetView workbookViewId="0">
      <selection activeCell="C9" sqref="C9:C17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2" bestFit="1" customWidth="1"/>
    <col min="9" max="16384" width="11.42578125" style="2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hidden="1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</row>
    <row r="6" spans="1:8" hidden="1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</row>
    <row r="7" spans="1:8" hidden="1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</row>
    <row r="8" spans="1:8" hidden="1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</row>
    <row r="9" spans="1:8" x14ac:dyDescent="0.25">
      <c r="A9" s="25">
        <v>3666</v>
      </c>
      <c r="B9" s="25">
        <v>5</v>
      </c>
      <c r="C9" s="9" t="s">
        <v>189</v>
      </c>
      <c r="H9" s="4" t="str">
        <f t="shared" si="0"/>
        <v>X</v>
      </c>
    </row>
    <row r="10" spans="1:8" x14ac:dyDescent="0.25">
      <c r="A10" s="25">
        <v>4273</v>
      </c>
      <c r="B10" s="25">
        <v>6</v>
      </c>
      <c r="C10" s="9" t="s">
        <v>190</v>
      </c>
      <c r="H10" s="4" t="str">
        <f t="shared" si="0"/>
        <v>X</v>
      </c>
    </row>
    <row r="11" spans="1:8" hidden="1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</row>
    <row r="12" spans="1:8" hidden="1" x14ac:dyDescent="0.25">
      <c r="A12" s="25">
        <v>1958</v>
      </c>
      <c r="B12" s="25">
        <v>8</v>
      </c>
      <c r="C12" s="9" t="s">
        <v>192</v>
      </c>
      <c r="D12" s="3" t="s">
        <v>43</v>
      </c>
      <c r="H12" s="4" t="str">
        <f t="shared" si="0"/>
        <v/>
      </c>
    </row>
    <row r="13" spans="1:8" hidden="1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</row>
    <row r="14" spans="1:8" hidden="1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</row>
    <row r="15" spans="1:8" hidden="1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</row>
    <row r="16" spans="1:8" hidden="1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</row>
    <row r="17" spans="1:8" x14ac:dyDescent="0.25">
      <c r="A17" s="25">
        <v>626</v>
      </c>
      <c r="B17" s="25">
        <v>13</v>
      </c>
      <c r="C17" s="9" t="s">
        <v>197</v>
      </c>
      <c r="H17" s="4" t="str">
        <f t="shared" si="0"/>
        <v>X</v>
      </c>
    </row>
    <row r="18" spans="1:8" hidden="1" x14ac:dyDescent="0.25">
      <c r="A18" s="25">
        <v>683</v>
      </c>
      <c r="B18" s="25">
        <v>14</v>
      </c>
      <c r="C18" s="9" t="s">
        <v>198</v>
      </c>
      <c r="D18" s="3" t="s">
        <v>43</v>
      </c>
      <c r="H18" s="4" t="str">
        <f t="shared" si="0"/>
        <v/>
      </c>
    </row>
    <row r="19" spans="1:8" hidden="1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</row>
    <row r="20" spans="1:8" hidden="1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</row>
    <row r="21" spans="1:8" hidden="1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</row>
    <row r="22" spans="1:8" hidden="1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</row>
    <row r="23" spans="1:8" hidden="1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</row>
    <row r="24" spans="1:8" hidden="1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</row>
    <row r="25" spans="1:8" hidden="1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</row>
    <row r="26" spans="1:8" hidden="1" x14ac:dyDescent="0.25">
      <c r="A26" s="25">
        <v>2080</v>
      </c>
      <c r="B26" s="25">
        <v>22</v>
      </c>
      <c r="C26" s="9" t="s">
        <v>206</v>
      </c>
      <c r="D26" s="3" t="s">
        <v>43</v>
      </c>
      <c r="H26" s="4" t="str">
        <f t="shared" si="0"/>
        <v/>
      </c>
    </row>
    <row r="27" spans="1:8" hidden="1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</row>
    <row r="28" spans="1:8" hidden="1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</row>
    <row r="29" spans="1:8" hidden="1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</row>
    <row r="30" spans="1:8" hidden="1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</row>
    <row r="31" spans="1:8" hidden="1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</row>
    <row r="32" spans="1:8" hidden="1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</row>
    <row r="33" spans="1:8" hidden="1" x14ac:dyDescent="0.25">
      <c r="A33" s="25">
        <v>1647</v>
      </c>
      <c r="B33" s="25">
        <v>29</v>
      </c>
      <c r="C33" s="9" t="s">
        <v>213</v>
      </c>
      <c r="D33" s="3" t="s">
        <v>43</v>
      </c>
      <c r="H33" s="4" t="str">
        <f t="shared" si="0"/>
        <v/>
      </c>
    </row>
    <row r="34" spans="1:8" hidden="1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</row>
    <row r="35" spans="1:8" hidden="1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</row>
    <row r="36" spans="1:8" hidden="1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</row>
    <row r="37" spans="1:8" hidden="1" x14ac:dyDescent="0.25">
      <c r="A37" s="25">
        <v>4428</v>
      </c>
      <c r="B37" s="25">
        <v>33</v>
      </c>
      <c r="C37" s="9" t="s">
        <v>217</v>
      </c>
      <c r="D37" s="3" t="s">
        <v>43</v>
      </c>
      <c r="H37" s="4" t="str">
        <f t="shared" si="0"/>
        <v/>
      </c>
    </row>
    <row r="38" spans="1:8" hidden="1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</row>
    <row r="39" spans="1:8" ht="16.5" hidden="1" thickBot="1" x14ac:dyDescent="0.3">
      <c r="A39" s="40" t="s">
        <v>491</v>
      </c>
      <c r="B39" s="40"/>
      <c r="C39" s="41"/>
      <c r="D39" s="22">
        <f>COUNTA(D5:D38)</f>
        <v>31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3</v>
      </c>
    </row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31</v>
      </c>
      <c r="E44" s="12">
        <f>D44/D43</f>
        <v>0.91176470588235292</v>
      </c>
    </row>
    <row r="45" spans="1:8" ht="18.75" x14ac:dyDescent="0.3">
      <c r="C45" s="19" t="s">
        <v>489</v>
      </c>
      <c r="D45" s="10">
        <f>H39</f>
        <v>3</v>
      </c>
      <c r="E45" s="12">
        <f>D45/D43</f>
        <v>8.8235294117647065E-2</v>
      </c>
    </row>
  </sheetData>
  <autoFilter ref="A4:H39" xr:uid="{89B2E031-96F3-4886-88A0-73F2F11129FD}">
    <filterColumn colId="7">
      <filters>
        <filter val="X"/>
      </filters>
    </filterColumn>
  </autoFilter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H45"/>
  <sheetViews>
    <sheetView topLeftCell="A22" workbookViewId="0">
      <selection activeCell="C8" sqref="C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8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8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8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</row>
    <row r="10" spans="1:8" x14ac:dyDescent="0.25">
      <c r="A10" s="26">
        <v>2008</v>
      </c>
      <c r="B10" s="26">
        <v>6</v>
      </c>
      <c r="C10" s="9" t="s">
        <v>224</v>
      </c>
      <c r="H10" s="4" t="str">
        <f t="shared" si="0"/>
        <v>X</v>
      </c>
    </row>
    <row r="11" spans="1:8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8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8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8" x14ac:dyDescent="0.25">
      <c r="A14" s="26">
        <v>1658</v>
      </c>
      <c r="B14" s="26">
        <v>10</v>
      </c>
      <c r="C14" s="9" t="s">
        <v>228</v>
      </c>
      <c r="D14" s="3" t="s">
        <v>43</v>
      </c>
      <c r="H14" s="4" t="str">
        <f t="shared" si="0"/>
        <v/>
      </c>
    </row>
    <row r="15" spans="1:8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8" x14ac:dyDescent="0.25">
      <c r="A16" s="26">
        <v>1987</v>
      </c>
      <c r="B16" s="26">
        <v>12</v>
      </c>
      <c r="C16" s="9" t="s">
        <v>230</v>
      </c>
      <c r="H16" s="4" t="str">
        <f t="shared" si="0"/>
        <v>X</v>
      </c>
    </row>
    <row r="17" spans="1:8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8" x14ac:dyDescent="0.25">
      <c r="A18" s="26">
        <v>3174</v>
      </c>
      <c r="B18" s="26">
        <v>14</v>
      </c>
      <c r="C18" s="9" t="s">
        <v>232</v>
      </c>
      <c r="D18" s="3" t="s">
        <v>43</v>
      </c>
      <c r="H18" s="4" t="str">
        <f t="shared" si="0"/>
        <v/>
      </c>
    </row>
    <row r="19" spans="1:8" x14ac:dyDescent="0.25">
      <c r="A19" s="26">
        <v>4291</v>
      </c>
      <c r="B19" s="26">
        <v>15</v>
      </c>
      <c r="C19" s="9" t="s">
        <v>233</v>
      </c>
      <c r="H19" s="4" t="str">
        <f t="shared" si="0"/>
        <v>X</v>
      </c>
    </row>
    <row r="20" spans="1:8" x14ac:dyDescent="0.25">
      <c r="A20" s="26">
        <v>706</v>
      </c>
      <c r="B20" s="26">
        <v>16</v>
      </c>
      <c r="C20" s="9" t="s">
        <v>234</v>
      </c>
      <c r="D20" s="3" t="s">
        <v>43</v>
      </c>
      <c r="E20" s="3" t="s">
        <v>43</v>
      </c>
      <c r="H20" s="4" t="str">
        <f t="shared" si="0"/>
        <v/>
      </c>
    </row>
    <row r="21" spans="1:8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8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8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8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8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8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8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8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8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8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8" x14ac:dyDescent="0.25">
      <c r="A31" s="26">
        <v>717</v>
      </c>
      <c r="B31" s="26">
        <v>27</v>
      </c>
      <c r="C31" s="9" t="s">
        <v>245</v>
      </c>
      <c r="H31" s="4" t="str">
        <f t="shared" si="0"/>
        <v>X</v>
      </c>
    </row>
    <row r="32" spans="1:8" x14ac:dyDescent="0.25">
      <c r="A32" s="26">
        <v>1729</v>
      </c>
      <c r="B32" s="26">
        <v>28</v>
      </c>
      <c r="C32" s="9" t="s">
        <v>246</v>
      </c>
      <c r="D32" s="3" t="s">
        <v>43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D33" s="3" t="s">
        <v>43</v>
      </c>
      <c r="H33" s="4" t="str">
        <f t="shared" si="0"/>
        <v/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40" t="s">
        <v>491</v>
      </c>
      <c r="B39" s="40"/>
      <c r="C39" s="41"/>
      <c r="D39" s="22">
        <f>COUNTA(D5:D38)</f>
        <v>29</v>
      </c>
      <c r="E39" s="22">
        <f t="shared" ref="E39:G39" si="1">COUNTA(E5:E38)</f>
        <v>1</v>
      </c>
      <c r="F39" s="22">
        <f t="shared" si="1"/>
        <v>0</v>
      </c>
      <c r="G39" s="22">
        <f t="shared" si="1"/>
        <v>0</v>
      </c>
      <c r="H39" s="23">
        <f>COUNTIF($H$5:$H$38,"X")</f>
        <v>5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29</v>
      </c>
      <c r="E44" s="12">
        <f>D44/D43</f>
        <v>0.8529411764705882</v>
      </c>
    </row>
    <row r="45" spans="1:8" ht="18.75" x14ac:dyDescent="0.3">
      <c r="C45" s="19" t="s">
        <v>489</v>
      </c>
      <c r="D45" s="10">
        <f>H39</f>
        <v>5</v>
      </c>
      <c r="E45" s="12">
        <f>D45/D43</f>
        <v>0.14705882352941177</v>
      </c>
    </row>
  </sheetData>
  <autoFilter ref="A4:H39" xr:uid="{182CDFB0-F745-492C-BE5C-8041741E8C1E}"/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H45"/>
  <sheetViews>
    <sheetView topLeftCell="A7" workbookViewId="0">
      <selection activeCell="C32" sqref="C32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2" bestFit="1" customWidth="1"/>
    <col min="9" max="16384" width="11.42578125" style="2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</row>
    <row r="6" spans="1:8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</row>
    <row r="8" spans="1:8" x14ac:dyDescent="0.25">
      <c r="A8" s="25">
        <v>1713</v>
      </c>
      <c r="B8" s="25">
        <v>4</v>
      </c>
      <c r="C8" s="9" t="s">
        <v>256</v>
      </c>
      <c r="H8" s="4" t="str">
        <f t="shared" si="0"/>
        <v>X</v>
      </c>
    </row>
    <row r="9" spans="1:8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</row>
    <row r="10" spans="1:8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</row>
    <row r="11" spans="1:8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</row>
    <row r="12" spans="1:8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</row>
    <row r="13" spans="1:8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</row>
    <row r="14" spans="1:8" x14ac:dyDescent="0.25">
      <c r="A14" s="25">
        <v>2068</v>
      </c>
      <c r="B14" s="25">
        <v>10</v>
      </c>
      <c r="C14" s="9" t="s">
        <v>262</v>
      </c>
      <c r="H14" s="4" t="str">
        <f t="shared" si="0"/>
        <v>X</v>
      </c>
    </row>
    <row r="15" spans="1:8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</row>
    <row r="16" spans="1:8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</row>
    <row r="17" spans="1:8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</row>
    <row r="18" spans="1:8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</row>
    <row r="19" spans="1:8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</row>
    <row r="20" spans="1:8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</row>
    <row r="21" spans="1:8" x14ac:dyDescent="0.25">
      <c r="A21" s="25">
        <v>4287</v>
      </c>
      <c r="B21" s="25">
        <v>17</v>
      </c>
      <c r="C21" s="9" t="s">
        <v>269</v>
      </c>
      <c r="D21" s="3" t="s">
        <v>43</v>
      </c>
      <c r="H21" s="4" t="str">
        <f t="shared" si="0"/>
        <v/>
      </c>
    </row>
    <row r="22" spans="1:8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</row>
    <row r="23" spans="1:8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</row>
    <row r="24" spans="1:8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</row>
    <row r="25" spans="1:8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</row>
    <row r="26" spans="1:8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</row>
    <row r="27" spans="1:8" x14ac:dyDescent="0.25">
      <c r="A27" s="25">
        <v>3850</v>
      </c>
      <c r="B27" s="25">
        <v>23</v>
      </c>
      <c r="C27" s="9" t="s">
        <v>275</v>
      </c>
      <c r="H27" s="4" t="str">
        <f t="shared" si="0"/>
        <v>X</v>
      </c>
    </row>
    <row r="28" spans="1:8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</row>
    <row r="29" spans="1:8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</row>
    <row r="30" spans="1:8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</row>
    <row r="31" spans="1:8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</row>
    <row r="32" spans="1:8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</row>
    <row r="33" spans="1:8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</row>
    <row r="34" spans="1:8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</row>
    <row r="35" spans="1:8" x14ac:dyDescent="0.25">
      <c r="A35" s="25">
        <v>693</v>
      </c>
      <c r="B35" s="25">
        <v>31</v>
      </c>
      <c r="C35" s="9" t="s">
        <v>283</v>
      </c>
      <c r="H35" s="4" t="str">
        <f t="shared" si="0"/>
        <v>X</v>
      </c>
    </row>
    <row r="36" spans="1:8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</row>
    <row r="37" spans="1:8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</row>
    <row r="38" spans="1:8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</row>
    <row r="39" spans="1:8" ht="16.5" thickBot="1" x14ac:dyDescent="0.3">
      <c r="A39" s="40" t="s">
        <v>491</v>
      </c>
      <c r="B39" s="40"/>
      <c r="C39" s="41"/>
      <c r="D39" s="22">
        <f>COUNTA(D5:D38)</f>
        <v>28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6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28</v>
      </c>
      <c r="E44" s="12">
        <f>D44/D43</f>
        <v>0.82352941176470584</v>
      </c>
    </row>
    <row r="45" spans="1:8" ht="18.75" x14ac:dyDescent="0.3">
      <c r="C45" s="19" t="s">
        <v>489</v>
      </c>
      <c r="D45" s="10">
        <f>H39</f>
        <v>6</v>
      </c>
      <c r="E45" s="12">
        <f>D45/D43</f>
        <v>0.17647058823529413</v>
      </c>
    </row>
  </sheetData>
  <autoFilter ref="A4:H39" xr:uid="{CBD93C7F-F082-4134-A3C3-F06F756F6FAB}"/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sheetPr filterMode="1"/>
  <dimension ref="A1:H46"/>
  <sheetViews>
    <sheetView tabSelected="1" topLeftCell="A4" workbookViewId="0">
      <selection activeCell="C39" sqref="C39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hidden="1" x14ac:dyDescent="0.25">
      <c r="A5" s="26">
        <v>622</v>
      </c>
      <c r="B5" s="26">
        <v>1</v>
      </c>
      <c r="C5" s="9" t="s">
        <v>287</v>
      </c>
      <c r="D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9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hidden="1" x14ac:dyDescent="0.25">
      <c r="A10" s="26">
        <v>676</v>
      </c>
      <c r="B10" s="26">
        <v>6</v>
      </c>
      <c r="C10" s="9" t="s">
        <v>292</v>
      </c>
      <c r="D10" s="3" t="s">
        <v>43</v>
      </c>
      <c r="H10" s="4" t="str">
        <f t="shared" si="0"/>
        <v/>
      </c>
    </row>
    <row r="11" spans="1:8" hidden="1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hidden="1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hidden="1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hidden="1" x14ac:dyDescent="0.25">
      <c r="A16" s="26">
        <v>1637</v>
      </c>
      <c r="B16" s="26">
        <v>12</v>
      </c>
      <c r="C16" s="9" t="s">
        <v>298</v>
      </c>
      <c r="D16" s="3" t="s">
        <v>43</v>
      </c>
      <c r="H16" s="4" t="str">
        <f t="shared" si="0"/>
        <v/>
      </c>
    </row>
    <row r="17" spans="1:8" x14ac:dyDescent="0.25">
      <c r="A17" s="26">
        <v>4353</v>
      </c>
      <c r="B17" s="26">
        <v>13</v>
      </c>
      <c r="C17" s="9" t="s">
        <v>299</v>
      </c>
      <c r="H17" s="4" t="str">
        <f t="shared" si="0"/>
        <v>X</v>
      </c>
    </row>
    <row r="18" spans="1:8" hidden="1" x14ac:dyDescent="0.25">
      <c r="A18" s="26">
        <v>4067</v>
      </c>
      <c r="B18" s="26">
        <v>14</v>
      </c>
      <c r="C18" s="9" t="s">
        <v>300</v>
      </c>
      <c r="D18" s="3" t="s">
        <v>43</v>
      </c>
      <c r="H18" s="4" t="str">
        <f t="shared" si="0"/>
        <v/>
      </c>
    </row>
    <row r="19" spans="1:8" hidden="1" x14ac:dyDescent="0.25">
      <c r="A19" s="26">
        <v>1403</v>
      </c>
      <c r="B19" s="26">
        <v>15</v>
      </c>
      <c r="C19" s="9" t="s">
        <v>301</v>
      </c>
      <c r="D19" s="3" t="s">
        <v>43</v>
      </c>
      <c r="H19" s="4" t="str">
        <f t="shared" si="0"/>
        <v/>
      </c>
    </row>
    <row r="20" spans="1:8" hidden="1" x14ac:dyDescent="0.25">
      <c r="A20" s="26">
        <v>1719</v>
      </c>
      <c r="B20" s="26">
        <v>16</v>
      </c>
      <c r="C20" s="9" t="s">
        <v>302</v>
      </c>
      <c r="D20" s="3" t="s">
        <v>43</v>
      </c>
      <c r="H20" s="4" t="str">
        <f t="shared" si="0"/>
        <v/>
      </c>
    </row>
    <row r="21" spans="1:8" hidden="1" x14ac:dyDescent="0.25">
      <c r="A21" s="26">
        <v>1667</v>
      </c>
      <c r="B21" s="26">
        <v>17</v>
      </c>
      <c r="C21" s="9" t="s">
        <v>303</v>
      </c>
      <c r="D21" s="3" t="s">
        <v>43</v>
      </c>
      <c r="H21" s="4" t="str">
        <f t="shared" si="0"/>
        <v/>
      </c>
    </row>
    <row r="22" spans="1:8" hidden="1" x14ac:dyDescent="0.25">
      <c r="A22" s="26">
        <v>1799</v>
      </c>
      <c r="B22" s="26">
        <v>18</v>
      </c>
      <c r="C22" s="9" t="s">
        <v>304</v>
      </c>
      <c r="D22" s="3" t="s">
        <v>43</v>
      </c>
      <c r="H22" s="4" t="str">
        <f t="shared" si="0"/>
        <v/>
      </c>
    </row>
    <row r="23" spans="1:8" hidden="1" x14ac:dyDescent="0.25">
      <c r="A23" s="26">
        <v>1672</v>
      </c>
      <c r="B23" s="26">
        <v>19</v>
      </c>
      <c r="C23" s="9" t="s">
        <v>305</v>
      </c>
      <c r="D23" s="3" t="s">
        <v>43</v>
      </c>
      <c r="H23" s="4" t="str">
        <f t="shared" si="0"/>
        <v/>
      </c>
    </row>
    <row r="24" spans="1:8" hidden="1" x14ac:dyDescent="0.25">
      <c r="A24" s="26">
        <v>3595</v>
      </c>
      <c r="B24" s="26">
        <v>20</v>
      </c>
      <c r="C24" s="9" t="s">
        <v>306</v>
      </c>
      <c r="D24" s="3" t="s">
        <v>43</v>
      </c>
      <c r="H24" s="4" t="str">
        <f t="shared" si="0"/>
        <v/>
      </c>
    </row>
    <row r="25" spans="1:8" hidden="1" x14ac:dyDescent="0.25">
      <c r="A25" s="26">
        <v>4296</v>
      </c>
      <c r="B25" s="26">
        <v>21</v>
      </c>
      <c r="C25" s="9" t="s">
        <v>307</v>
      </c>
      <c r="D25" s="3" t="s">
        <v>43</v>
      </c>
      <c r="H25" s="4" t="str">
        <f t="shared" si="0"/>
        <v/>
      </c>
    </row>
    <row r="26" spans="1:8" hidden="1" x14ac:dyDescent="0.25">
      <c r="A26" s="26">
        <v>1645</v>
      </c>
      <c r="B26" s="26">
        <v>22</v>
      </c>
      <c r="C26" s="9" t="s">
        <v>308</v>
      </c>
      <c r="D26" s="3" t="s">
        <v>43</v>
      </c>
      <c r="H26" s="4" t="str">
        <f t="shared" si="0"/>
        <v/>
      </c>
    </row>
    <row r="27" spans="1:8" hidden="1" x14ac:dyDescent="0.25">
      <c r="A27" s="26">
        <v>1646</v>
      </c>
      <c r="B27" s="26">
        <v>23</v>
      </c>
      <c r="C27" s="9" t="s">
        <v>309</v>
      </c>
      <c r="D27" s="3" t="s">
        <v>43</v>
      </c>
      <c r="H27" s="4" t="str">
        <f t="shared" si="0"/>
        <v/>
      </c>
    </row>
    <row r="28" spans="1:8" x14ac:dyDescent="0.25">
      <c r="A28" s="26">
        <v>1701</v>
      </c>
      <c r="B28" s="26">
        <v>24</v>
      </c>
      <c r="C28" s="9" t="s">
        <v>310</v>
      </c>
      <c r="H28" s="4" t="str">
        <f t="shared" si="0"/>
        <v>X</v>
      </c>
    </row>
    <row r="29" spans="1:8" hidden="1" x14ac:dyDescent="0.25">
      <c r="A29" s="26">
        <v>3245</v>
      </c>
      <c r="B29" s="26">
        <v>25</v>
      </c>
      <c r="C29" s="9" t="s">
        <v>311</v>
      </c>
      <c r="D29" s="3" t="s">
        <v>43</v>
      </c>
      <c r="H29" s="4" t="str">
        <f t="shared" si="0"/>
        <v/>
      </c>
    </row>
    <row r="30" spans="1:8" hidden="1" x14ac:dyDescent="0.25">
      <c r="A30" s="26">
        <v>1977</v>
      </c>
      <c r="B30" s="26">
        <v>26</v>
      </c>
      <c r="C30" s="9" t="s">
        <v>312</v>
      </c>
      <c r="D30" s="3" t="s">
        <v>43</v>
      </c>
      <c r="H30" s="4" t="str">
        <f t="shared" si="0"/>
        <v/>
      </c>
    </row>
    <row r="31" spans="1:8" hidden="1" x14ac:dyDescent="0.25">
      <c r="A31" s="26">
        <v>3596</v>
      </c>
      <c r="B31" s="26">
        <v>27</v>
      </c>
      <c r="C31" s="9" t="s">
        <v>313</v>
      </c>
      <c r="D31" s="3" t="s">
        <v>43</v>
      </c>
      <c r="H31" s="4" t="str">
        <f t="shared" si="0"/>
        <v/>
      </c>
    </row>
    <row r="32" spans="1:8" x14ac:dyDescent="0.25">
      <c r="A32" s="26">
        <v>1649</v>
      </c>
      <c r="B32" s="26">
        <v>28</v>
      </c>
      <c r="C32" s="9" t="s">
        <v>314</v>
      </c>
      <c r="H32" s="4" t="str">
        <f t="shared" si="0"/>
        <v>X</v>
      </c>
    </row>
    <row r="33" spans="1:8" hidden="1" x14ac:dyDescent="0.25">
      <c r="A33" s="26">
        <v>2491</v>
      </c>
      <c r="B33" s="26">
        <v>29</v>
      </c>
      <c r="C33" s="9" t="s">
        <v>315</v>
      </c>
      <c r="D33" s="3" t="s">
        <v>43</v>
      </c>
      <c r="H33" s="4" t="str">
        <f t="shared" si="0"/>
        <v/>
      </c>
    </row>
    <row r="34" spans="1:8" x14ac:dyDescent="0.25">
      <c r="A34" s="26">
        <v>865</v>
      </c>
      <c r="B34" s="26">
        <v>30</v>
      </c>
      <c r="C34" s="9" t="s">
        <v>316</v>
      </c>
      <c r="H34" s="4" t="str">
        <f t="shared" si="0"/>
        <v>X</v>
      </c>
    </row>
    <row r="35" spans="1:8" hidden="1" x14ac:dyDescent="0.25">
      <c r="A35" s="26">
        <v>1929</v>
      </c>
      <c r="B35" s="26">
        <v>31</v>
      </c>
      <c r="C35" s="9" t="s">
        <v>317</v>
      </c>
      <c r="D35" s="3" t="s">
        <v>43</v>
      </c>
      <c r="H35" s="4" t="str">
        <f t="shared" si="0"/>
        <v/>
      </c>
    </row>
    <row r="36" spans="1:8" x14ac:dyDescent="0.25">
      <c r="A36" s="26">
        <v>2334</v>
      </c>
      <c r="B36" s="26">
        <v>32</v>
      </c>
      <c r="C36" s="9" t="s">
        <v>318</v>
      </c>
      <c r="H36" s="4" t="str">
        <f t="shared" si="0"/>
        <v>X</v>
      </c>
    </row>
    <row r="37" spans="1:8" x14ac:dyDescent="0.25">
      <c r="A37" s="26">
        <v>3597</v>
      </c>
      <c r="B37" s="26">
        <v>33</v>
      </c>
      <c r="C37" s="9" t="s">
        <v>319</v>
      </c>
      <c r="H37" s="4" t="str">
        <f t="shared" si="0"/>
        <v>X</v>
      </c>
    </row>
    <row r="38" spans="1:8" x14ac:dyDescent="0.25">
      <c r="A38" s="26">
        <v>1706</v>
      </c>
      <c r="B38" s="26">
        <v>34</v>
      </c>
      <c r="C38" s="9" t="s">
        <v>320</v>
      </c>
      <c r="H38" s="4" t="str">
        <f t="shared" si="0"/>
        <v>X</v>
      </c>
    </row>
    <row r="39" spans="1:8" x14ac:dyDescent="0.25">
      <c r="A39" s="26">
        <v>1968</v>
      </c>
      <c r="B39" s="26">
        <v>35</v>
      </c>
      <c r="C39" s="9" t="s">
        <v>321</v>
      </c>
      <c r="H39" s="4" t="str">
        <f t="shared" si="0"/>
        <v>X</v>
      </c>
    </row>
    <row r="40" spans="1:8" ht="16.5" hidden="1" thickBot="1" x14ac:dyDescent="0.3">
      <c r="A40" s="40" t="s">
        <v>491</v>
      </c>
      <c r="B40" s="40"/>
      <c r="C40" s="41"/>
      <c r="D40" s="22">
        <f>COUNTA(D5:D39)</f>
        <v>21</v>
      </c>
      <c r="E40" s="22">
        <f t="shared" ref="E40:G40" si="1">COUNTA(E5:E39)</f>
        <v>0</v>
      </c>
      <c r="F40" s="22">
        <f t="shared" si="1"/>
        <v>0</v>
      </c>
      <c r="G40" s="22">
        <f t="shared" si="1"/>
        <v>0</v>
      </c>
      <c r="H40" s="23">
        <f>COUNTIF($H$5:$H$39,"X")</f>
        <v>14</v>
      </c>
    </row>
    <row r="43" spans="1:8" ht="18.75" x14ac:dyDescent="0.3">
      <c r="C43" s="18" t="s">
        <v>492</v>
      </c>
      <c r="D43" s="17" t="s">
        <v>493</v>
      </c>
      <c r="E43" s="16" t="s">
        <v>494</v>
      </c>
    </row>
    <row r="44" spans="1:8" ht="18.75" x14ac:dyDescent="0.3">
      <c r="C44" s="19" t="s">
        <v>490</v>
      </c>
      <c r="D44" s="10">
        <f>COUNTA(B5:B39)</f>
        <v>35</v>
      </c>
      <c r="E44" s="20">
        <f>E45+E46</f>
        <v>1</v>
      </c>
    </row>
    <row r="45" spans="1:8" ht="18.75" x14ac:dyDescent="0.3">
      <c r="C45" s="19" t="s">
        <v>488</v>
      </c>
      <c r="D45" s="10">
        <f>D44-D46</f>
        <v>21</v>
      </c>
      <c r="E45" s="12">
        <f>D45/D44</f>
        <v>0.6</v>
      </c>
    </row>
    <row r="46" spans="1:8" ht="18.75" x14ac:dyDescent="0.3">
      <c r="C46" s="19" t="s">
        <v>489</v>
      </c>
      <c r="D46" s="10">
        <f>H40</f>
        <v>14</v>
      </c>
      <c r="E46" s="12">
        <f>D46/D44</f>
        <v>0.4</v>
      </c>
    </row>
  </sheetData>
  <autoFilter ref="A4:H40" xr:uid="{CC80C242-F7D6-4AF4-ADCA-85E0FFAF7D3E}">
    <filterColumn colId="7">
      <filters>
        <filter val="X"/>
      </filters>
    </filterColumn>
  </autoFilter>
  <mergeCells count="2">
    <mergeCell ref="A40:C40"/>
    <mergeCell ref="A1:H2"/>
  </mergeCells>
  <conditionalFormatting sqref="C5:C3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2020-05-19T03:25:21Z</dcterms:modified>
</cp:coreProperties>
</file>