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Directivos-colegio\Coordinacion\listados\"/>
    </mc:Choice>
  </mc:AlternateContent>
  <xr:revisionPtr revIDLastSave="0" documentId="13_ncr:1_{CD99958F-2468-463D-BD10-9CDCD2943A02}" xr6:coauthVersionLast="45" xr6:coauthVersionMax="45" xr10:uidLastSave="{00000000-0000-0000-0000-000000000000}"/>
  <bookViews>
    <workbookView xWindow="-120" yWindow="-120" windowWidth="19440" windowHeight="15000" tabRatio="710" activeTab="13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3" l="1"/>
  <c r="F38" i="13"/>
  <c r="G38" i="13"/>
  <c r="D38" i="13"/>
  <c r="E39" i="2" l="1"/>
  <c r="F39" i="2"/>
  <c r="G39" i="2"/>
  <c r="D39" i="2"/>
  <c r="E37" i="10" l="1"/>
  <c r="F37" i="10"/>
  <c r="G37" i="10"/>
  <c r="D37" i="10"/>
  <c r="D41" i="10"/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2" i="11"/>
  <c r="D42" i="14"/>
  <c r="D42" i="13"/>
  <c r="O4" i="15" l="1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7" i="11"/>
  <c r="H28" i="11"/>
  <c r="H29" i="11"/>
  <c r="H30" i="11"/>
  <c r="H31" i="11"/>
  <c r="H32" i="11"/>
  <c r="H33" i="11"/>
  <c r="H34" i="11"/>
  <c r="H35" i="11"/>
  <c r="H36" i="11"/>
  <c r="H37" i="11"/>
  <c r="H6" i="10"/>
  <c r="H7" i="10"/>
  <c r="H37" i="10" s="1"/>
  <c r="D43" i="10" s="1"/>
  <c r="D42" i="10" s="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39" i="6" s="1"/>
  <c r="D45" i="6" s="1"/>
  <c r="G6" i="15" s="1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E39" i="6"/>
  <c r="F39" i="6"/>
  <c r="G39" i="6"/>
  <c r="D39" i="6"/>
  <c r="E39" i="5"/>
  <c r="F39" i="5"/>
  <c r="G39" i="5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5" i="14"/>
  <c r="H5" i="13"/>
  <c r="H5" i="12"/>
  <c r="H39" i="12" s="1"/>
  <c r="D45" i="12" s="1"/>
  <c r="E45" i="12" s="1"/>
  <c r="H5" i="11"/>
  <c r="H5" i="10"/>
  <c r="H5" i="9"/>
  <c r="H5" i="8"/>
  <c r="H5" i="7"/>
  <c r="H5" i="6"/>
  <c r="H5" i="5"/>
  <c r="H5" i="4"/>
  <c r="H5" i="3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9" i="5" l="1"/>
  <c r="D45" i="5" s="1"/>
  <c r="F6" i="15" s="1"/>
  <c r="F8" i="15" s="1"/>
  <c r="H38" i="4"/>
  <c r="D45" i="4" s="1"/>
  <c r="E6" i="15" s="1"/>
  <c r="H39" i="8"/>
  <c r="D45" i="8" s="1"/>
  <c r="E45" i="8" s="1"/>
  <c r="H39" i="7"/>
  <c r="D45" i="7" s="1"/>
  <c r="H6" i="15" s="1"/>
  <c r="H8" i="15" s="1"/>
  <c r="H41" i="3"/>
  <c r="D47" i="3" s="1"/>
  <c r="D6" i="15" s="1"/>
  <c r="D8" i="15" s="1"/>
  <c r="H38" i="14"/>
  <c r="D44" i="14" s="1"/>
  <c r="D43" i="14" s="1"/>
  <c r="O5" i="15" s="1"/>
  <c r="O7" i="15" s="1"/>
  <c r="H38" i="11"/>
  <c r="H38" i="13"/>
  <c r="H38" i="9"/>
  <c r="P4" i="15"/>
  <c r="R4" i="15"/>
  <c r="Q4" i="15"/>
  <c r="M6" i="15"/>
  <c r="M8" i="15" s="1"/>
  <c r="E8" i="15"/>
  <c r="D44" i="4"/>
  <c r="G8" i="15"/>
  <c r="D44" i="12"/>
  <c r="D44" i="6"/>
  <c r="E45" i="6"/>
  <c r="E45" i="4"/>
  <c r="D51" i="1"/>
  <c r="D45" i="2"/>
  <c r="D44" i="2" s="1"/>
  <c r="D44" i="5" l="1"/>
  <c r="E44" i="5" s="1"/>
  <c r="E45" i="5"/>
  <c r="I6" i="15"/>
  <c r="I8" i="15" s="1"/>
  <c r="D44" i="8"/>
  <c r="I5" i="15" s="1"/>
  <c r="I7" i="15" s="1"/>
  <c r="D44" i="7"/>
  <c r="E44" i="7" s="1"/>
  <c r="E45" i="7"/>
  <c r="D46" i="3"/>
  <c r="E46" i="3" s="1"/>
  <c r="E47" i="3"/>
  <c r="O6" i="15"/>
  <c r="O8" i="15" s="1"/>
  <c r="E44" i="6"/>
  <c r="E43" i="6" s="1"/>
  <c r="G5" i="15"/>
  <c r="G7" i="15" s="1"/>
  <c r="E44" i="12"/>
  <c r="E43" i="12" s="1"/>
  <c r="M5" i="15"/>
  <c r="M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D44" i="9"/>
  <c r="E43" i="5" l="1"/>
  <c r="F5" i="15"/>
  <c r="F7" i="15" s="1"/>
  <c r="E44" i="8"/>
  <c r="E43" i="8" s="1"/>
  <c r="H5" i="15"/>
  <c r="H7" i="15" s="1"/>
  <c r="E43" i="7"/>
  <c r="D5" i="15"/>
  <c r="D7" i="15" s="1"/>
  <c r="E45" i="3"/>
  <c r="D43" i="9"/>
  <c r="J6" i="15"/>
  <c r="J8" i="15" s="1"/>
  <c r="E43" i="2"/>
  <c r="B8" i="15"/>
  <c r="E50" i="1"/>
  <c r="B5" i="15"/>
  <c r="E44" i="9"/>
  <c r="E43" i="10"/>
  <c r="D44" i="11"/>
  <c r="E43" i="9" l="1"/>
  <c r="E42" i="9" s="1"/>
  <c r="J5" i="15"/>
  <c r="J7" i="15" s="1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<sst xmlns="http://schemas.openxmlformats.org/spreadsheetml/2006/main" count="1346" uniqueCount="531">
  <si>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</si>
  <si>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</si>
  <si>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</si>
  <si>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</si>
  <si>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</si>
  <si>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</si>
  <si>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</si>
  <si>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</si>
  <si>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</si>
  <si>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</si>
  <si>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</si>
  <si>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</si>
  <si>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</si>
  <si>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</si>
  <si>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</si>
  <si>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</si>
  <si>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</si>
  <si>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</si>
  <si>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</si>
  <si>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</si>
  <si>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</si>
  <si>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</si>
  <si>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</si>
  <si>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</si>
  <si>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</si>
  <si>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</si>
  <si>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</si>
  <si>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</si>
  <si>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</si>
  <si>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</si>
  <si>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</si>
  <si>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</si>
  <si>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</si>
  <si>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</si>
  <si>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</si>
  <si>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</si>
  <si>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</si>
  <si>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</si>
  <si>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</si>
  <si>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</si>
  <si>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</si>
  <si>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</si>
  <si>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</si>
  <si>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</si>
  <si>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</si>
  <si>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</si>
  <si>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</si>
  <si>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</si>
  <si>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</si>
  <si>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</si>
  <si>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</si>
  <si>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</si>
  <si>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</si>
  <si>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</si>
  <si>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</si>
  <si>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</si>
  <si>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</si>
  <si>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</si>
  <si>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</si>
  <si>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</si>
  <si>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</si>
  <si>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</si>
  <si>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</si>
  <si>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</si>
  <si>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</si>
  <si>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</si>
  <si>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</si>
  <si>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</si>
  <si>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</si>
  <si>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</si>
  <si>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</si>
  <si>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</si>
  <si>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</si>
  <si>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</si>
  <si>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</si>
  <si>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</si>
  <si>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</si>
  <si>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</si>
  <si>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</si>
  <si>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</si>
  <si>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</si>
  <si>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</si>
  <si>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</si>
  <si>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</si>
  <si>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</si>
  <si>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</si>
  <si>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</si>
  <si>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</si>
  <si>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</si>
  <si>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</si>
  <si>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</si>
  <si>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</si>
  <si>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</si>
  <si>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</si>
  <si>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</si>
  <si>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</si>
  <si>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</si>
  <si>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</si>
  <si>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</si>
  <si>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</si>
  <si>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</si>
  <si>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</si>
  <si>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</si>
  <si>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</si>
  <si>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</si>
  <si>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</si>
  <si>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</si>
  <si>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</si>
  <si>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</si>
  <si>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</si>
  <si>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</si>
  <si>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</si>
  <si>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</si>
  <si>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</si>
  <si>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</si>
  <si>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</si>
  <si>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</si>
  <si>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</si>
  <si>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</si>
  <si>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</si>
  <si>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</si>
  <si>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</si>
  <si>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</si>
  <si>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</si>
  <si>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</si>
  <si>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</si>
  <si>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</si>
  <si>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</si>
  <si>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</si>
  <si>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</si>
  <si>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</si>
  <si>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</si>
  <si>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</si>
  <si>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</si>
  <si>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</si>
  <si>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</si>
  <si>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</si>
  <si>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</si>
  <si>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</si>
  <si>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</si>
  <si>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</si>
  <si>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</si>
  <si>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</si>
  <si>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</si>
  <si>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</si>
  <si>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</si>
  <si>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</si>
  <si>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</si>
  <si>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</si>
  <si>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</si>
  <si>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</si>
  <si>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</si>
  <si>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</si>
  <si>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</si>
  <si>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</si>
  <si>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</si>
  <si>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</si>
  <si>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</si>
  <si>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</si>
  <si>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</si>
  <si>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</si>
  <si>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</si>
  <si>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</si>
  <si>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</si>
  <si>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</si>
  <si>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</si>
  <si>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</si>
  <si>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</si>
  <si>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</si>
  <si>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</si>
  <si>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</si>
  <si>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</si>
  <si>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</si>
  <si>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</si>
  <si>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</si>
  <si>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</si>
  <si>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</si>
  <si>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</si>
  <si>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</si>
  <si>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</si>
  <si>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</si>
  <si>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</si>
  <si>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</si>
  <si>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</si>
  <si>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</si>
  <si>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</si>
  <si>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</si>
  <si>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</si>
  <si>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</si>
  <si>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</si>
  <si>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</si>
  <si>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</si>
  <si>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</si>
  <si>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</si>
  <si>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</si>
  <si>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</si>
  <si>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</si>
  <si>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</si>
  <si>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</si>
  <si>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</si>
  <si>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</si>
  <si>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</si>
  <si>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</si>
  <si>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</si>
  <si>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</si>
  <si>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</si>
  <si>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</si>
  <si>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</si>
  <si>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</si>
  <si>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</si>
  <si>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</si>
  <si>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</si>
  <si>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</si>
  <si>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</si>
  <si>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</si>
  <si>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</si>
  <si>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</si>
  <si>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</si>
  <si>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</si>
  <si>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</si>
  <si>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</si>
  <si>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</si>
  <si>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</si>
  <si>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</si>
  <si>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</si>
  <si>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</si>
  <si>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</si>
  <si>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</si>
  <si>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</si>
  <si>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</si>
  <si>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</si>
  <si>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</si>
  <si>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</si>
  <si>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</si>
  <si>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</si>
  <si>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</si>
  <si>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</si>
  <si>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</si>
  <si>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</si>
  <si>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</si>
  <si>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</si>
  <si>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</si>
  <si>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</si>
  <si>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</si>
  <si>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</si>
  <si>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</si>
  <si>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</si>
  <si>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</si>
  <si>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</si>
  <si>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</si>
  <si>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</si>
  <si>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</si>
  <si>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</si>
  <si>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</si>
  <si>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</si>
  <si>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</si>
  <si>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</si>
  <si>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</si>
  <si>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</si>
  <si>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</si>
  <si>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</si>
  <si>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</si>
  <si>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</si>
  <si>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</si>
  <si>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</si>
  <si>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</si>
  <si>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</si>
  <si>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</si>
  <si>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</si>
  <si>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</si>
  <si>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</si>
  <si>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</si>
  <si>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</si>
  <si>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</si>
  <si>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</si>
  <si>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</si>
  <si>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</si>
  <si>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</si>
  <si>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</si>
  <si>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</si>
  <si>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</si>
  <si>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</si>
  <si>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</si>
  <si>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</si>
  <si>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</si>
  <si>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</si>
  <si>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</si>
  <si>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</si>
  <si>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</si>
  <si>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</si>
  <si>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</si>
  <si>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</si>
  <si>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</si>
  <si>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</si>
  <si>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</si>
  <si>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</si>
  <si>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</si>
  <si>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</si>
  <si>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</si>
  <si>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</si>
  <si>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</si>
  <si>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</si>
  <si>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</si>
  <si>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</si>
  <si>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</si>
  <si>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</si>
  <si>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</si>
  <si>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</si>
  <si>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</si>
  <si>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</si>
  <si>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</si>
  <si>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</si>
  <si>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</si>
  <si>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</si>
  <si>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</si>
  <si>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</si>
  <si>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</si>
  <si>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</si>
  <si>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</si>
  <si>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</si>
  <si>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</si>
  <si>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</si>
  <si>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</si>
  <si>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</si>
  <si>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</si>
  <si>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</si>
  <si>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</si>
  <si>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</si>
  <si>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</si>
  <si>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</si>
  <si>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</si>
  <si>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</si>
  <si>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</si>
  <si>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</si>
  <si>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</si>
  <si>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</si>
  <si>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</si>
  <si>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</si>
  <si>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</si>
  <si>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</si>
  <si>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</si>
  <si>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</si>
  <si>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</si>
  <si>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</si>
  <si>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</si>
  <si>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</si>
  <si>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</si>
  <si>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</si>
  <si>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</si>
  <si>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</si>
  <si>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</si>
  <si>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</si>
  <si>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</si>
  <si>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</si>
  <si>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</si>
  <si>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</si>
  <si>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</si>
  <si>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</si>
  <si>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</si>
  <si>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</si>
  <si>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</si>
  <si>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</si>
  <si>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</si>
  <si>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</si>
  <si>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</si>
  <si>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</si>
  <si>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</si>
  <si>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</si>
  <si>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</si>
  <si>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</si>
  <si>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</si>
  <si>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</si>
  <si>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</si>
  <si>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</si>
  <si>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</si>
  <si>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</si>
  <si>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</si>
  <si>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</si>
  <si>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</si>
  <si>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</si>
  <si>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</si>
  <si>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</si>
  <si>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</si>
  <si>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</si>
  <si>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</si>
  <si>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</si>
  <si>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</si>
  <si>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</si>
  <si>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</si>
  <si>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</si>
  <si>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</si>
  <si>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</si>
  <si>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</si>
  <si>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</si>
  <si>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</si>
  <si>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</si>
  <si>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</si>
  <si>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</si>
  <si>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</si>
  <si>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</si>
  <si>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</si>
  <si>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</si>
  <si>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</si>
  <si>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</si>
  <si>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</si>
  <si>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</si>
  <si>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</si>
  <si>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</si>
  <si>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</si>
  <si>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</si>
  <si>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</si>
  <si>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</si>
  <si>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</si>
  <si>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</si>
  <si>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</si>
  <si>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</si>
  <si>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</si>
  <si>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</si>
  <si>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</si>
  <si>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</si>
  <si>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</si>
  <si>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</si>
  <si>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</si>
  <si>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</si>
  <si>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</si>
  <si>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</si>
  <si>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</si>
  <si>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</si>
  <si>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</si>
  <si>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</si>
  <si>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</si>
  <si>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</si>
  <si>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</si>
  <si>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</si>
  <si>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</si>
  <si>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</si>
  <si>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</si>
  <si>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</si>
  <si>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</si>
  <si>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</si>
  <si>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</si>
  <si>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</si>
  <si>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</si>
  <si>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</si>
  <si>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</si>
  <si>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</si>
  <si>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</si>
  <si>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</si>
  <si>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</si>
  <si>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</si>
  <si>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</si>
  <si>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</si>
  <si>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</si>
  <si>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</si>
  <si>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</si>
  <si>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</si>
  <si>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</si>
  <si>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</si>
  <si>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</si>
  <si>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</si>
  <si>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</si>
  <si>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</si>
  <si>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</si>
  <si>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</si>
  <si>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</si>
  <si>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</si>
  <si>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</si>
  <si>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</si>
  <si>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</si>
  <si>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</si>
  <si>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</si>
  <si>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</si>
  <si>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</si>
  <si>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</si>
  <si>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</si>
  <si>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</si>
  <si>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</si>
  <si>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</si>
  <si>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</si>
  <si>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</si>
  <si>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</si>
  <si>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</si>
  <si>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</si>
  <si>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</si>
  <si>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</si>
  <si>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</si>
  <si>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</si>
  <si>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</si>
  <si>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</si>
  <si>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</si>
  <si>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</si>
  <si>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</si>
  <si>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</si>
  <si>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</si>
  <si>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</si>
  <si>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</si>
  <si>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</si>
  <si>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</si>
  <si>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</si>
  <si>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</si>
  <si>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</si>
  <si>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</si>
  <si>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</si>
  <si>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</si>
  <si>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</si>
  <si>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</si>
  <si>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</si>
  <si>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</si>
  <si>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</si>
  <si>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</si>
  <si>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</si>
  <si>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</si>
  <si>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</si>
  <si>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</si>
  <si>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</si>
  <si>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</si>
  <si>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</si>
  <si>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</si>
  <si>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</si>
  <si>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</si>
  <si>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</si>
  <si>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</si>
  <si>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</si>
  <si>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</si>
  <si>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</si>
  <si>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</si>
  <si>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</si>
  <si>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</si>
  <si>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</si>
  <si>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</si>
  <si>
    <t>Dificultad en conectarse. Solo Datos. Le dí mi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</si>
</sst>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0" borderId="13" xfId="0" applyFont="1" applyBorder="1"/>
    <xf numFmtId="0" fontId="0" fillId="0" borderId="0" xfId="0" applyFill="1" applyBorder="1" applyAlignment="1">
      <alignment vertical="center"/>
    </xf>
    <xf numFmtId="0" fontId="0" fillId="0" borderId="13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39" borderId="0" xfId="0" applyFill="1" applyBorder="1" applyAlignment="1">
      <alignment horizontal="center" vertical="center"/>
    </xf>
    <xf numFmtId="0" fontId="0" fillId="39" borderId="13" xfId="0" applyFill="1" applyBorder="1"/>
    <xf numFmtId="0" fontId="0" fillId="39" borderId="0" xfId="0" applyFill="1" applyAlignment="1">
      <alignment horizontal="center" vertical="center"/>
    </xf>
    <xf numFmtId="0" fontId="17" fillId="39" borderId="0" xfId="0" applyFont="1" applyFill="1" applyAlignment="1">
      <alignment horizontal="center"/>
    </xf>
    <xf numFmtId="0" fontId="17" fillId="39" borderId="0" xfId="0" applyFon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40</c:v>
                </c:pt>
                <c:pt idx="1">
                  <c:v>34</c:v>
                </c:pt>
                <c:pt idx="2">
                  <c:v>35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34</c:v>
                </c:pt>
                <c:pt idx="7">
                  <c:v>31</c:v>
                </c:pt>
                <c:pt idx="8">
                  <c:v>32</c:v>
                </c:pt>
                <c:pt idx="9">
                  <c:v>30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0.97222222222222221</c:v>
                </c:pt>
                <c:pt idx="3">
                  <c:v>1</c:v>
                </c:pt>
                <c:pt idx="4">
                  <c:v>0.94117647058823528</c:v>
                </c:pt>
                <c:pt idx="5">
                  <c:v>0.94117647058823528</c:v>
                </c:pt>
                <c:pt idx="6">
                  <c:v>1</c:v>
                </c:pt>
                <c:pt idx="7">
                  <c:v>0.91176470588235292</c:v>
                </c:pt>
                <c:pt idx="8">
                  <c:v>0.96969696969696972</c:v>
                </c:pt>
                <c:pt idx="9">
                  <c:v>0.9375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2.7777777777777776E-2</c:v>
                </c:pt>
                <c:pt idx="3">
                  <c:v>0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0</c:v>
                </c:pt>
                <c:pt idx="7">
                  <c:v>8.8235294117647065E-2</c:v>
                </c:pt>
                <c:pt idx="8">
                  <c:v>3.0303030303030304E-2</c:v>
                </c:pt>
                <c:pt idx="9">
                  <c:v>6.25E-2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40</v>
      </c>
      <c r="C5" s="10">
        <f>'08-1'!D44</f>
        <v>34</v>
      </c>
      <c r="D5" s="10">
        <f>'08-2'!D46</f>
        <v>35</v>
      </c>
      <c r="E5" s="10">
        <f>'08-3'!D44</f>
        <v>33</v>
      </c>
      <c r="F5" s="10">
        <f>'08-4'!D44</f>
        <v>32</v>
      </c>
      <c r="G5" s="10">
        <f>'09-1'!D44</f>
        <v>32</v>
      </c>
      <c r="H5" s="10">
        <f>'09-2'!D44</f>
        <v>34</v>
      </c>
      <c r="I5" s="10">
        <f>'09-3'!D44</f>
        <v>31</v>
      </c>
      <c r="J5" s="10">
        <f>'10-1'!D43</f>
        <v>32</v>
      </c>
      <c r="K5" s="10">
        <f>'10-2'!D42</f>
        <v>30</v>
      </c>
      <c r="L5" s="10">
        <f>'10-3'!D43</f>
        <v>33</v>
      </c>
      <c r="M5" s="10">
        <f>'11-1'!D44</f>
        <v>34</v>
      </c>
      <c r="N5" s="10">
        <f>'11-2'!D43</f>
        <v>33</v>
      </c>
      <c r="O5" s="10">
        <f>'11-3'!D43</f>
        <v>32</v>
      </c>
      <c r="P5" s="33">
        <f t="shared" ref="P5:P8" si="0">AVERAGE(B5:O5)</f>
        <v>33.214285714285715</v>
      </c>
      <c r="Q5" s="33">
        <f t="shared" ref="Q5:Q8" si="1">MAX(B5:O5)</f>
        <v>40</v>
      </c>
      <c r="R5" s="33">
        <f t="shared" ref="R5:R8" si="2">MIN(B5:O5)</f>
        <v>30</v>
      </c>
    </row>
    <row r="6" spans="1:18" ht="18.75" x14ac:dyDescent="0.3">
      <c r="A6" s="19" t="s">
        <v>489</v>
      </c>
      <c r="B6" s="10">
        <f>'06-1'!D51</f>
        <v>0</v>
      </c>
      <c r="C6" s="10">
        <f>'08-1'!D45</f>
        <v>0</v>
      </c>
      <c r="D6" s="10">
        <f>'08-2'!D47</f>
        <v>1</v>
      </c>
      <c r="E6" s="10">
        <f>'08-3'!D45</f>
        <v>0</v>
      </c>
      <c r="F6" s="10">
        <f>'08-4'!D45</f>
        <v>2</v>
      </c>
      <c r="G6" s="10">
        <f>'09-1'!D45</f>
        <v>2</v>
      </c>
      <c r="H6" s="10">
        <f>'09-2'!D45</f>
        <v>0</v>
      </c>
      <c r="I6" s="10">
        <f>'09-3'!D45</f>
        <v>3</v>
      </c>
      <c r="J6" s="10">
        <f>'10-1'!D44</f>
        <v>1</v>
      </c>
      <c r="K6" s="10">
        <f>'10-2'!D43</f>
        <v>2</v>
      </c>
      <c r="L6" s="10">
        <f>'10-3'!D44</f>
        <v>0</v>
      </c>
      <c r="M6" s="10">
        <f>'11-1'!D45</f>
        <v>0</v>
      </c>
      <c r="N6" s="10">
        <f>'11-2'!D44</f>
        <v>0</v>
      </c>
      <c r="O6" s="10">
        <f>'11-3'!D44</f>
        <v>1</v>
      </c>
      <c r="P6" s="33">
        <f t="shared" si="0"/>
        <v>0.8571428571428571</v>
      </c>
      <c r="Q6" s="33">
        <f t="shared" si="1"/>
        <v>3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1</v>
      </c>
      <c r="C7" s="32">
        <f t="shared" ref="C7:O7" si="3">C5/C4</f>
        <v>1</v>
      </c>
      <c r="D7" s="32">
        <f t="shared" si="3"/>
        <v>0.97222222222222221</v>
      </c>
      <c r="E7" s="32">
        <f t="shared" si="3"/>
        <v>1</v>
      </c>
      <c r="F7" s="32">
        <f t="shared" si="3"/>
        <v>0.94117647058823528</v>
      </c>
      <c r="G7" s="32">
        <f t="shared" si="3"/>
        <v>0.94117647058823528</v>
      </c>
      <c r="H7" s="32">
        <f t="shared" si="3"/>
        <v>1</v>
      </c>
      <c r="I7" s="32">
        <f t="shared" si="3"/>
        <v>0.91176470588235292</v>
      </c>
      <c r="J7" s="32">
        <f t="shared" si="3"/>
        <v>0.96969696969696972</v>
      </c>
      <c r="K7" s="32">
        <f t="shared" si="3"/>
        <v>0.9375</v>
      </c>
      <c r="L7" s="32">
        <f t="shared" si="3"/>
        <v>1</v>
      </c>
      <c r="M7" s="32">
        <f t="shared" si="3"/>
        <v>1</v>
      </c>
      <c r="N7" s="32">
        <f t="shared" si="3"/>
        <v>1</v>
      </c>
      <c r="O7" s="32">
        <f t="shared" si="3"/>
        <v>0.96969696969696972</v>
      </c>
      <c r="P7" s="34">
        <f t="shared" si="0"/>
        <v>0.9745167006196418</v>
      </c>
      <c r="Q7" s="34">
        <f t="shared" si="1"/>
        <v>1</v>
      </c>
      <c r="R7" s="34">
        <f t="shared" si="2"/>
        <v>0.91176470588235292</v>
      </c>
    </row>
    <row r="8" spans="1:18" ht="18.75" x14ac:dyDescent="0.3">
      <c r="A8" s="35" t="s">
        <v>512</v>
      </c>
      <c r="B8" s="36">
        <f>B6/B4</f>
        <v>0</v>
      </c>
      <c r="C8" s="36">
        <f t="shared" ref="C8:O8" si="4">C6/C4</f>
        <v>0</v>
      </c>
      <c r="D8" s="36">
        <f t="shared" si="4"/>
        <v>2.7777777777777776E-2</v>
      </c>
      <c r="E8" s="36">
        <f t="shared" si="4"/>
        <v>0</v>
      </c>
      <c r="F8" s="36">
        <f t="shared" si="4"/>
        <v>5.8823529411764705E-2</v>
      </c>
      <c r="G8" s="36">
        <f t="shared" si="4"/>
        <v>5.8823529411764705E-2</v>
      </c>
      <c r="H8" s="36">
        <f t="shared" si="4"/>
        <v>0</v>
      </c>
      <c r="I8" s="36">
        <f t="shared" si="4"/>
        <v>8.8235294117647065E-2</v>
      </c>
      <c r="J8" s="36">
        <f t="shared" si="4"/>
        <v>3.0303030303030304E-2</v>
      </c>
      <c r="K8" s="36">
        <f t="shared" si="4"/>
        <v>6.25E-2</v>
      </c>
      <c r="L8" s="36">
        <f t="shared" si="4"/>
        <v>0</v>
      </c>
      <c r="M8" s="36">
        <f t="shared" si="4"/>
        <v>0</v>
      </c>
      <c r="N8" s="36">
        <f t="shared" si="4"/>
        <v>0</v>
      </c>
      <c r="O8" s="36">
        <f t="shared" si="4"/>
        <v>3.0303030303030304E-2</v>
      </c>
      <c r="P8" s="37">
        <f t="shared" si="0"/>
        <v>2.5483299380358204E-2</v>
      </c>
      <c r="Q8" s="37">
        <f t="shared" si="1"/>
        <v>8.8235294117647065E-2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10" workbookViewId="0">
      <selection activeCell="C23" sqref="C2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H23" s="4" t="str">
        <f t="shared" si="0"/>
        <v>X</v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31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1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32</v>
      </c>
      <c r="E43" s="12">
        <f>D43/D42</f>
        <v>0.96969696969696972</v>
      </c>
    </row>
    <row r="44" spans="1:8" ht="18.75" x14ac:dyDescent="0.3">
      <c r="C44" s="19" t="s">
        <v>489</v>
      </c>
      <c r="D44" s="10">
        <f>H38</f>
        <v>1</v>
      </c>
      <c r="E44" s="12">
        <f>D44/D42</f>
        <v>3.0303030303030304E-2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8" sqref="C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527</v>
      </c>
    </row>
    <row r="5" spans="1:9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9" x14ac:dyDescent="0.25">
      <c r="A6" s="26">
        <v>2094</v>
      </c>
      <c r="B6" s="26">
        <v>2</v>
      </c>
      <c r="C6" s="9" t="s">
        <v>356</v>
      </c>
      <c r="D6" s="3" t="s">
        <v>43</v>
      </c>
      <c r="H6" s="4" t="str">
        <f t="shared" ref="H6:H36" si="0">IF(COUNTA(D6:G6)=0,"X","")</f>
        <v/>
      </c>
    </row>
    <row r="7" spans="1:9" x14ac:dyDescent="0.25">
      <c r="A7" s="26">
        <v>871</v>
      </c>
      <c r="B7" s="26">
        <v>3</v>
      </c>
      <c r="C7" s="9" t="s">
        <v>357</v>
      </c>
      <c r="D7" s="3" t="s">
        <v>43</v>
      </c>
      <c r="H7" s="4" t="str">
        <f t="shared" si="0"/>
        <v/>
      </c>
    </row>
    <row r="8" spans="1:9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9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9" x14ac:dyDescent="0.25">
      <c r="A10" s="26">
        <v>4300</v>
      </c>
      <c r="B10" s="26">
        <v>6</v>
      </c>
      <c r="C10" s="9" t="s">
        <v>360</v>
      </c>
      <c r="D10" s="3" t="s">
        <v>43</v>
      </c>
      <c r="H10" s="4" t="str">
        <f t="shared" si="0"/>
        <v/>
      </c>
    </row>
    <row r="11" spans="1:9" x14ac:dyDescent="0.25">
      <c r="A11" s="26">
        <v>3543</v>
      </c>
      <c r="B11" s="26">
        <v>7</v>
      </c>
      <c r="C11" s="9" t="s">
        <v>361</v>
      </c>
      <c r="D11" s="3" t="s">
        <v>43</v>
      </c>
      <c r="H11" s="4" t="str">
        <f t="shared" si="0"/>
        <v/>
      </c>
    </row>
    <row r="12" spans="1:9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9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9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9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9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528</v>
      </c>
    </row>
    <row r="18" spans="1:9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9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9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9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9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9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9" x14ac:dyDescent="0.25">
      <c r="A24" s="26">
        <v>633</v>
      </c>
      <c r="B24" s="26">
        <v>20</v>
      </c>
      <c r="C24" s="9" t="s">
        <v>374</v>
      </c>
      <c r="D24" s="3" t="s">
        <v>43</v>
      </c>
      <c r="H24" s="4" t="str">
        <f t="shared" si="0"/>
        <v/>
      </c>
    </row>
    <row r="25" spans="1:9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9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9" x14ac:dyDescent="0.25">
      <c r="A27" s="26">
        <v>4082</v>
      </c>
      <c r="B27" s="26">
        <v>23</v>
      </c>
      <c r="C27" s="9" t="s">
        <v>377</v>
      </c>
      <c r="D27" s="3" t="s">
        <v>43</v>
      </c>
      <c r="H27" s="4" t="str">
        <f t="shared" si="0"/>
        <v/>
      </c>
    </row>
    <row r="28" spans="1:9" x14ac:dyDescent="0.25">
      <c r="A28" s="26">
        <v>2997</v>
      </c>
      <c r="B28" s="26">
        <v>24</v>
      </c>
      <c r="C28" s="9" t="s">
        <v>378</v>
      </c>
      <c r="D28" s="3" t="s">
        <v>43</v>
      </c>
      <c r="H28" s="4" t="str">
        <f t="shared" si="0"/>
        <v/>
      </c>
    </row>
    <row r="29" spans="1:9" x14ac:dyDescent="0.25">
      <c r="A29" s="26">
        <v>3839</v>
      </c>
      <c r="B29" s="26">
        <v>25</v>
      </c>
      <c r="C29" s="9" t="s">
        <v>379</v>
      </c>
      <c r="D29" s="3" t="s">
        <v>43</v>
      </c>
      <c r="H29" s="4" t="str">
        <f t="shared" si="0"/>
        <v/>
      </c>
    </row>
    <row r="30" spans="1:9" x14ac:dyDescent="0.25">
      <c r="A30" s="26">
        <v>716</v>
      </c>
      <c r="B30" s="26">
        <v>26</v>
      </c>
      <c r="C30" s="9" t="s">
        <v>380</v>
      </c>
      <c r="D30" s="3" t="s">
        <v>43</v>
      </c>
      <c r="H30" s="4" t="str">
        <f t="shared" si="0"/>
        <v/>
      </c>
    </row>
    <row r="31" spans="1:9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9" x14ac:dyDescent="0.25">
      <c r="A32" s="26">
        <v>4079</v>
      </c>
      <c r="B32" s="26">
        <v>28</v>
      </c>
      <c r="C32" s="9" t="s">
        <v>382</v>
      </c>
      <c r="D32" s="3" t="s">
        <v>43</v>
      </c>
      <c r="H32" s="4" t="str">
        <f t="shared" si="0"/>
        <v/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D36" s="3" t="s">
        <v>43</v>
      </c>
      <c r="H36" s="4" t="str">
        <f t="shared" si="0"/>
        <v/>
      </c>
    </row>
    <row r="37" spans="1:8" ht="16.5" thickBot="1" x14ac:dyDescent="0.3">
      <c r="A37" s="67" t="s">
        <v>491</v>
      </c>
      <c r="B37" s="67"/>
      <c r="C37" s="68"/>
      <c r="D37" s="22">
        <f>COUNTA(D5:D36)</f>
        <v>30</v>
      </c>
      <c r="E37" s="22">
        <f t="shared" ref="E37:G37" si="1">COUNTA(E5:E36)</f>
        <v>0</v>
      </c>
      <c r="F37" s="22">
        <f t="shared" si="1"/>
        <v>0</v>
      </c>
      <c r="G37" s="22">
        <f t="shared" si="1"/>
        <v>0</v>
      </c>
      <c r="H37" s="23">
        <f>COUNTIF($H$5:$H$36,"X")</f>
        <v>2</v>
      </c>
    </row>
    <row r="38" spans="1:8" ht="15.75" thickTop="1" x14ac:dyDescent="0.25"/>
    <row r="40" spans="1:8" ht="18.75" x14ac:dyDescent="0.3">
      <c r="C40" s="18" t="s">
        <v>492</v>
      </c>
      <c r="D40" s="17"/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30</v>
      </c>
      <c r="E42" s="12">
        <f>D42/D41</f>
        <v>0.9375</v>
      </c>
    </row>
    <row r="43" spans="1:8" ht="18.75" x14ac:dyDescent="0.3">
      <c r="C43" s="19" t="s">
        <v>489</v>
      </c>
      <c r="D43" s="10">
        <f>H37</f>
        <v>2</v>
      </c>
      <c r="E43" s="12">
        <f>D43/D41</f>
        <v>6.25E-2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C16" workbookViewId="0">
      <selection activeCell="C26" sqref="C2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F8" s="3" t="s">
        <v>43</v>
      </c>
      <c r="H8" s="4" t="str">
        <f t="shared" si="0"/>
        <v/>
      </c>
    </row>
    <row r="9" spans="1:8" x14ac:dyDescent="0.25">
      <c r="A9" s="26">
        <v>4057</v>
      </c>
      <c r="B9" s="26">
        <v>5</v>
      </c>
      <c r="C9" s="9" t="s">
        <v>391</v>
      </c>
      <c r="D9" s="3" t="s">
        <v>43</v>
      </c>
      <c r="H9" s="4" t="str">
        <f t="shared" si="0"/>
        <v/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D12" s="3" t="s">
        <v>43</v>
      </c>
      <c r="H12" s="4" t="str">
        <f t="shared" si="0"/>
        <v/>
      </c>
    </row>
    <row r="13" spans="1:8" x14ac:dyDescent="0.25">
      <c r="A13" s="26">
        <v>1416</v>
      </c>
      <c r="B13" s="26">
        <v>9</v>
      </c>
      <c r="C13" s="9" t="s">
        <v>395</v>
      </c>
      <c r="D13" s="3" t="s">
        <v>43</v>
      </c>
      <c r="H13" s="4" t="str">
        <f t="shared" si="0"/>
        <v/>
      </c>
    </row>
    <row r="14" spans="1:8" x14ac:dyDescent="0.25">
      <c r="A14" s="26">
        <v>1400</v>
      </c>
      <c r="B14" s="26">
        <v>10</v>
      </c>
      <c r="C14" s="9" t="s">
        <v>396</v>
      </c>
      <c r="D14" s="3" t="s">
        <v>43</v>
      </c>
      <c r="H14" s="4" t="str">
        <f t="shared" si="0"/>
        <v/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D19" s="3" t="s">
        <v>43</v>
      </c>
      <c r="H19" s="4" t="str">
        <f t="shared" si="0"/>
        <v/>
      </c>
    </row>
    <row r="20" spans="1:8" x14ac:dyDescent="0.25">
      <c r="A20" s="26">
        <v>1763</v>
      </c>
      <c r="B20" s="26">
        <v>16</v>
      </c>
      <c r="C20" s="9" t="s">
        <v>402</v>
      </c>
      <c r="D20" s="3" t="s">
        <v>43</v>
      </c>
      <c r="H20" s="4" t="str">
        <f t="shared" si="0"/>
        <v/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F23" s="3" t="s">
        <v>43</v>
      </c>
      <c r="H23" s="4" t="str">
        <f t="shared" si="0"/>
        <v/>
      </c>
    </row>
    <row r="24" spans="1:8" x14ac:dyDescent="0.25">
      <c r="A24" s="26">
        <v>2015</v>
      </c>
      <c r="B24" s="26">
        <v>20</v>
      </c>
      <c r="C24" s="9" t="s">
        <v>406</v>
      </c>
      <c r="F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D25" s="3" t="s">
        <v>43</v>
      </c>
      <c r="H25" s="4" t="str">
        <f t="shared" si="0"/>
        <v/>
      </c>
    </row>
    <row r="26" spans="1:8" x14ac:dyDescent="0.25">
      <c r="A26" s="26">
        <v>3373</v>
      </c>
      <c r="B26" s="26">
        <v>22</v>
      </c>
      <c r="C26" s="9" t="s">
        <v>408</v>
      </c>
      <c r="F26" s="3" t="s">
        <v>43</v>
      </c>
      <c r="H26" s="4"/>
    </row>
    <row r="27" spans="1:8" x14ac:dyDescent="0.25">
      <c r="A27" s="26">
        <v>4301</v>
      </c>
      <c r="B27" s="26">
        <v>23</v>
      </c>
      <c r="C27" s="9" t="s">
        <v>409</v>
      </c>
      <c r="D27" s="3" t="s">
        <v>43</v>
      </c>
      <c r="H27" s="4" t="str">
        <f t="shared" si="0"/>
        <v/>
      </c>
    </row>
    <row r="28" spans="1:8" x14ac:dyDescent="0.25">
      <c r="A28" s="26">
        <v>713</v>
      </c>
      <c r="B28" s="26">
        <v>24</v>
      </c>
      <c r="C28" s="9" t="s">
        <v>410</v>
      </c>
      <c r="D28" s="3" t="s">
        <v>43</v>
      </c>
      <c r="H28" s="4" t="str">
        <f t="shared" si="0"/>
        <v/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D30" s="3" t="s">
        <v>43</v>
      </c>
      <c r="H30" s="4" t="str">
        <f t="shared" si="0"/>
        <v/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D33" s="3" t="s">
        <v>43</v>
      </c>
      <c r="H33" s="4" t="str">
        <f t="shared" si="0"/>
        <v/>
      </c>
    </row>
    <row r="34" spans="1:8" x14ac:dyDescent="0.25">
      <c r="A34" s="26">
        <v>1436</v>
      </c>
      <c r="B34" s="26">
        <v>30</v>
      </c>
      <c r="C34" s="9" t="s">
        <v>416</v>
      </c>
      <c r="D34" s="3" t="s">
        <v>43</v>
      </c>
      <c r="H34" s="4" t="str">
        <f t="shared" si="0"/>
        <v/>
      </c>
    </row>
    <row r="35" spans="1:8" x14ac:dyDescent="0.25">
      <c r="A35" s="26">
        <v>639</v>
      </c>
      <c r="B35" s="26">
        <v>31</v>
      </c>
      <c r="C35" s="9" t="s">
        <v>417</v>
      </c>
      <c r="D35" s="3" t="s">
        <v>43</v>
      </c>
      <c r="H35" s="4" t="str">
        <f t="shared" si="0"/>
        <v/>
      </c>
    </row>
    <row r="36" spans="1:8" x14ac:dyDescent="0.25">
      <c r="A36" s="26">
        <v>2835</v>
      </c>
      <c r="B36" s="26">
        <v>32</v>
      </c>
      <c r="C36" s="9" t="s">
        <v>418</v>
      </c>
      <c r="D36" s="3" t="s">
        <v>43</v>
      </c>
      <c r="H36" s="4" t="str">
        <f t="shared" si="0"/>
        <v/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29</v>
      </c>
      <c r="E38" s="22">
        <f t="shared" ref="E38:G38" si="1">COUNTA(E5:E37)</f>
        <v>0</v>
      </c>
      <c r="F38" s="22">
        <f t="shared" si="1"/>
        <v>4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7" workbookViewId="0">
      <selection activeCell="C18" sqref="C1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D17" s="3" t="s">
        <v>43</v>
      </c>
      <c r="H17" s="4" t="str">
        <f t="shared" si="0"/>
        <v/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D24" s="3" t="s">
        <v>43</v>
      </c>
      <c r="H24" s="4" t="str">
        <f t="shared" si="0"/>
        <v/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67" t="s">
        <v>491</v>
      </c>
      <c r="B39" s="67"/>
      <c r="C39" s="68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tabSelected="1" topLeftCell="C16" workbookViewId="0">
      <selection activeCell="D28" sqref="D28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2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F5" s="4" t="s">
        <v>43</v>
      </c>
      <c r="H5" s="4" t="str">
        <f t="shared" ref="H5:H37" si="0"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si="0"/>
        <v/>
      </c>
    </row>
    <row r="7" spans="1:9" x14ac:dyDescent="0.25">
      <c r="A7" s="27">
        <v>3820</v>
      </c>
      <c r="B7" s="27">
        <v>3</v>
      </c>
      <c r="C7" s="9" t="s">
        <v>50</v>
      </c>
      <c r="D7" s="3"/>
      <c r="F7" s="4" t="s">
        <v>43</v>
      </c>
      <c r="H7" s="4" t="str">
        <f t="shared" si="0"/>
        <v/>
      </c>
    </row>
    <row r="8" spans="1:9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9" x14ac:dyDescent="0.25">
      <c r="A9" s="27">
        <v>3601</v>
      </c>
      <c r="B9" s="27">
        <v>5</v>
      </c>
      <c r="C9" s="9" t="s">
        <v>52</v>
      </c>
      <c r="D9" s="3" t="s">
        <v>43</v>
      </c>
      <c r="H9" s="4" t="str">
        <f t="shared" si="0"/>
        <v/>
      </c>
    </row>
    <row r="10" spans="1:9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9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9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9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9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9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9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9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9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9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9" x14ac:dyDescent="0.25">
      <c r="A20" s="27">
        <v>3548</v>
      </c>
      <c r="B20" s="27">
        <v>16</v>
      </c>
      <c r="C20" s="9" t="s">
        <v>63</v>
      </c>
      <c r="D20" s="3" t="s">
        <v>43</v>
      </c>
      <c r="H20" s="4" t="str">
        <f t="shared" si="0"/>
        <v/>
      </c>
    </row>
    <row r="21" spans="1:9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9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9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9" x14ac:dyDescent="0.25">
      <c r="A24" s="27">
        <v>3188</v>
      </c>
      <c r="B24" s="27">
        <v>20</v>
      </c>
      <c r="C24" s="9" t="s">
        <v>67</v>
      </c>
      <c r="D24" s="3"/>
      <c r="F24" s="4" t="s">
        <v>43</v>
      </c>
      <c r="H24" s="4" t="str">
        <f t="shared" si="0"/>
        <v/>
      </c>
    </row>
    <row r="25" spans="1:9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9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9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9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9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  <c r="I29" t="s">
        <v>529</v>
      </c>
    </row>
    <row r="30" spans="1:9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9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9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/>
      <c r="F34" s="4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29</v>
      </c>
      <c r="E38" s="22">
        <f t="shared" ref="E38:G38" si="1">COUNTA(E5:E37)</f>
        <v>0</v>
      </c>
      <c r="F38" s="22">
        <f t="shared" si="1"/>
        <v>4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topLeftCell="A19" workbookViewId="0">
      <selection activeCell="C36" sqref="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H36" s="4" t="str">
        <f t="shared" si="0"/>
        <v>X</v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32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32</v>
      </c>
      <c r="E43" s="12">
        <v>0.8529411764705882</v>
      </c>
    </row>
    <row r="44" spans="1:8" ht="18.75" x14ac:dyDescent="0.3">
      <c r="C44" s="19" t="s">
        <v>489</v>
      </c>
      <c r="D44" s="10">
        <f>H38</f>
        <v>1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19" workbookViewId="0">
      <selection activeCell="D14" sqref="D1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E5" s="4"/>
      <c r="F5" s="4"/>
      <c r="G5" s="4"/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E6" s="4"/>
      <c r="F6" s="4"/>
      <c r="G6" s="4"/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E7" s="4"/>
      <c r="F7" s="4"/>
      <c r="G7" s="4"/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E8" s="4"/>
      <c r="F8" s="4"/>
      <c r="G8" s="4"/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E9" s="4"/>
      <c r="F9" s="4"/>
      <c r="G9" s="4"/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E10" s="4"/>
      <c r="F10" s="4"/>
      <c r="G10" s="4" t="s">
        <v>43</v>
      </c>
      <c r="H10" s="4" t="str">
        <f t="shared" si="0"/>
        <v/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E11" s="4"/>
      <c r="F11" s="4"/>
      <c r="G11" s="4"/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E12" s="4"/>
      <c r="F12" s="4"/>
      <c r="G12" s="4"/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D13" s="3" t="s">
        <v>43</v>
      </c>
      <c r="E13" s="4"/>
      <c r="F13" s="4"/>
      <c r="G13" s="4"/>
      <c r="H13" s="4" t="str">
        <f t="shared" si="0"/>
        <v/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E14" s="4"/>
      <c r="F14" s="4"/>
      <c r="G14" s="4"/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E15" s="4"/>
      <c r="F15" s="4"/>
      <c r="G15" s="4"/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E16" s="4"/>
      <c r="F16" s="4"/>
      <c r="G16" s="4"/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E17" s="4"/>
      <c r="F17" s="4"/>
      <c r="G17" s="4"/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D18" s="3" t="s">
        <v>43</v>
      </c>
      <c r="E18" s="4"/>
      <c r="F18" s="4"/>
      <c r="G18" s="4"/>
      <c r="H18" s="4" t="str">
        <f t="shared" si="0"/>
        <v/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E19" s="4"/>
      <c r="F19" s="4"/>
      <c r="G19" s="4"/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E20" s="4"/>
      <c r="F20" s="4"/>
      <c r="G20" s="4"/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E21" s="4"/>
      <c r="F21" s="4"/>
      <c r="G21" s="4"/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E22" s="4"/>
      <c r="F22" s="4"/>
      <c r="G22" s="4"/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E23" s="4"/>
      <c r="F23" s="4"/>
      <c r="G23" s="4"/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D24" s="3" t="s">
        <v>43</v>
      </c>
      <c r="E24" s="4"/>
      <c r="F24" s="4"/>
      <c r="G24" s="4"/>
      <c r="H24" s="4" t="str">
        <f t="shared" si="0"/>
        <v/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E25" s="4"/>
      <c r="F25" s="4"/>
      <c r="G25" s="4"/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E26" s="4"/>
      <c r="F26" s="4"/>
      <c r="G26" s="4"/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D27" s="3" t="s">
        <v>43</v>
      </c>
      <c r="E27" s="4"/>
      <c r="F27" s="4"/>
      <c r="G27" s="4"/>
      <c r="H27" s="4" t="str">
        <f t="shared" si="0"/>
        <v/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E28" s="4"/>
      <c r="F28" s="4"/>
      <c r="G28" s="4"/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E29" s="4"/>
      <c r="F29" s="4"/>
      <c r="G29" s="4"/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E30" s="4"/>
      <c r="F30" s="4"/>
      <c r="G30" s="4"/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E31" s="4"/>
      <c r="F31" s="4"/>
      <c r="G31" s="4"/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E32" s="4"/>
      <c r="F32" s="4"/>
      <c r="G32" s="4"/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E33" s="4"/>
      <c r="F33" s="4"/>
      <c r="G33" s="4"/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E34" s="4"/>
      <c r="F34" s="4"/>
      <c r="G34" s="4"/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E35" s="4"/>
      <c r="F35" s="4"/>
      <c r="G35" s="4"/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E36" s="4"/>
      <c r="F36" s="4"/>
      <c r="G36" s="4"/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E37" s="4"/>
      <c r="F37" s="4"/>
      <c r="G37" s="4"/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E38" s="4"/>
      <c r="F38" s="4"/>
      <c r="G38" s="4"/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E39" s="4"/>
      <c r="F39" s="4"/>
      <c r="G39" s="4"/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E40" s="4"/>
      <c r="F40" s="4"/>
      <c r="G40" s="4"/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54" t="s">
        <v>39</v>
      </c>
      <c r="E41" s="4"/>
      <c r="F41" s="4"/>
      <c r="G41" s="4" t="s">
        <v>43</v>
      </c>
      <c r="H41" s="4" t="str">
        <f t="shared" si="0"/>
        <v/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E42" s="4"/>
      <c r="F42" s="4"/>
      <c r="G42" s="4"/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E43" s="4"/>
      <c r="F43" s="4"/>
      <c r="G43" s="4"/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E44" s="4"/>
      <c r="F44" s="4"/>
      <c r="G44" s="4"/>
      <c r="H44" s="4" t="str">
        <f t="shared" si="0"/>
        <v/>
      </c>
      <c r="I44" t="s">
        <v>43</v>
      </c>
    </row>
    <row r="45" spans="1:9" ht="16.5" thickBot="1" x14ac:dyDescent="0.3">
      <c r="A45" s="67" t="s">
        <v>491</v>
      </c>
      <c r="B45" s="67"/>
      <c r="C45" s="68"/>
      <c r="D45" s="22">
        <f>COUNTA(D5:D44)</f>
        <v>38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2</v>
      </c>
      <c r="H45" s="23">
        <f>COUNTIF(H5:H44,"X")</f>
        <v>0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40</v>
      </c>
      <c r="E50" s="12">
        <f>D50/$D$49</f>
        <v>1</v>
      </c>
    </row>
    <row r="51" spans="3:5" ht="18.75" x14ac:dyDescent="0.3">
      <c r="C51" s="19" t="s">
        <v>489</v>
      </c>
      <c r="D51" s="10">
        <f>H45</f>
        <v>0</v>
      </c>
      <c r="E51" s="12">
        <f>D51/$D$49</f>
        <v>0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6" workbookViewId="0">
      <selection activeCell="D37" sqref="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 t="shared" ref="H5:H38" si="0"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si="0"/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D10" s="3" t="s">
        <v>43</v>
      </c>
      <c r="H10" s="4" t="str">
        <f t="shared" si="0"/>
        <v/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D13" s="3" t="s">
        <v>43</v>
      </c>
      <c r="H13" s="4" t="str">
        <f t="shared" si="0"/>
        <v/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43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D28" s="3" t="s">
        <v>43</v>
      </c>
      <c r="H28" s="4" t="str">
        <f t="shared" si="0"/>
        <v/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D36" s="3" t="s">
        <v>43</v>
      </c>
      <c r="H36" s="4" t="str">
        <f t="shared" si="0"/>
        <v/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67" t="s">
        <v>491</v>
      </c>
      <c r="B39" s="67"/>
      <c r="C39" s="68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topLeftCell="A13" workbookViewId="0">
      <selection activeCell="D22" sqref="D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3" customWidth="1"/>
    <col min="10" max="16384" width="11.42578125" style="3"/>
  </cols>
  <sheetData>
    <row r="1" spans="1:10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  <c r="I1" s="41"/>
    </row>
    <row r="2" spans="1:10" ht="15" customHeight="1" x14ac:dyDescent="0.25">
      <c r="A2" s="66"/>
      <c r="B2" s="66"/>
      <c r="C2" s="66"/>
      <c r="D2" s="66"/>
      <c r="E2" s="66"/>
      <c r="F2" s="66"/>
      <c r="G2" s="66"/>
      <c r="H2" s="66"/>
      <c r="I2" s="41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  <c r="I5" s="4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  <c r="I8" s="4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  <c r="I13" s="4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"/>
    </row>
    <row r="18" spans="1:10" x14ac:dyDescent="0.25">
      <c r="A18" s="3">
        <v>2630</v>
      </c>
      <c r="B18" s="3">
        <v>14</v>
      </c>
      <c r="C18" s="9" t="s">
        <v>128</v>
      </c>
      <c r="D18" s="3" t="s">
        <v>43</v>
      </c>
      <c r="H18" s="4" t="str">
        <f t="shared" si="0"/>
        <v/>
      </c>
      <c r="I18" s="4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  <c r="I20" s="4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D21" s="3" t="s">
        <v>43</v>
      </c>
      <c r="H21" s="4" t="str">
        <f t="shared" si="0"/>
        <v/>
      </c>
      <c r="I21" s="4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D24" s="3" t="s">
        <v>43</v>
      </c>
      <c r="H24" s="4" t="str">
        <f t="shared" si="0"/>
        <v/>
      </c>
      <c r="I24" s="4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  <c r="I28" s="4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D29" s="3" t="s">
        <v>43</v>
      </c>
      <c r="F29" s="3" t="s">
        <v>43</v>
      </c>
      <c r="H29" s="4" t="str">
        <f t="shared" si="0"/>
        <v/>
      </c>
      <c r="I29" s="4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D32" s="3" t="s">
        <v>43</v>
      </c>
      <c r="H32" s="4" t="str">
        <f t="shared" si="0"/>
        <v/>
      </c>
      <c r="I32" s="4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  <c r="I34" s="4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  <c r="I37" s="4"/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"/>
      <c r="J40" s="3" t="s">
        <v>43</v>
      </c>
    </row>
    <row r="41" spans="1:10" ht="16.5" thickBot="1" x14ac:dyDescent="0.3">
      <c r="A41" s="67" t="s">
        <v>491</v>
      </c>
      <c r="B41" s="67"/>
      <c r="C41" s="68"/>
      <c r="D41" s="22">
        <f>COUNTA(D5:D40)</f>
        <v>33</v>
      </c>
      <c r="E41" s="22">
        <f t="shared" ref="E41:G41" si="1">COUNTA(E5:E40)</f>
        <v>0</v>
      </c>
      <c r="F41" s="22">
        <f t="shared" si="1"/>
        <v>4</v>
      </c>
      <c r="G41" s="22">
        <f t="shared" si="1"/>
        <v>1</v>
      </c>
      <c r="H41" s="23">
        <f>COUNTIF(H5:H40,"X")</f>
        <v>1</v>
      </c>
      <c r="I41" s="42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35</v>
      </c>
      <c r="E46" s="12">
        <f>D46/D45</f>
        <v>0.97222222222222221</v>
      </c>
    </row>
    <row r="47" spans="1:10" ht="18.75" x14ac:dyDescent="0.3">
      <c r="C47" s="19" t="s">
        <v>489</v>
      </c>
      <c r="D47" s="10">
        <f>H41</f>
        <v>1</v>
      </c>
      <c r="E47" s="12">
        <f>D47/D45</f>
        <v>2.7777777777777776E-2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opLeftCell="A4" workbookViewId="0">
      <pane ySplit="1" topLeftCell="A23" activePane="bottomLeft" state="frozen"/>
      <selection activeCell="C4" sqref="C4"/>
      <selection pane="bottomLeft" activeCell="E5" sqref="E5:E3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2" bestFit="1" customWidth="1"/>
    <col min="9" max="16384" width="11.42578125" style="2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D17" s="3" t="s">
        <v>43</v>
      </c>
      <c r="H17" s="4" t="str">
        <f t="shared" si="0"/>
        <v/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E22" s="53"/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D27" s="3" t="s">
        <v>43</v>
      </c>
      <c r="H27" s="4" t="str">
        <f t="shared" si="0"/>
        <v/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D32" s="3" t="s">
        <v>43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D35" s="3" t="s">
        <v>43</v>
      </c>
      <c r="H35" s="4" t="str">
        <f t="shared" si="0"/>
        <v/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0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33</v>
      </c>
      <c r="E44" s="12">
        <f>D44/D43</f>
        <v>1</v>
      </c>
    </row>
    <row r="45" spans="1:8" ht="18.75" x14ac:dyDescent="0.3">
      <c r="C45" s="19" t="s">
        <v>489</v>
      </c>
      <c r="D45" s="10">
        <f>H38</f>
        <v>0</v>
      </c>
      <c r="E45" s="12">
        <f>D45/D43</f>
        <v>0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19" workbookViewId="0">
      <pane xSplit="1" topLeftCell="C1" activePane="topRight" state="frozen"/>
      <selection activeCell="B5" sqref="B5"/>
      <selection pane="topRight" activeCell="E5" sqref="E5:E3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  <c r="I1" s="41"/>
    </row>
    <row r="2" spans="1:10" ht="15" customHeight="1" x14ac:dyDescent="0.25">
      <c r="A2" s="66"/>
      <c r="B2" s="66"/>
      <c r="C2" s="66"/>
      <c r="D2" s="66"/>
      <c r="E2" s="66"/>
      <c r="F2" s="66"/>
      <c r="G2" s="66"/>
      <c r="H2" s="66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  <c r="I6" s="4"/>
    </row>
    <row r="7" spans="1:10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  <c r="I7" s="4"/>
    </row>
    <row r="8" spans="1:10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  <c r="I8" s="4"/>
    </row>
    <row r="9" spans="1:10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  <c r="I9" s="4"/>
      <c r="J9" s="2" t="s">
        <v>43</v>
      </c>
    </row>
    <row r="10" spans="1:10" s="59" customFormat="1" x14ac:dyDescent="0.25">
      <c r="A10" s="55">
        <v>4273</v>
      </c>
      <c r="B10" s="55">
        <v>6</v>
      </c>
      <c r="C10" s="56" t="s">
        <v>190</v>
      </c>
      <c r="D10" s="57" t="s">
        <v>43</v>
      </c>
      <c r="E10" s="53"/>
      <c r="F10" s="57" t="s">
        <v>43</v>
      </c>
      <c r="G10" s="57"/>
      <c r="H10" s="58" t="str">
        <f t="shared" si="0"/>
        <v/>
      </c>
      <c r="I10" s="58"/>
    </row>
    <row r="11" spans="1:10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  <c r="I18" s="4"/>
    </row>
    <row r="19" spans="1:10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48" t="s">
        <v>524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  <c r="I38" s="4"/>
    </row>
    <row r="39" spans="1:10" ht="16.5" thickBot="1" x14ac:dyDescent="0.3">
      <c r="A39" s="67" t="s">
        <v>491</v>
      </c>
      <c r="B39" s="67"/>
      <c r="C39" s="68"/>
      <c r="D39" s="22">
        <f>COUNTA(D5:D38)</f>
        <v>31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2</v>
      </c>
      <c r="I39" s="42"/>
      <c r="J39" s="2">
        <f>COUNTA(J5:J38)</f>
        <v>22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10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topLeftCell="A4" workbookViewId="0">
      <selection activeCell="D14" sqref="D1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D9" s="3" t="s">
        <v>43</v>
      </c>
      <c r="H9" s="4" t="str">
        <f t="shared" si="0"/>
        <v/>
      </c>
      <c r="I9" s="5" t="s">
        <v>526</v>
      </c>
    </row>
    <row r="10" spans="1:9" x14ac:dyDescent="0.25">
      <c r="A10" s="26">
        <v>2008</v>
      </c>
      <c r="B10" s="26">
        <v>6</v>
      </c>
      <c r="C10" s="9" t="s">
        <v>224</v>
      </c>
      <c r="D10" s="3" t="s">
        <v>43</v>
      </c>
      <c r="E10" s="53"/>
      <c r="G10" s="53"/>
      <c r="H10" s="4" t="str">
        <f t="shared" si="0"/>
        <v/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H14" s="4" t="str">
        <f t="shared" si="0"/>
        <v>X</v>
      </c>
    </row>
    <row r="15" spans="1:9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9" s="62" customFormat="1" x14ac:dyDescent="0.25">
      <c r="A16" s="60">
        <v>1987</v>
      </c>
      <c r="B16" s="60">
        <v>12</v>
      </c>
      <c r="C16" s="61" t="s">
        <v>230</v>
      </c>
      <c r="E16" s="3"/>
      <c r="H16" s="63" t="str">
        <f t="shared" si="0"/>
        <v>X</v>
      </c>
      <c r="I16" s="64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9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9" x14ac:dyDescent="0.25">
      <c r="A19" s="26">
        <v>4291</v>
      </c>
      <c r="B19" s="26">
        <v>15</v>
      </c>
      <c r="C19" s="9" t="s">
        <v>233</v>
      </c>
      <c r="D19" s="3" t="s">
        <v>43</v>
      </c>
      <c r="H19" s="4" t="str">
        <f t="shared" si="0"/>
        <v/>
      </c>
    </row>
    <row r="20" spans="1:9" x14ac:dyDescent="0.25">
      <c r="A20" s="26">
        <v>706</v>
      </c>
      <c r="B20" s="26">
        <v>16</v>
      </c>
      <c r="C20" s="9" t="s">
        <v>234</v>
      </c>
      <c r="D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9" x14ac:dyDescent="0.25">
      <c r="A31" s="26">
        <v>717</v>
      </c>
      <c r="B31" s="26">
        <v>27</v>
      </c>
      <c r="C31" s="9" t="s">
        <v>245</v>
      </c>
      <c r="F31" s="3" t="s">
        <v>43</v>
      </c>
      <c r="H31" s="4" t="str">
        <f t="shared" si="0"/>
        <v/>
      </c>
      <c r="I31" s="3" t="s">
        <v>526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67" t="s">
        <v>491</v>
      </c>
      <c r="B39" s="67"/>
      <c r="C39" s="68"/>
      <c r="D39" s="22">
        <f>COUNTA(D5:D38)</f>
        <v>31</v>
      </c>
      <c r="E39" s="22">
        <f t="shared" ref="E39:G39" si="1">COUNTA(E5:E38)</f>
        <v>0</v>
      </c>
      <c r="F39" s="22">
        <f t="shared" si="1"/>
        <v>1</v>
      </c>
      <c r="G39" s="22">
        <f t="shared" si="1"/>
        <v>0</v>
      </c>
      <c r="H39" s="23">
        <f>COUNTIF($H$5:$H$38,"X")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opLeftCell="A4" workbookViewId="0">
      <selection activeCell="F32" sqref="F32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  <c r="I1" s="41"/>
    </row>
    <row r="2" spans="1:10" ht="15" customHeight="1" x14ac:dyDescent="0.25">
      <c r="A2" s="66"/>
      <c r="B2" s="66"/>
      <c r="C2" s="66"/>
      <c r="D2" s="66"/>
      <c r="E2" s="66"/>
      <c r="F2" s="66"/>
      <c r="G2" s="66"/>
      <c r="H2" s="66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3" t="s">
        <v>43</v>
      </c>
      <c r="E14" s="65"/>
      <c r="F14" s="45"/>
      <c r="G14" s="45"/>
      <c r="H14" s="46" t="str">
        <f t="shared" si="0"/>
        <v/>
      </c>
      <c r="I14" s="50" t="s">
        <v>525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  <c r="I33" s="4" t="s">
        <v>530</v>
      </c>
    </row>
    <row r="34" spans="1:10" x14ac:dyDescent="0.25">
      <c r="A34" s="25">
        <v>3272</v>
      </c>
      <c r="B34" s="25">
        <v>30</v>
      </c>
      <c r="C34" s="9" t="s">
        <v>282</v>
      </c>
      <c r="D34" s="3" t="s">
        <v>43</v>
      </c>
      <c r="H34" s="4" t="str">
        <f t="shared" si="0"/>
        <v/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F36" s="3" t="s">
        <v>43</v>
      </c>
      <c r="H36" s="4" t="str">
        <f t="shared" si="0"/>
        <v/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67" t="s">
        <v>491</v>
      </c>
      <c r="B39" s="67"/>
      <c r="C39" s="68"/>
      <c r="D39" s="22">
        <f>COUNTA(D5:D38)</f>
        <v>33</v>
      </c>
      <c r="E39" s="22">
        <f t="shared" ref="E39:G39" si="1">COUNTA(E5:E38)</f>
        <v>0</v>
      </c>
      <c r="F39" s="22">
        <f t="shared" si="1"/>
        <v>1</v>
      </c>
      <c r="G39" s="22">
        <f t="shared" si="1"/>
        <v>0</v>
      </c>
      <c r="H39" s="23">
        <f>COUNTIF($H$5:$H$38,"X")</f>
        <v>0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10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A16" workbookViewId="0">
      <selection activeCell="C10" sqref="C1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F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1665</v>
      </c>
      <c r="B7" s="26">
        <v>3</v>
      </c>
      <c r="C7" s="9" t="s">
        <v>289</v>
      </c>
      <c r="D7" s="3" t="s">
        <v>43</v>
      </c>
      <c r="H7" s="4" t="str">
        <f t="shared" si="0"/>
        <v/>
      </c>
    </row>
    <row r="8" spans="1:8" x14ac:dyDescent="0.25">
      <c r="A8" s="26">
        <v>1686</v>
      </c>
      <c r="B8" s="26">
        <v>4</v>
      </c>
      <c r="C8" s="9" t="s">
        <v>290</v>
      </c>
      <c r="D8" s="3" t="s">
        <v>43</v>
      </c>
      <c r="H8" s="4" t="str">
        <f t="shared" si="0"/>
        <v/>
      </c>
    </row>
    <row r="9" spans="1:8" x14ac:dyDescent="0.25">
      <c r="A9" s="26">
        <v>2064</v>
      </c>
      <c r="B9" s="26">
        <v>5</v>
      </c>
      <c r="C9" s="9" t="s">
        <v>291</v>
      </c>
      <c r="D9" s="3" t="s">
        <v>43</v>
      </c>
      <c r="H9" s="4" t="str">
        <f t="shared" si="0"/>
        <v/>
      </c>
    </row>
    <row r="10" spans="1:8" x14ac:dyDescent="0.25">
      <c r="A10" s="26">
        <v>676</v>
      </c>
      <c r="B10" s="26">
        <v>6</v>
      </c>
      <c r="C10" s="9" t="s">
        <v>292</v>
      </c>
      <c r="H10" s="4" t="str">
        <f t="shared" si="0"/>
        <v>X</v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D13" s="3" t="s">
        <v>43</v>
      </c>
      <c r="H13" s="4" t="str">
        <f t="shared" si="0"/>
        <v/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D15" s="3" t="s">
        <v>43</v>
      </c>
      <c r="H15" s="4" t="str">
        <f t="shared" si="0"/>
        <v/>
      </c>
    </row>
    <row r="16" spans="1:8" x14ac:dyDescent="0.25">
      <c r="A16" s="26">
        <v>1637</v>
      </c>
      <c r="B16" s="26">
        <v>12</v>
      </c>
      <c r="C16" s="9" t="s">
        <v>298</v>
      </c>
      <c r="D16" s="3" t="s">
        <v>43</v>
      </c>
      <c r="H16" s="4" t="str">
        <f t="shared" si="0"/>
        <v/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F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5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D27" s="3" t="s">
        <v>43</v>
      </c>
      <c r="H27" s="4" t="str">
        <f t="shared" si="0"/>
        <v/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5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D31" s="3" t="s">
        <v>43</v>
      </c>
      <c r="H31" s="4" t="str">
        <f t="shared" si="0"/>
        <v/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D35" s="53" t="s">
        <v>43</v>
      </c>
      <c r="H35" s="4" t="str">
        <f t="shared" si="0"/>
        <v/>
      </c>
    </row>
    <row r="36" spans="1:8" x14ac:dyDescent="0.25">
      <c r="A36" s="26">
        <v>3597</v>
      </c>
      <c r="B36" s="26">
        <v>32</v>
      </c>
      <c r="C36" s="9" t="s">
        <v>319</v>
      </c>
      <c r="D36" s="3" t="s">
        <v>43</v>
      </c>
      <c r="H36" s="4" t="str">
        <f t="shared" si="0"/>
        <v/>
      </c>
    </row>
    <row r="37" spans="1:8" x14ac:dyDescent="0.25">
      <c r="A37" s="26">
        <v>1706</v>
      </c>
      <c r="B37" s="26">
        <v>33</v>
      </c>
      <c r="C37" s="9" t="s">
        <v>320</v>
      </c>
      <c r="D37" s="3" t="s">
        <v>43</v>
      </c>
      <c r="H37" s="4" t="str">
        <f t="shared" si="0"/>
        <v/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67" t="s">
        <v>491</v>
      </c>
      <c r="B39" s="67"/>
      <c r="C39" s="68"/>
      <c r="D39" s="22">
        <f>COUNTA(D5:D38)</f>
        <v>29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3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31</v>
      </c>
      <c r="E44" s="12">
        <f>D44/D43</f>
        <v>0.91176470588235292</v>
      </c>
    </row>
    <row r="45" spans="1:8" ht="18.75" x14ac:dyDescent="0.3">
      <c r="C45" s="19" t="s">
        <v>489</v>
      </c>
      <c r="D45" s="10">
        <f>H39</f>
        <v>3</v>
      </c>
      <c r="E45" s="12">
        <f>D45/D43</f>
        <v>8.8235294117647065E-2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2020-07-10T22:45:40Z</dcterms:modified>
</cp:coreProperties>
</file>