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listados\"/>
    </mc:Choice>
  </mc:AlternateContent>
  <xr:revisionPtr revIDLastSave="0" documentId="13_ncr:1_{03F39970-0AA1-45EB-BA37-FF217A6A4BBE}" xr6:coauthVersionLast="45" xr6:coauthVersionMax="45" xr10:uidLastSave="{00000000-0000-0000-0000-000000000000}"/>
  <bookViews>
    <workbookView xWindow="2070" yWindow="1710" windowWidth="14400" windowHeight="10755" tabRatio="710" activeTab="6" xr2:uid="{50E3D567-1B3A-45B1-BFAB-81E44AF5B42C}"/>
  </bookViews>
  <sheets>
    <sheet name="Resumen" sheetId="15" r:id="rId1"/>
    <sheet name="06-1" sheetId="1" r:id="rId2"/>
    <sheet name="08-1" sheetId="2" r:id="rId3"/>
    <sheet name="08-2" sheetId="3" r:id="rId4"/>
    <sheet name="08-3" sheetId="4" r:id="rId5"/>
    <sheet name="08-4" sheetId="5" r:id="rId6"/>
    <sheet name="09-1" sheetId="6" r:id="rId7"/>
    <sheet name="09-2" sheetId="7" r:id="rId8"/>
    <sheet name="09-3" sheetId="8" r:id="rId9"/>
    <sheet name="10-1" sheetId="9" r:id="rId10"/>
    <sheet name="10-2" sheetId="10" r:id="rId11"/>
    <sheet name="10-3" sheetId="11" r:id="rId12"/>
    <sheet name="11-1" sheetId="12" r:id="rId13"/>
    <sheet name="11-2" sheetId="13" r:id="rId14"/>
    <sheet name="11-3" sheetId="14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9" i="1" l="1"/>
  <c r="D43" i="2"/>
  <c r="D45" i="3"/>
  <c r="D43" i="4"/>
  <c r="D43" i="5"/>
  <c r="D43" i="6"/>
  <c r="D43" i="7"/>
  <c r="D43" i="8"/>
  <c r="D42" i="9"/>
  <c r="D41" i="10"/>
  <c r="D42" i="11"/>
  <c r="D42" i="14"/>
  <c r="D43" i="14" s="1"/>
  <c r="D42" i="13"/>
  <c r="D44" i="14"/>
  <c r="O5" i="15" l="1"/>
  <c r="O6" i="15"/>
  <c r="O4" i="15"/>
  <c r="N4" i="15"/>
  <c r="L4" i="15"/>
  <c r="M4" i="15"/>
  <c r="K4" i="15"/>
  <c r="J4" i="15"/>
  <c r="I4" i="15"/>
  <c r="H4" i="15"/>
  <c r="G4" i="15"/>
  <c r="F4" i="15"/>
  <c r="E4" i="15"/>
  <c r="D4" i="15"/>
  <c r="C4" i="15"/>
  <c r="B4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E38" i="14"/>
  <c r="F38" i="14"/>
  <c r="G38" i="14"/>
  <c r="D38" i="14"/>
  <c r="E38" i="13"/>
  <c r="F38" i="13"/>
  <c r="G38" i="13"/>
  <c r="D38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9" i="12"/>
  <c r="D45" i="12" s="1"/>
  <c r="E45" i="12" s="1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E39" i="12"/>
  <c r="F39" i="12"/>
  <c r="G39" i="12"/>
  <c r="D39" i="12"/>
  <c r="E38" i="11"/>
  <c r="F38" i="11"/>
  <c r="G38" i="11"/>
  <c r="D38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38" i="11" s="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7" i="10"/>
  <c r="D37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E38" i="9"/>
  <c r="F38" i="9"/>
  <c r="G38" i="9"/>
  <c r="D38" i="9"/>
  <c r="E39" i="8"/>
  <c r="F39" i="8"/>
  <c r="G39" i="8"/>
  <c r="D39" i="8"/>
  <c r="H6" i="8"/>
  <c r="H7" i="8"/>
  <c r="H8" i="8"/>
  <c r="H9" i="8"/>
  <c r="H10" i="8"/>
  <c r="H11" i="8"/>
  <c r="H12" i="8"/>
  <c r="H13" i="8"/>
  <c r="H14" i="8"/>
  <c r="H15" i="8"/>
  <c r="H16" i="8"/>
  <c r="H49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E39" i="7"/>
  <c r="F39" i="7"/>
  <c r="G39" i="7"/>
  <c r="D39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D45" i="6" s="1"/>
  <c r="G6" i="15" s="1"/>
  <c r="E39" i="6"/>
  <c r="F39" i="6"/>
  <c r="G39" i="6"/>
  <c r="D39" i="6"/>
  <c r="H39" i="7"/>
  <c r="D45" i="7" s="1"/>
  <c r="H6" i="15" s="1"/>
  <c r="E39" i="5"/>
  <c r="F39" i="5"/>
  <c r="G39" i="5"/>
  <c r="H39" i="5"/>
  <c r="D45" i="5" s="1"/>
  <c r="F6" i="15" s="1"/>
  <c r="D39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E38" i="4"/>
  <c r="F38" i="4"/>
  <c r="G38" i="4"/>
  <c r="D38" i="4"/>
  <c r="H38" i="4"/>
  <c r="D45" i="4" s="1"/>
  <c r="E6" i="15" s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E41" i="3"/>
  <c r="F41" i="3"/>
  <c r="G41" i="3"/>
  <c r="D41" i="3"/>
  <c r="D43" i="12"/>
  <c r="E39" i="2"/>
  <c r="F39" i="2"/>
  <c r="G39" i="2"/>
  <c r="D39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G37" i="10"/>
  <c r="F37" i="10"/>
  <c r="E37" i="10"/>
  <c r="H5" i="14"/>
  <c r="H38" i="14" s="1"/>
  <c r="H5" i="13"/>
  <c r="H5" i="12"/>
  <c r="H5" i="11"/>
  <c r="H5" i="10"/>
  <c r="H5" i="9"/>
  <c r="H5" i="8"/>
  <c r="H39" i="8" s="1"/>
  <c r="D45" i="8" s="1"/>
  <c r="H5" i="7"/>
  <c r="H5" i="6"/>
  <c r="H5" i="5"/>
  <c r="H5" i="4"/>
  <c r="H5" i="3"/>
  <c r="H41" i="3" s="1"/>
  <c r="D47" i="3" s="1"/>
  <c r="D6" i="15" s="1"/>
  <c r="H5" i="2"/>
  <c r="H39" i="2" s="1"/>
  <c r="H6" i="1"/>
  <c r="H7" i="1"/>
  <c r="H8" i="1"/>
  <c r="H9" i="1"/>
  <c r="H10" i="1"/>
  <c r="H11" i="1"/>
  <c r="H12" i="1"/>
  <c r="H13" i="1"/>
  <c r="H14" i="1"/>
  <c r="H15" i="1"/>
  <c r="H16" i="1"/>
  <c r="H17" i="1"/>
  <c r="H45" i="1" s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5" i="1"/>
  <c r="E45" i="1"/>
  <c r="F45" i="1"/>
  <c r="G45" i="1"/>
  <c r="D45" i="1"/>
  <c r="H38" i="13" l="1"/>
  <c r="H38" i="9"/>
  <c r="H8" i="15"/>
  <c r="P4" i="15"/>
  <c r="R4" i="15"/>
  <c r="Q4" i="15"/>
  <c r="E45" i="8"/>
  <c r="I6" i="15"/>
  <c r="I8" i="15" s="1"/>
  <c r="M6" i="15"/>
  <c r="M8" i="15" s="1"/>
  <c r="D8" i="15"/>
  <c r="E8" i="15"/>
  <c r="D44" i="4"/>
  <c r="F8" i="15"/>
  <c r="O7" i="15"/>
  <c r="O8" i="15"/>
  <c r="G8" i="15"/>
  <c r="D44" i="12"/>
  <c r="D44" i="8"/>
  <c r="E45" i="7"/>
  <c r="D44" i="7"/>
  <c r="D44" i="6"/>
  <c r="E45" i="6"/>
  <c r="D44" i="5"/>
  <c r="E45" i="5"/>
  <c r="E45" i="4"/>
  <c r="D51" i="1"/>
  <c r="E47" i="3"/>
  <c r="D46" i="3"/>
  <c r="D45" i="2"/>
  <c r="D44" i="2" s="1"/>
  <c r="E44" i="6" l="1"/>
  <c r="G5" i="15"/>
  <c r="G7" i="15" s="1"/>
  <c r="E44" i="7"/>
  <c r="E43" i="7" s="1"/>
  <c r="H5" i="15"/>
  <c r="H7" i="15" s="1"/>
  <c r="E44" i="8"/>
  <c r="E43" i="8" s="1"/>
  <c r="I5" i="15"/>
  <c r="I7" i="15" s="1"/>
  <c r="E44" i="12"/>
  <c r="E43" i="12" s="1"/>
  <c r="M5" i="15"/>
  <c r="M7" i="15" s="1"/>
  <c r="E44" i="5"/>
  <c r="F5" i="15"/>
  <c r="F7" i="15" s="1"/>
  <c r="E46" i="3"/>
  <c r="E45" i="3" s="1"/>
  <c r="D5" i="15"/>
  <c r="D7" i="15" s="1"/>
  <c r="E44" i="4"/>
  <c r="E43" i="4" s="1"/>
  <c r="E5" i="15"/>
  <c r="E7" i="15" s="1"/>
  <c r="E44" i="2"/>
  <c r="C5" i="15"/>
  <c r="C7" i="15" s="1"/>
  <c r="C6" i="15"/>
  <c r="C8" i="15" s="1"/>
  <c r="E45" i="2"/>
  <c r="D50" i="1"/>
  <c r="B6" i="15"/>
  <c r="E51" i="1"/>
  <c r="E43" i="6"/>
  <c r="E43" i="5"/>
  <c r="D44" i="9"/>
  <c r="D43" i="9" l="1"/>
  <c r="J6" i="15"/>
  <c r="J8" i="15" s="1"/>
  <c r="E43" i="2"/>
  <c r="B8" i="15"/>
  <c r="E50" i="1"/>
  <c r="B5" i="15"/>
  <c r="E44" i="9"/>
  <c r="D43" i="10"/>
  <c r="E43" i="10" s="1"/>
  <c r="D44" i="11"/>
  <c r="E43" i="9" l="1"/>
  <c r="E42" i="9" s="1"/>
  <c r="J5" i="15"/>
  <c r="J7" i="15" s="1"/>
  <c r="D42" i="10"/>
  <c r="K6" i="15"/>
  <c r="K8" i="15" s="1"/>
  <c r="D43" i="11"/>
  <c r="L6" i="15"/>
  <c r="B7" i="15"/>
  <c r="E44" i="11"/>
  <c r="D44" i="13"/>
  <c r="D43" i="13" s="1"/>
  <c r="N5" i="15" s="1"/>
  <c r="N7" i="15" s="1"/>
  <c r="E43" i="13" l="1"/>
  <c r="E44" i="13"/>
  <c r="N6" i="15"/>
  <c r="N8" i="15" s="1"/>
  <c r="E42" i="10"/>
  <c r="E41" i="10" s="1"/>
  <c r="K5" i="15"/>
  <c r="K7" i="15" s="1"/>
  <c r="L8" i="15"/>
  <c r="P6" i="15"/>
  <c r="E43" i="11"/>
  <c r="E42" i="11" s="1"/>
  <c r="L5" i="15"/>
  <c r="R6" i="15" l="1"/>
  <c r="Q6" i="15"/>
  <c r="E42" i="13"/>
  <c r="L7" i="15"/>
  <c r="R5" i="15"/>
  <c r="P5" i="15"/>
  <c r="Q5" i="15"/>
  <c r="R8" i="15"/>
  <c r="P8" i="15"/>
  <c r="Q8" i="15"/>
  <c r="Q7" i="15" l="1"/>
  <c r="P7" i="15"/>
  <c r="R7" i="15"/>
</calcChain>
</file>

<file path=xl/sharedStrings.xml><?xml version="1.0" encoding="utf-8"?>
<sst xmlns="http://schemas.openxmlformats.org/spreadsheetml/2006/main" count="1153" uniqueCount="518">
  <si>
    <t>Codigo</t>
  </si>
  <si>
    <t>No</t>
  </si>
  <si>
    <t>Estudiante</t>
  </si>
  <si>
    <t>ALMEIDA CASTILLA SANTIAGO ANDRES</t>
  </si>
  <si>
    <t>ANAYA FLOREZ DANIELA</t>
  </si>
  <si>
    <t>ANGULO VERGARA MARIA CAMILA</t>
  </si>
  <si>
    <t>ARANDA RODRIGUEZ OWEN ANDRES</t>
  </si>
  <si>
    <t>BALSEIRO ROMERO SALOME</t>
  </si>
  <si>
    <t>BONILLA QUNTERO GABRIEL ALEJANDRO</t>
  </si>
  <si>
    <t>CASTELLANOS LOPEZ SAMY TATIANA</t>
  </si>
  <si>
    <t>DELGADO GARIBELLO JUAN SEBASTIAN</t>
  </si>
  <si>
    <t>DIAZ DORADO MARIA JOSE</t>
  </si>
  <si>
    <t>DONCEL CARRANZA KEVIN ADRIAN</t>
  </si>
  <si>
    <t>DUARTE ROMERO JUANITA</t>
  </si>
  <si>
    <t>ESTEBAN GOMEZ NICOL MARIANA</t>
  </si>
  <si>
    <t>GELVEZ SHERYL YERALDINE</t>
  </si>
  <si>
    <t>GUERRERO ORDUZ JEFFREY SANTIAGO</t>
  </si>
  <si>
    <t>HERNANDEZ BUITRAGO JUAN DAVID</t>
  </si>
  <si>
    <t>HERRERA HERNANDEZ NATALIE VALERIA</t>
  </si>
  <si>
    <t>IBAÑEZ BENAVIDES JERSON ARLEY</t>
  </si>
  <si>
    <t>LIZARAZO BASTO FABIAN ANDRES</t>
  </si>
  <si>
    <t>MANTILLA CASTRO JHONATHAN SANTIAGO</t>
  </si>
  <si>
    <t>MENDEZ MORENO OCTAVIO FELIPE</t>
  </si>
  <si>
    <t>MENDEZ PINEDA JAIR STEVEN</t>
  </si>
  <si>
    <t>MOGOLLON CARVAJAL CARLOS FELIPE</t>
  </si>
  <si>
    <t>MORALES LIZARAZO JULIAN ANDRES</t>
  </si>
  <si>
    <t>MOSQUERA BELTRAN DANIA ALEXANDRA</t>
  </si>
  <si>
    <t>OSMA ORTEGA XIMENA</t>
  </si>
  <si>
    <t>PAEZ PLAZAS JENELL SOFIA</t>
  </si>
  <si>
    <t>PEÑALOZA VASQUEZ MARIANA</t>
  </si>
  <si>
    <t>PINILLA LARA JUAN CAMILO</t>
  </si>
  <si>
    <t>PINTO RANGEL CARLOS ANDRES</t>
  </si>
  <si>
    <t>PRADA GALVIS JUAN ESTEBAN</t>
  </si>
  <si>
    <t>RANGEL CAÑAS MARIANA LISETH</t>
  </si>
  <si>
    <t>RANGEL DIAZ MARIA VALENTINA</t>
  </si>
  <si>
    <t>REYES TORRES MARIA PAULA</t>
  </si>
  <si>
    <t>RINCON PABON JORGE ANDRES</t>
  </si>
  <si>
    <t>SANDOVAL MESTRE MARIA JOSE</t>
  </si>
  <si>
    <t>SANTOS CORDERO EMERSON ANDREY</t>
  </si>
  <si>
    <t>SIERRA CARDENAS VALERIA</t>
  </si>
  <si>
    <t>SILVA ATUESTA DANIEL ANDRES</t>
  </si>
  <si>
    <t>SOLANO CENDALES MARIA ANGEL ALEJANDRA</t>
  </si>
  <si>
    <t>VERA SUAREZ MARIA ALEJANDRA</t>
  </si>
  <si>
    <t>X</t>
  </si>
  <si>
    <t>Plataforma</t>
  </si>
  <si>
    <t>LISTADO DE MEDIOS DE COMUNICACION CON ESTUDIANTES</t>
  </si>
  <si>
    <t>Correo</t>
  </si>
  <si>
    <t>Whatsapp</t>
  </si>
  <si>
    <t>ALDANA ROJAS LAURA SOFIA</t>
  </si>
  <si>
    <t>ALVAREZ ARCHILA JUAN ESTEBAN</t>
  </si>
  <si>
    <t>AREVALO ECHEVERRIA ANDRES FELIPE</t>
  </si>
  <si>
    <t>ARGUMEDO VERANO CARLOS ANDRES</t>
  </si>
  <si>
    <t>BAUTISTA GAFARO EMERSON JULIAN</t>
  </si>
  <si>
    <t>BENITO MAHECHA JUDY JAQUELINE</t>
  </si>
  <si>
    <t>CABANZO ACOSTA GHINERY SLLENDY</t>
  </si>
  <si>
    <t>DUARTE LEON DIEGO ANDRES</t>
  </si>
  <si>
    <t>DUARTE OTALORA SARA VALENTINA</t>
  </si>
  <si>
    <t>ESTEBAN GOMEZ LAURA ISABEL</t>
  </si>
  <si>
    <t>GARCIA GARAVITO SNEYDER STIVEN</t>
  </si>
  <si>
    <t>HERNANDEZ BUITRAGO SILVIA JULIANA</t>
  </si>
  <si>
    <t>HERNANDEZ MARTINEZ DIEGO HARLEY</t>
  </si>
  <si>
    <t>LARROTA GOMEZ JOHAN ARMANDO</t>
  </si>
  <si>
    <t>LOZANO CARRILLO JUAN DIEGO</t>
  </si>
  <si>
    <t>MANTILLA GUERRERO MARLON DAVID</t>
  </si>
  <si>
    <t>MANTILLA PORTILLA GINA ALEXANDRA</t>
  </si>
  <si>
    <t>MARIÑO ESPARZA JOSEPH ALEJANDRO</t>
  </si>
  <si>
    <t>MENDOZA ESCOBAR JULIAN MATEO</t>
  </si>
  <si>
    <t>MONTERO BARRERA KATERINE</t>
  </si>
  <si>
    <t>OCAMPO DIAZ CHRISTIAN DAVID</t>
  </si>
  <si>
    <t>PAEZ DELGADO JUAN CAMILO</t>
  </si>
  <si>
    <t>PICON ARIAS NICKO FERNEY</t>
  </si>
  <si>
    <t>QUINTERO CUERVO JAVIER SANTIAGO</t>
  </si>
  <si>
    <t>RAMIREZ GONZALEZ GERMAN STIVEN</t>
  </si>
  <si>
    <t>RAMIREZ RODRIGUEZ MAGDA ALEJANDRA</t>
  </si>
  <si>
    <t>ROJAS ACERO ANGIE CAROLINA</t>
  </si>
  <si>
    <t>SANTAMARIA PORTILLA EHIMY GERALDINE</t>
  </si>
  <si>
    <t>SARMIENTO SANDOVAL CRISTIAN ALBERTO</t>
  </si>
  <si>
    <t>SERPA GAMBOA ANGIE NATALIA</t>
  </si>
  <si>
    <t>SUAREZ CARREÑO GABRIELA ANDREA</t>
  </si>
  <si>
    <t>TELLEZ MENDOZA JEREMY JESLLY</t>
  </si>
  <si>
    <t>TORRES GOMEZ SARA</t>
  </si>
  <si>
    <t>AMAYA CASADO FABIAN ANDRES</t>
  </si>
  <si>
    <t>AMAYA CASADO LAURA SOFIA</t>
  </si>
  <si>
    <t>AREVALO OJEDA EDWIN DAVID</t>
  </si>
  <si>
    <t>BALLESTEROS NAVARRO DIEGO FERNANDO</t>
  </si>
  <si>
    <t>BLANCO ROCHA LEYANIS</t>
  </si>
  <si>
    <t>CIFUENTES DUEÑAS DANNA JULIETH</t>
  </si>
  <si>
    <t>COLMENARES BAUTISTA JOSE RICARDO</t>
  </si>
  <si>
    <t>DURAN RANGEL DIEGO ANDRES</t>
  </si>
  <si>
    <t>FONSECA TARAZONA EDGAR SANTIAGO</t>
  </si>
  <si>
    <t>GALLEGO GAMBOA DANIEL ALEJANDRO</t>
  </si>
  <si>
    <t>GARCIA SOTO ANA SOFIA</t>
  </si>
  <si>
    <t>GIL QUIROGA JUAN MANUEL</t>
  </si>
  <si>
    <t>GUTIERREZ BAYONA ANDRES FELIPE</t>
  </si>
  <si>
    <t>HERNANDEZ BASTO JULIO CESAR</t>
  </si>
  <si>
    <t>HERNANDEZ VALENCIA SERGIO ALEJANDRO</t>
  </si>
  <si>
    <t>JAIMES CALDERON LAURA MARCELA</t>
  </si>
  <si>
    <t>LOPEZ GOMEZ NICOLLE</t>
  </si>
  <si>
    <t>MELGAREJO RAMIREZ ANGIE TATIANA</t>
  </si>
  <si>
    <t>MONROY ZAMBRANO JUAN SEBASTIAN</t>
  </si>
  <si>
    <t>MORALES SAAVEDRA NICOL FERNANDA</t>
  </si>
  <si>
    <t>PALACIOS CUEVAS DIEGO ANDRES</t>
  </si>
  <si>
    <t>PERDOMO RUEDA LAURA SOFIA</t>
  </si>
  <si>
    <t>PEREZ RINCON SANTIAGO</t>
  </si>
  <si>
    <t>PINTO GUTIERREZ ZHARICK VANESSA</t>
  </si>
  <si>
    <t>QUINTERO OJEDA DIEGO JAVIER</t>
  </si>
  <si>
    <t>QUINTERO SIERRA EBEN DANIEL</t>
  </si>
  <si>
    <t>RANGEL CORTES DANNA ALEXANDRA</t>
  </si>
  <si>
    <t>RIVERA REATIGA JHOAN JAVIER</t>
  </si>
  <si>
    <t>RIVERO ROMERO JUAN DAVID</t>
  </si>
  <si>
    <t>SERRANO VELANDIA LUISA FERNANDA</t>
  </si>
  <si>
    <t>SUAREZ CARREÑO SARA SOFIA</t>
  </si>
  <si>
    <t>TOMBE PEÑA KAREN SOFIA</t>
  </si>
  <si>
    <t>TORRES URIBE ROBINSON SANTIAGO</t>
  </si>
  <si>
    <t>USECHE ARENALES YOSMAN ERNESTO</t>
  </si>
  <si>
    <t>ACEVEDO SERRANO WENDY ALEXANDRA</t>
  </si>
  <si>
    <t>AMOROCHO DUARTE ANA KARINA</t>
  </si>
  <si>
    <t>AMOROCHO DUARTE BRAYAN ALEXIS</t>
  </si>
  <si>
    <t>ANGARITA CLAVIJO SANTIAGO</t>
  </si>
  <si>
    <t>ARIZA ORTIZ OMAR SANTIAGO</t>
  </si>
  <si>
    <t>BADILLO CABRERA CAMILO ANDRES</t>
  </si>
  <si>
    <t>BAUTISTA HURTADO ANDRES FELIPE</t>
  </si>
  <si>
    <t>BERMUDEZ BETANCOURT MARIA CAMILA</t>
  </si>
  <si>
    <t>CASTRILLON CEBALLOS JHON ALEXANDER</t>
  </si>
  <si>
    <t>DIAZ ARIAS MARIANA</t>
  </si>
  <si>
    <t>DIAZ DUARTE NIKOL TATIANA</t>
  </si>
  <si>
    <t>DURAN RUBIO YEISON ARGEIDE</t>
  </si>
  <si>
    <t>FLOREZ CENTENO KEYNER DAVID</t>
  </si>
  <si>
    <t>GALVIS OJEDA MARIA PAULA</t>
  </si>
  <si>
    <t>GOMEZ AMADO JOSE MANUEL</t>
  </si>
  <si>
    <t>GOMEZ HERNANDEZ NELLY ZARAY</t>
  </si>
  <si>
    <t>GUERRERO ORDUZ CAROL VIVIANA</t>
  </si>
  <si>
    <t>GUZMAN CARVAJAL LESLY KERIBHE</t>
  </si>
  <si>
    <t>HERRERA RINCON DANIEL</t>
  </si>
  <si>
    <t>JIMENEZ CASTRO CARLOS ANDRES</t>
  </si>
  <si>
    <t>MOGOTOCORO VERA ELVA JULIANA</t>
  </si>
  <si>
    <t>MONTAÑEZ HERRERA KAROL JULIANA</t>
  </si>
  <si>
    <t>MORENO JAIMES DAVID SANTIAGO</t>
  </si>
  <si>
    <t>ORTIZ ALARCON SLENDY NATALIA</t>
  </si>
  <si>
    <t>PEREZ CORZO KAREN DAYANA</t>
  </si>
  <si>
    <t>PUENTES AGUDELO DAVID FERNANDO</t>
  </si>
  <si>
    <t>QUINTANILLA MENDEZ SANTIAGO ALEXIS</t>
  </si>
  <si>
    <t>ROA MENDOZA KEYNER YESID</t>
  </si>
  <si>
    <t>ROSALES VILLAMIL SILVIA XIMENA</t>
  </si>
  <si>
    <t>SANABRIA PINEDA MARIA FERNANDA</t>
  </si>
  <si>
    <t>SANDOVAL CRUZ ISABEL CRISTINA</t>
  </si>
  <si>
    <t>SANDOVAL FLOREZ JUAN ANDRES</t>
  </si>
  <si>
    <t>TARAZONA ORDUZ KEVIN DANIEL</t>
  </si>
  <si>
    <t>TELLEZ MENDOZA ANGY MELISA</t>
  </si>
  <si>
    <t>VALENCIA OSPINO SAHARA VALENTINA</t>
  </si>
  <si>
    <t>VILLAMIZAR MALDONADO SANTIAGO ELIAS</t>
  </si>
  <si>
    <t>ACOSTA MORENO EDWARD STEVEN</t>
  </si>
  <si>
    <t>ALVAREZ ARCHILA JOHN SEBASTIAN</t>
  </si>
  <si>
    <t>ARCE PAI LAURA SOFIA</t>
  </si>
  <si>
    <t>ARENAS TORRES AXL SANTIAGO</t>
  </si>
  <si>
    <t>BARRERA CARRANZA JUAN SEBASTIAN</t>
  </si>
  <si>
    <t>BLANCO MORALES SANTIAGO</t>
  </si>
  <si>
    <t>CAMPO JIMENEZ LUZ DE ABRIL</t>
  </si>
  <si>
    <t>CELIS RODRIGUEZ SANDRA VANESSA</t>
  </si>
  <si>
    <t>CHAVEZ GONZALEZ MARIA CAMILA</t>
  </si>
  <si>
    <t>DUARTE PABON LAURA JULIETH</t>
  </si>
  <si>
    <t>FERNANDEZ MORENO JUAN CAMILO</t>
  </si>
  <si>
    <t>FERREIRA FORERO JUAN CAMILO</t>
  </si>
  <si>
    <t>GARCIA CACERES KAREN MARIANA</t>
  </si>
  <si>
    <t>GONZALEZ BOHORQUEZ NICOLAS</t>
  </si>
  <si>
    <t>GUEVARA RAMIREZ DANNA LUNA</t>
  </si>
  <si>
    <t>HERNANDEZ PAYAN JUAN SEBASTIAN</t>
  </si>
  <si>
    <t>LACHE CONTRERAS EDWIN LEONARDO</t>
  </si>
  <si>
    <t>LIZCANO PEÑA JAIME DANIEL</t>
  </si>
  <si>
    <t>LOMBANA PARRA MARIA JOSE</t>
  </si>
  <si>
    <t>NIÑO ACOSTA MARIA CATALINA (Retirado - 2020-04-27)</t>
  </si>
  <si>
    <t>PEINADO CAVIEDES SHARIK TATIANA</t>
  </si>
  <si>
    <t>PEREZ BOHORQUEZ JORGE ENRIQUE</t>
  </si>
  <si>
    <t>PEREZ MONTERO JANNER SANTIAGO</t>
  </si>
  <si>
    <t>PINZON PINZON JUAN MANUEL</t>
  </si>
  <si>
    <t>QUINTERO PIMIENTO GUSTAVO ADOLFO</t>
  </si>
  <si>
    <t>ROA MESA KAREN JULIANA</t>
  </si>
  <si>
    <t>ROA SUAREZ JORGE ANDRES</t>
  </si>
  <si>
    <t>ROBLES RIOBO JAVIER ALEJANDRO</t>
  </si>
  <si>
    <t>RODRIGUEZ MOGOLLON CRISTIAN DAVID</t>
  </si>
  <si>
    <t>RUIZ CASTILLO JUAN DAVID</t>
  </si>
  <si>
    <t>SANDOVAL JEREZ EMANUEL</t>
  </si>
  <si>
    <t>SANTAMARIA PORTILLA YEIRLON SNEIDER</t>
  </si>
  <si>
    <t>VEGA ALFONSO ZAYRA DANIELA</t>
  </si>
  <si>
    <t>ZUÑIGA ARIZA GERSON MAURICIO</t>
  </si>
  <si>
    <t>AMOROCHO LIZCANO JULIAN ANDRES</t>
  </si>
  <si>
    <t>ANAYA ORTIZ SANTIAGO</t>
  </si>
  <si>
    <t>ARAQUE SANABRIA YAILENA</t>
  </si>
  <si>
    <t>ARENAS CALDERON SEBASTIAN</t>
  </si>
  <si>
    <t>BAUTISTA GAFARO JOHN FRANKLIN</t>
  </si>
  <si>
    <t>BEITA HERNANDEZ ISABEL SOFIA</t>
  </si>
  <si>
    <t>BLANCO THOMAS VALERY SHARIT</t>
  </si>
  <si>
    <t>BOHORQUEZ TORRES MARIA CAMILA</t>
  </si>
  <si>
    <t>CACERES HERNANDEZ SERGIO DAVID</t>
  </si>
  <si>
    <t>CACERES MAESTRE VALENTINA</t>
  </si>
  <si>
    <t>CALDERON MOROS TANIA VANESA</t>
  </si>
  <si>
    <t>DE CASTRO RUEDA JOSE DAVID</t>
  </si>
  <si>
    <t>DE LA HOZ TORRADO DARLY DANITHZA</t>
  </si>
  <si>
    <t>FERREIRA BARRETO YULY JIMENA</t>
  </si>
  <si>
    <t>FIGUEROA HERNANDEZ EDGAR ANDRES</t>
  </si>
  <si>
    <t>FORERO SULVARAN GABRIELA</t>
  </si>
  <si>
    <t>GIL VERA MARIA FERNANDA</t>
  </si>
  <si>
    <t>GONZALEZ QUINTERO JUAN ESTEBAN</t>
  </si>
  <si>
    <t>HERRERA BONILLA MARIA JOSÉ</t>
  </si>
  <si>
    <t>HURTADO LIZARAZO YURLANY VALENTINA</t>
  </si>
  <si>
    <t>MALDONADO VILLAMIZAR LUIFER ALEJANDRO</t>
  </si>
  <si>
    <t>MARIÑO LANDAZABAL CRISTHIAN FERNANDO</t>
  </si>
  <si>
    <t>MENDEZ ALARCON JUAN SEBASTIAN</t>
  </si>
  <si>
    <t>MORALES ORTEGA JOSUE FELIPE</t>
  </si>
  <si>
    <t>MUÑOZ ORTEGA GABRIELA</t>
  </si>
  <si>
    <t>MUÑOZ PINTO ANA SOFIA</t>
  </si>
  <si>
    <t>MURILLO DELGADO DANIEL ALEXANDER</t>
  </si>
  <si>
    <t>OSPITIA ECHEVERRIA MIGUEL SANTIAGO</t>
  </si>
  <si>
    <t>PEREZ FLOREZ KAROLL DANIELA</t>
  </si>
  <si>
    <t>PONTON GARCIA ANGIE VANESSA</t>
  </si>
  <si>
    <t>REY VARGAS FREYDER JOHAN</t>
  </si>
  <si>
    <t>RODRIGUEZ LEON ANDRES SEBASTIAN</t>
  </si>
  <si>
    <t>SALAS LOPEZ MARIA ALEJANDRA</t>
  </si>
  <si>
    <t>VELEZ SANTANDER KEVIN ESTIVEN</t>
  </si>
  <si>
    <t>ALVAREZ PEREZ CAMILO ESTEBAN</t>
  </si>
  <si>
    <t>ANGARITA QUIROGA JHAN STEVAN</t>
  </si>
  <si>
    <t>ARIZA CARVAJAL ANDRES FELIPE</t>
  </si>
  <si>
    <t>BERNAL JIMENEZ ANGIE YURANNY</t>
  </si>
  <si>
    <t>BLANCO ALMEYDA OMAR SANTIAGO</t>
  </si>
  <si>
    <t>CALDERON ESPINOSA NICOLE</t>
  </si>
  <si>
    <t>CAMELO ARENAS KEVIN ANDRES</t>
  </si>
  <si>
    <t>CAPADOR PRIETO SAMUEL ALEJANDRO</t>
  </si>
  <si>
    <t>CASTAÑO SOTO SOFIA</t>
  </si>
  <si>
    <t>CASTELLANOS MOJICA RAMON DAVID</t>
  </si>
  <si>
    <t>CHAPARRO ROBLES DANIELA</t>
  </si>
  <si>
    <t>DELGADO NIÑO JUAN ESTEBAN</t>
  </si>
  <si>
    <t>GALLEGO OCHOA CARLOS DANIEL</t>
  </si>
  <si>
    <t>GOMEZ GARCIA TAMARA</t>
  </si>
  <si>
    <t>HERRERA OVALLES VALENTINA</t>
  </si>
  <si>
    <t>HERRERA VALBUENA JOSE DAVID</t>
  </si>
  <si>
    <t>IBAÑEZ BENAVIDES ZAYRA DAYANA</t>
  </si>
  <si>
    <t>LEON MALAVER DANIELA ALEJANDRA</t>
  </si>
  <si>
    <t>LOZANO BAUTISTA JOHNATHAN SMITH</t>
  </si>
  <si>
    <t>LUNA MARIÑO SARA GABRIELA</t>
  </si>
  <si>
    <t>MARTINEZ TOLOZA DARLY HANCELY</t>
  </si>
  <si>
    <t>PEREZ MORALES PABLO JOSE</t>
  </si>
  <si>
    <t>PINILLA QUEZADA MARIA ANGELICA</t>
  </si>
  <si>
    <t>RAMIREZ PEREZ GABRIEL LEONARDO</t>
  </si>
  <si>
    <t>RENGIFO RODRIGUEZ JOHAN STIVEN</t>
  </si>
  <si>
    <t>RESTREPO ALBARELLO DANIEL FERNANDO</t>
  </si>
  <si>
    <t>ROJAS VARGAS JUAN DAVID</t>
  </si>
  <si>
    <t>SALON PICO BRANDON STIVEN</t>
  </si>
  <si>
    <t>SANGUINO CRIOLLO MARIA CAMILA</t>
  </si>
  <si>
    <t>SIERRA CARDENAS DANIELA</t>
  </si>
  <si>
    <t>SOTO MENDEZ DAVID ALEJANDRO</t>
  </si>
  <si>
    <t>SUAREZ URBINA ANA MARIA</t>
  </si>
  <si>
    <t>VILLAMIL VILLAMIZAR JOSTIN JAVIER</t>
  </si>
  <si>
    <t>ZAPATA ORDUZ ANA SOFIA</t>
  </si>
  <si>
    <t>ALVAREZ TINOCO MARIA VALENTINA</t>
  </si>
  <si>
    <t>AYALA GUTIERREZ NICOLAS SANTIAGO</t>
  </si>
  <si>
    <t>BECERRA ALVAREZ JUAN JOSE</t>
  </si>
  <si>
    <t>BOHORQUEZ TORRES JUAN DAVID</t>
  </si>
  <si>
    <t>CARDENAS OSORNO MARIA ALEJANDRA</t>
  </si>
  <si>
    <t>CHAPARRO ACOSTA MARIA STEFANNY</t>
  </si>
  <si>
    <t>CLARO JIMENEZ VALENTINA</t>
  </si>
  <si>
    <t>CRUZ TORRES LAUREN ITATI</t>
  </si>
  <si>
    <t>DE LA ROSA LOZANO EDWIN JOSE</t>
  </si>
  <si>
    <t>DELGADO NIÑO JUAN ANDRES</t>
  </si>
  <si>
    <t>DIAZ SANCHEZ NICOLAS ERNESTO</t>
  </si>
  <si>
    <t>GARCIA BAYONA STEFANY YULIETH</t>
  </si>
  <si>
    <t>GARCIA RUEDA JUAN FELIPE</t>
  </si>
  <si>
    <t>GONZALEZ VILLAMIZAR KAREN ALEJANDRA</t>
  </si>
  <si>
    <t>GUERRERO SILVA NESTOR JAVIER</t>
  </si>
  <si>
    <t>HIGUERA CARREÑO DANNA SOFIA</t>
  </si>
  <si>
    <t>HUERTAS AVILA JUAN SEBASTIAN</t>
  </si>
  <si>
    <t>LARROTA GOMEZ LUISA FERNANDA</t>
  </si>
  <si>
    <t>LIZCANO TABORDA KRISTIAN STIVEN</t>
  </si>
  <si>
    <t>LOZANO ESTEVEZ LUIS ALBERTO</t>
  </si>
  <si>
    <t>MENDOZA RUEDA MARIA JOSE</t>
  </si>
  <si>
    <t>MONROY MARTINEZ JORGE IVAN</t>
  </si>
  <si>
    <t>MUÑOZ SOTO YULEIDY ANDREA</t>
  </si>
  <si>
    <t>NAVARRO JULIO SEBASTIAN</t>
  </si>
  <si>
    <t>ORTEGA VILLAMIZAR DEINER SANTIAGO</t>
  </si>
  <si>
    <t>ORTIZ BADILLO SANTIAGO</t>
  </si>
  <si>
    <t>RAMIREZ CESPEDES NISSI NATALY</t>
  </si>
  <si>
    <t>RIAÑO AMOROCHO ANGEL XAVIER</t>
  </si>
  <si>
    <t>RIOS RUEDA DANIELA JOHANNA</t>
  </si>
  <si>
    <t>RODRIGUEZ PEÑA STEFANY LIZZETH</t>
  </si>
  <si>
    <t>ROJAS ROMERO ALISSON KATHERINE</t>
  </si>
  <si>
    <t>RUIZ CARREÑO FRANK DEYBY</t>
  </si>
  <si>
    <t>TELLEZ ACEVEDO LIZETH PAOLA</t>
  </si>
  <si>
    <t>TORRES VILLAMIZAR JULIAN DAVID</t>
  </si>
  <si>
    <t>ACOSTA ALVARADO RONALD REYLEND</t>
  </si>
  <si>
    <t>ANGULO VERGARA JUAN DIEGO</t>
  </si>
  <si>
    <t>ARCINIEGAS HERNANDEZ HUGO ANDRES</t>
  </si>
  <si>
    <t>BLANCO ROCHA KEVIN RICARDO</t>
  </si>
  <si>
    <t>CAMARGO CARREÑO LUIS FERNANDO</t>
  </si>
  <si>
    <t>CARDENAS CORTES ANA DANIELA</t>
  </si>
  <si>
    <t>CASTELLANOS GARZON MAYRA ALEJANDRA</t>
  </si>
  <si>
    <t>CASTELLANOS PARRA ANGIE KATHERINE</t>
  </si>
  <si>
    <t>CASTRO PICO JHOAN EDUARDO</t>
  </si>
  <si>
    <t>CENTENO ROSALES CARLOS ANDRES</t>
  </si>
  <si>
    <t>DELGADO CARREÑO CHARITH NATALIA</t>
  </si>
  <si>
    <t>DELGADO MARTINEZ VALERIA MARGARITA</t>
  </si>
  <si>
    <t>DIAZ TOLOZA JUAN DAVID (Retirado - 2020-02-07)</t>
  </si>
  <si>
    <t>GELVEZ ORDOÑEZ NATALIA</t>
  </si>
  <si>
    <t>JAIMES PINZON NASHLYE JIMENA</t>
  </si>
  <si>
    <t>JARAMILLO PIZA ANDRES CAMILO</t>
  </si>
  <si>
    <t>JIMENEZ ACUÑA MARIO ANDRES</t>
  </si>
  <si>
    <t>MALDONADO GONZALEZ SARA MARCELA</t>
  </si>
  <si>
    <t>MIRANDA MIRANDA JUAN SEBASTIAN</t>
  </si>
  <si>
    <t>NIÑO PEREZ NICOLAS DAVID</t>
  </si>
  <si>
    <t>ORTIZ DELGADO SANTIAGO</t>
  </si>
  <si>
    <t>PATARROYO RODRIGUEZ KEYNER STEVEN</t>
  </si>
  <si>
    <t>PATIÑO VARGAS MARIA FERNANDA</t>
  </si>
  <si>
    <t>PEDRAZA CAMARGO JORGE IVAN</t>
  </si>
  <si>
    <t>PEÑA RAMIREZ JUAN DAVID</t>
  </si>
  <si>
    <t>PEREZ ECHEVERRI CARLOS ALBERTO</t>
  </si>
  <si>
    <t>PEREZ TAPIERO HEIBER DANILO</t>
  </si>
  <si>
    <t>PINILLA QUEZADA MARIA JOSE</t>
  </si>
  <si>
    <t>PINTO RAMIREZ NATALI</t>
  </si>
  <si>
    <t>ROJAS PRADA KAREN NATALIA</t>
  </si>
  <si>
    <t>ROMERO VILLAMIL CRISTIAN JAVIER</t>
  </si>
  <si>
    <t>SANDOVAL CRUZ YULIED CAROLINA</t>
  </si>
  <si>
    <t>SERNA SERNA SORETH KHAROLINE</t>
  </si>
  <si>
    <t>SERRANO RUEDA BRYAN DAVID</t>
  </si>
  <si>
    <t>VILA ARIZA DANIEL FELIPE</t>
  </si>
  <si>
    <t>ALVAREZ GONZALEZ JULIAN ANDRES</t>
  </si>
  <si>
    <t>ANTOLINEZ RUEDA MARCOS MATIUS</t>
  </si>
  <si>
    <t>ARDILA MEJIA LIZETH NATHALIA</t>
  </si>
  <si>
    <t>AVILA GIRALDO SANTIAGO</t>
  </si>
  <si>
    <t>BAUTISTA MONSALVE OSCAR ORLANDO</t>
  </si>
  <si>
    <t>BAYONA RAMIREZ ARLEY STEVEN</t>
  </si>
  <si>
    <t>CABEZA CALDERON JENIFFER MARIANNA</t>
  </si>
  <si>
    <t>CHINCHILLA SANTOS CARLOS DANIEL</t>
  </si>
  <si>
    <t>DUARTE LEON JOSE DAVID</t>
  </si>
  <si>
    <t>FERNANDEZ JOYA SANTIAGO</t>
  </si>
  <si>
    <t>GOEZ SAENZ JUAN ANDRES</t>
  </si>
  <si>
    <t>GOMEZ PINZON MICHELLE ANDREA</t>
  </si>
  <si>
    <t>HERNANDEZ DUQUE RONAL SMITH</t>
  </si>
  <si>
    <t>HERRAN ECHEVERRY VALERIA</t>
  </si>
  <si>
    <t>LEON LOPEZ JUAN DAVID</t>
  </si>
  <si>
    <t>LOMBANA PARRA CARLOS FELIPE</t>
  </si>
  <si>
    <t>LOPEZ VEGA DANIEL HERNANDO</t>
  </si>
  <si>
    <t>ORDOÑEZ HERNANDEZ ANGELA SOFIA</t>
  </si>
  <si>
    <t>ORTEGA MONTAÑEZ DAVID SANTIAGO</t>
  </si>
  <si>
    <t>OSMA DIAZ NATHALI JULEXY</t>
  </si>
  <si>
    <t>PABON BAUTISTA ANDRES DAVID</t>
  </si>
  <si>
    <t>PAEZ DELGADO JUAN DIEGO</t>
  </si>
  <si>
    <t>PINILLA CASTELLANOS MANUEL ANDRES</t>
  </si>
  <si>
    <t>QUINTERO JAIMES BRILLYT NATALIA</t>
  </si>
  <si>
    <t>RAMIREZ CASTILLA JUAN DAVID</t>
  </si>
  <si>
    <t>RICO RUEDA WILLIAM SCHNEYDER</t>
  </si>
  <si>
    <t>SARMIENTO SANDOVAL KEREM HAPUC</t>
  </si>
  <si>
    <t>SIERRA PINZON KAREN YURANI</t>
  </si>
  <si>
    <t>SUAREZ MARQUEZ JOSE GABRIEL</t>
  </si>
  <si>
    <t>TAPIA BARROSO EMELY VANESSA</t>
  </si>
  <si>
    <t>VALDIVIESO MOSQUERA SARA ALEJANDRA</t>
  </si>
  <si>
    <t>VARGAS VALDERRAMA DAVID MAURICIO</t>
  </si>
  <si>
    <t>VILLAMIZAR RUEDA JUAN DIEGO</t>
  </si>
  <si>
    <t>ACERO PORRAS VALENTINA</t>
  </si>
  <si>
    <t>ALMEIDA RANGEL MARIANA ALEJANDRA</t>
  </si>
  <si>
    <t>ANAYA CABALLERO CRISTIAN STEVEN</t>
  </si>
  <si>
    <t>ARDILA CARREÑO VICKTOR JOSUE DAVID</t>
  </si>
  <si>
    <t>ARIZA CARREÑO HECTOR DAVID</t>
  </si>
  <si>
    <t>BARRERA JIMENEZ MARSHISOLEYTH</t>
  </si>
  <si>
    <t>BONILLA MEJIA DIOMELYS DAYANA</t>
  </si>
  <si>
    <t>CAICEDO RODRIGUEZ CAMILO ANDRES FELIPE</t>
  </si>
  <si>
    <t>CALDERON VERA CRISTIAN DUBAN</t>
  </si>
  <si>
    <t>DURAN OSORIO MAYRA ALEJANDRA</t>
  </si>
  <si>
    <t>FLECHAS LIZCANO MARIAM CAMILA</t>
  </si>
  <si>
    <t>GARCIA GAMBOA ANDRES FELIPE</t>
  </si>
  <si>
    <t>GOMEZ DURAN VALERIA</t>
  </si>
  <si>
    <t>GUALDRON GOMEZ JHONATAN ANDRES</t>
  </si>
  <si>
    <t>GUARIN PACHECO YULISA CATALINA</t>
  </si>
  <si>
    <t>LOPEZ SANTIAGO BRAYAN ARMANDO</t>
  </si>
  <si>
    <t>MANTILLA GUERRERO GABRIELA ROCIO</t>
  </si>
  <si>
    <t>MONTAÑEZ FONSECA SARAY STEPHANIE</t>
  </si>
  <si>
    <t>MORENO ANTOLINEZ DANIEL ORLANDO</t>
  </si>
  <si>
    <t>ORTEGA MARIÑO MAYRA FERNANDA</t>
  </si>
  <si>
    <t>PANIAGUA VILLADA ANDRES DAVID</t>
  </si>
  <si>
    <t>PORTILLA JAIMES YULIETH VALENTINA</t>
  </si>
  <si>
    <t>PRADA MONSALVE EDGAR NICOLAS</t>
  </si>
  <si>
    <t>PUENTES CHACON SHARICK JULIETH</t>
  </si>
  <si>
    <t>REYES RODRIGUEZ ANGI KATHERINE</t>
  </si>
  <si>
    <t>RINCON RICO YARITD MELISSA</t>
  </si>
  <si>
    <t>ROA ZULETA NICOLLE STEFANY</t>
  </si>
  <si>
    <t>ROJAS TORRES MARIA PAULA</t>
  </si>
  <si>
    <t>SANCHEZ PABON JUANA VALENTINA</t>
  </si>
  <si>
    <t>SIERRA ROMERO DANA FERNANDA</t>
  </si>
  <si>
    <t>VANEGAS ECHEVERRIA JUAN DAVID</t>
  </si>
  <si>
    <t>VEGA SILVA NUBIA ALEJANDRA</t>
  </si>
  <si>
    <t>ANGARITA ORTIZ DIANA YULIETH</t>
  </si>
  <si>
    <t>ARGUELLO GALEANO EVELYN YULITZA</t>
  </si>
  <si>
    <t>BARBOSA MANCILLA MARIA ALEJANDRA</t>
  </si>
  <si>
    <t>BARRIOS JAIMES JULIAN ANDRES</t>
  </si>
  <si>
    <t>BONZA CARREÑO DIEGO FERNANDO</t>
  </si>
  <si>
    <t>CACUA GAFARO NATHALIA FERNANDA</t>
  </si>
  <si>
    <t>CASTELLANOS LOPEZ MISHELL ZAIRETH</t>
  </si>
  <si>
    <t>CELY ROLON WILSON</t>
  </si>
  <si>
    <t>DURAN MONSALVE DANIELA</t>
  </si>
  <si>
    <t>DURAN RANGEL JUAN SEBASTIAN</t>
  </si>
  <si>
    <t>FRANCO RINCON DANNA LUCIA</t>
  </si>
  <si>
    <t>GAMEZ VEGA DAVID</t>
  </si>
  <si>
    <t>HERNANDEZ LARA ALEJANDRO</t>
  </si>
  <si>
    <t>JIMENEZ ARIAS LUISA FERNANDA</t>
  </si>
  <si>
    <t>LANDAZABAL ARCINIEGAS JUAN ESTEBAN</t>
  </si>
  <si>
    <t>LEE KIM MINUK</t>
  </si>
  <si>
    <t>MANTILLA ARDILA LEONARDO</t>
  </si>
  <si>
    <t>MANTILLA SUAREZ ANDRES CAMILO</t>
  </si>
  <si>
    <t>MARCIALES MUÑOZ FREIDDER DAVIAN</t>
  </si>
  <si>
    <t>MARTINEZ LOSADA SARA MICHELL</t>
  </si>
  <si>
    <t>MERLO SERRANO KEVIN DUVAN</t>
  </si>
  <si>
    <t>MORENO RUIZ LEYDY DAYHANNA</t>
  </si>
  <si>
    <t>NIETO GARCIA SILVIA JULIANA</t>
  </si>
  <si>
    <t>ORTEGA CARVAJAL RONALD JAVIER</t>
  </si>
  <si>
    <t>PAEZ DELGADO JUAN SEBASTIAN</t>
  </si>
  <si>
    <t>POSADA RODRIGUEZ KATALINA</t>
  </si>
  <si>
    <t>REYES RACINES JUAN DAVID</t>
  </si>
  <si>
    <t>RINCON JEREZ ANDRHEY DANIEL</t>
  </si>
  <si>
    <t>RIOBO PRADA ANDRES FELIPE</t>
  </si>
  <si>
    <t>SANCHEZ HURTADO NIKOLL DAYAN</t>
  </si>
  <si>
    <t>SARMIENTO ANTOLINEZ NICOLL VANESSA</t>
  </si>
  <si>
    <t>SUAREZ MARQUEZ JORGE ANDRES</t>
  </si>
  <si>
    <t>VILLAMARIN BALAGUERA SANTIAGO</t>
  </si>
  <si>
    <t>ALMEIDA CASTILLA JOAN SEBASTIAN</t>
  </si>
  <si>
    <t>ALMEIDA JAIMES KAROL NATALIA</t>
  </si>
  <si>
    <t>AMOROCHO LIZCANO BRAYAN SANTIAGO</t>
  </si>
  <si>
    <t>ARIAS VARGAS JONATHAN DAVID</t>
  </si>
  <si>
    <t>BARRIOS GAMBOA ANGIE XIOMARA</t>
  </si>
  <si>
    <t>BLANCO CASTAÑEDA JHOHAN SEBASTIAN</t>
  </si>
  <si>
    <t>CADAVID NOGUERA NICOLLE FABIANA</t>
  </si>
  <si>
    <t>CHAVEZ FLOREZ WILDER ANDREY</t>
  </si>
  <si>
    <t>CORREDOR HERRERA JUAN JOSE</t>
  </si>
  <si>
    <t>CORREDOR HERRERA MARIA KATERIN</t>
  </si>
  <si>
    <t>GARCIA ARCE CAMILO</t>
  </si>
  <si>
    <t>GOMEZ BARROS MARIO ANTONIO</t>
  </si>
  <si>
    <t>GONZALEZ SUAREZ MARIA PAULA</t>
  </si>
  <si>
    <t>GUERRERO ARIZA NIKOLET BRIGYDT</t>
  </si>
  <si>
    <t>GUTIERREZ RODRIGUEZ ROYMAN YESID</t>
  </si>
  <si>
    <t>JIMENEZ FLOREZ SANTIAGO</t>
  </si>
  <si>
    <t>LUNA MARIÑO MARIANA MANUELA</t>
  </si>
  <si>
    <t>MENDEZ RAMIREZ MIGUEL ANGEL</t>
  </si>
  <si>
    <t>MENDOZA PIÑEREZ SERGIO JULIAN</t>
  </si>
  <si>
    <t>ORDOÑEZ HERNANDEZ JUAN ESTEBAN</t>
  </si>
  <si>
    <t>ORTEGA GARCIA ANGIE JULIETH</t>
  </si>
  <si>
    <t>ORTIZ PABON JUAN MANUEL</t>
  </si>
  <si>
    <t>PATARROYO RODRIGUEZ JHOIMER DAVID</t>
  </si>
  <si>
    <t>PEREZ TAPIERO ZULLY YIRLEY</t>
  </si>
  <si>
    <t>RAMIREZ FLOREZ JUAN DAVID</t>
  </si>
  <si>
    <t>RAMIREZ JAIMES BIANNY FRANCHESCA</t>
  </si>
  <si>
    <t>RANGEL GONZALEZ KAREN YULIETH</t>
  </si>
  <si>
    <t>RINCON PABON DAIRON STEVEN</t>
  </si>
  <si>
    <t>ROBLES RIOBO NICOLE VANESSA</t>
  </si>
  <si>
    <t>ROMERO SERRANO FABIAN YESID</t>
  </si>
  <si>
    <t>TORRES ARIAS KAROLL DANIELA</t>
  </si>
  <si>
    <t>TRIGOS DELGADO MARIA CAMILA</t>
  </si>
  <si>
    <t>VALENCIA GONZALEZ ANGELICA PAOLA</t>
  </si>
  <si>
    <t>ZAFRA MORENO LAURA SOFIA</t>
  </si>
  <si>
    <t>ALVAREZ CONTRERAS YORGAN STEVEN</t>
  </si>
  <si>
    <t>AYALA FERREIRA WILSON DANIEL</t>
  </si>
  <si>
    <t>CAMACHO ABRIL MARIA JOSE</t>
  </si>
  <si>
    <t>CORREDOR LAGOS JAIME ANDRES</t>
  </si>
  <si>
    <t>CRISTANCHO SERRANO CAMILO ANDRES</t>
  </si>
  <si>
    <t>DAZA GAFARO KAROLL DAYANNA</t>
  </si>
  <si>
    <t>DELGADO CRUZ EDWIN DANIEL</t>
  </si>
  <si>
    <t>GALVIS DURAN NELSON JAVIER</t>
  </si>
  <si>
    <t>GALVIS FLOREZ BRAYAN STEEVEN</t>
  </si>
  <si>
    <t>GAMBOA MORENO DANIEL FELIPE</t>
  </si>
  <si>
    <t>GARCIA BAYONA MARIA FERNANDA</t>
  </si>
  <si>
    <t>GARRIDO QUIROGA DEICY JOHANA</t>
  </si>
  <si>
    <t>GUZMAN OSSO MARIA JOSE</t>
  </si>
  <si>
    <t>HERNANDEZ CASTILLO VALENTINA</t>
  </si>
  <si>
    <t>HERNANDEZ TRILLOS GEOVANNY ANDRES</t>
  </si>
  <si>
    <t>JACOME ABUCHAIBE HARID STIWEN</t>
  </si>
  <si>
    <t>MARTINEZ MARTINEZ MARIA PAULA</t>
  </si>
  <si>
    <t>MEJIA VILLAMIZAR MARIA YESENIA</t>
  </si>
  <si>
    <t>MENDEZ MORENO DANIEL OCTAVIO</t>
  </si>
  <si>
    <t>MUÑOZ PINTO LAURA CAMILA</t>
  </si>
  <si>
    <t>PABON PRIETO DIEGO ARMANDO</t>
  </si>
  <si>
    <t>PARADA CABRERA CRISTIAN FERNEY</t>
  </si>
  <si>
    <t>QUESADA NAVAS JUAN ESTEBAN</t>
  </si>
  <si>
    <t>QUESADA NAVAS PAULA ALEJANDRA</t>
  </si>
  <si>
    <t>RAMOS GARCIA DANIEL CAMILO</t>
  </si>
  <si>
    <t>RODRIGUEZ OLARTE REYNEL DANIEL</t>
  </si>
  <si>
    <t>RODRIGUEZ RODRIGUEZ KAREN JULIANA</t>
  </si>
  <si>
    <t>ROZO LISCANO LAURA DANIELA</t>
  </si>
  <si>
    <t>SILVA GUTIERREZ KAREN DAYANA</t>
  </si>
  <si>
    <t>TORRES GOMEZ KAROL MAYERLY</t>
  </si>
  <si>
    <t>TOVAR ARIAS MARILEY YANIRA</t>
  </si>
  <si>
    <t>VILLABONA APONTE SANTIAGO ENRIQUE</t>
  </si>
  <si>
    <t>VILLALBA SANTOS CRISTOPHER SANTIAGO</t>
  </si>
  <si>
    <t>x</t>
  </si>
  <si>
    <t>EST. CONTACTADOS</t>
  </si>
  <si>
    <t>EST. NO CONTACTADOS</t>
  </si>
  <si>
    <t>TOTAL ESTUDIANTES</t>
  </si>
  <si>
    <t>TOTAL MEDIOS DE CONTACTO</t>
  </si>
  <si>
    <t>CONCEPTOS</t>
  </si>
  <si>
    <t>ESTUDIANTES</t>
  </si>
  <si>
    <t>PORCENTAJE</t>
  </si>
  <si>
    <t>Otro</t>
  </si>
  <si>
    <t>No contactado</t>
  </si>
  <si>
    <t>06-1</t>
  </si>
  <si>
    <t>08-1</t>
  </si>
  <si>
    <t>08-2</t>
  </si>
  <si>
    <t>08-3</t>
  </si>
  <si>
    <t>08-4</t>
  </si>
  <si>
    <t>09-1</t>
  </si>
  <si>
    <t>10-1</t>
  </si>
  <si>
    <t>11-1</t>
  </si>
  <si>
    <t>09-2</t>
  </si>
  <si>
    <t>09-3</t>
  </si>
  <si>
    <t>10-2</t>
  </si>
  <si>
    <t>10-3</t>
  </si>
  <si>
    <t>11-2</t>
  </si>
  <si>
    <t>11-3</t>
  </si>
  <si>
    <t>% CONECTADOS</t>
  </si>
  <si>
    <t>% NO CONECTADO</t>
  </si>
  <si>
    <t>MEDIA</t>
  </si>
  <si>
    <t>MAX</t>
  </si>
  <si>
    <t>MIN</t>
  </si>
  <si>
    <t>% NO CONEX 20-24 ABR</t>
  </si>
  <si>
    <t>RETIRADO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</si>
</sst>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mbria"/>
      <family val="1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9" fillId="0" borderId="11" xfId="0" applyFont="1" applyBorder="1" applyAlignment="1">
      <alignment horizont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/>
    </xf>
    <xf numFmtId="0" fontId="0" fillId="0" borderId="13" xfId="0" applyBorder="1"/>
    <xf numFmtId="0" fontId="20" fillId="35" borderId="0" xfId="0" applyFont="1" applyFill="1" applyAlignment="1">
      <alignment horizontal="center" vertical="center"/>
    </xf>
    <xf numFmtId="0" fontId="20" fillId="35" borderId="0" xfId="0" applyFont="1" applyFill="1"/>
    <xf numFmtId="164" fontId="20" fillId="35" borderId="0" xfId="42" applyNumberFormat="1" applyFont="1" applyFill="1"/>
    <xf numFmtId="0" fontId="19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21" fillId="36" borderId="15" xfId="0" applyFont="1" applyFill="1" applyBorder="1" applyAlignment="1">
      <alignment horizontal="center"/>
    </xf>
    <xf numFmtId="0" fontId="21" fillId="36" borderId="15" xfId="0" applyFont="1" applyFill="1" applyBorder="1" applyAlignment="1">
      <alignment horizontal="center" vertical="center"/>
    </xf>
    <xf numFmtId="0" fontId="21" fillId="36" borderId="16" xfId="0" applyFont="1" applyFill="1" applyBorder="1" applyAlignment="1">
      <alignment horizontal="center"/>
    </xf>
    <xf numFmtId="0" fontId="21" fillId="34" borderId="13" xfId="0" applyFont="1" applyFill="1" applyBorder="1"/>
    <xf numFmtId="164" fontId="20" fillId="35" borderId="0" xfId="0" applyNumberFormat="1" applyFont="1" applyFill="1"/>
    <xf numFmtId="0" fontId="19" fillId="0" borderId="12" xfId="0" applyFont="1" applyBorder="1" applyAlignment="1">
      <alignment horizontal="center" vertical="center"/>
    </xf>
    <xf numFmtId="0" fontId="19" fillId="37" borderId="10" xfId="0" applyFont="1" applyFill="1" applyBorder="1" applyAlignment="1">
      <alignment horizontal="center" vertical="center"/>
    </xf>
    <xf numFmtId="0" fontId="16" fillId="37" borderId="10" xfId="0" applyFont="1" applyFill="1" applyBorder="1" applyAlignment="1">
      <alignment horizontal="center" vertical="center"/>
    </xf>
    <xf numFmtId="0" fontId="21" fillId="37" borderId="16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49" fontId="21" fillId="36" borderId="16" xfId="0" applyNumberFormat="1" applyFont="1" applyFill="1" applyBorder="1" applyAlignment="1">
      <alignment horizontal="center"/>
    </xf>
    <xf numFmtId="49" fontId="21" fillId="36" borderId="15" xfId="0" applyNumberFormat="1" applyFont="1" applyFill="1" applyBorder="1" applyAlignment="1">
      <alignment horizontal="center" vertical="center"/>
    </xf>
    <xf numFmtId="49" fontId="21" fillId="36" borderId="15" xfId="0" applyNumberFormat="1" applyFont="1" applyFill="1" applyBorder="1" applyAlignment="1">
      <alignment horizontal="center"/>
    </xf>
    <xf numFmtId="49" fontId="0" fillId="0" borderId="0" xfId="0" applyNumberFormat="1"/>
    <xf numFmtId="164" fontId="20" fillId="35" borderId="0" xfId="42" applyNumberFormat="1" applyFont="1" applyFill="1" applyAlignment="1">
      <alignment horizontal="center" vertical="center"/>
    </xf>
    <xf numFmtId="1" fontId="20" fillId="33" borderId="0" xfId="0" applyNumberFormat="1" applyFont="1" applyFill="1" applyAlignment="1">
      <alignment horizontal="center" vertical="center"/>
    </xf>
    <xf numFmtId="164" fontId="20" fillId="33" borderId="0" xfId="42" applyNumberFormat="1" applyFont="1" applyFill="1" applyAlignment="1">
      <alignment horizontal="center" vertical="center"/>
    </xf>
    <xf numFmtId="0" fontId="21" fillId="34" borderId="12" xfId="0" applyFont="1" applyFill="1" applyBorder="1"/>
    <xf numFmtId="164" fontId="20" fillId="35" borderId="11" xfId="42" applyNumberFormat="1" applyFont="1" applyFill="1" applyBorder="1" applyAlignment="1">
      <alignment horizontal="center" vertical="center"/>
    </xf>
    <xf numFmtId="164" fontId="20" fillId="33" borderId="11" xfId="42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7" borderId="10" xfId="0" applyFont="1" applyFill="1" applyBorder="1" applyAlignment="1">
      <alignment horizontal="center"/>
    </xf>
    <xf numFmtId="0" fontId="19" fillId="37" borderId="14" xfId="0" applyFont="1" applyFill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6"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</dxfs>
  <tableStyles count="0" defaultTableStyle="TableStyleMedium2" defaultPivotStyle="PivotStyleLight16"/>
  <colors>
    <mruColors>
      <color rgb="FFFFEBEB"/>
      <color rgb="FFFF66FF"/>
      <color rgb="FFFFE5E5"/>
      <color rgb="FFFFE1E1"/>
      <color rgb="FFFF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s-CO" sz="1800" b="1">
                <a:latin typeface="Cambria" panose="02040503050406030204" pitchFamily="18" charset="0"/>
                <a:ea typeface="Cambria" panose="02040503050406030204" pitchFamily="18" charset="0"/>
              </a:rPr>
              <a:t>Estudiantes</a:t>
            </a:r>
            <a:r>
              <a:rPr lang="es-CO" sz="1800" b="1" baseline="0">
                <a:latin typeface="Cambria" panose="02040503050406030204" pitchFamily="18" charset="0"/>
                <a:ea typeface="Cambria" panose="02040503050406030204" pitchFamily="18" charset="0"/>
              </a:rPr>
              <a:t> contactatos - No contactados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Resumen!$A$5</c:f>
              <c:strCache>
                <c:ptCount val="1"/>
                <c:pt idx="0">
                  <c:v>EST. CONTACTADOS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Resumen!$B$5:$O$5</c:f>
              <c:numCache>
                <c:formatCode>General</c:formatCode>
                <c:ptCount val="14"/>
                <c:pt idx="0">
                  <c:v>39</c:v>
                </c:pt>
                <c:pt idx="1">
                  <c:v>30</c:v>
                </c:pt>
                <c:pt idx="2">
                  <c:v>18</c:v>
                </c:pt>
                <c:pt idx="3">
                  <c:v>18</c:v>
                </c:pt>
                <c:pt idx="4">
                  <c:v>28</c:v>
                </c:pt>
                <c:pt idx="5">
                  <c:v>32</c:v>
                </c:pt>
                <c:pt idx="6">
                  <c:v>27</c:v>
                </c:pt>
                <c:pt idx="7">
                  <c:v>20</c:v>
                </c:pt>
                <c:pt idx="8">
                  <c:v>33</c:v>
                </c:pt>
                <c:pt idx="9">
                  <c:v>20</c:v>
                </c:pt>
                <c:pt idx="10">
                  <c:v>16</c:v>
                </c:pt>
                <c:pt idx="11">
                  <c:v>32</c:v>
                </c:pt>
                <c:pt idx="12">
                  <c:v>29</c:v>
                </c:pt>
                <c:pt idx="1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6-4EC4-866B-37BBBCE83318}"/>
            </c:ext>
          </c:extLst>
        </c:ser>
        <c:ser>
          <c:idx val="1"/>
          <c:order val="1"/>
          <c:tx>
            <c:strRef>
              <c:f>Resumen!$A$6</c:f>
              <c:strCache>
                <c:ptCount val="1"/>
                <c:pt idx="0">
                  <c:v>EST. NO CONTACTADOS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Resumen!$B$6:$O$6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18</c:v>
                </c:pt>
                <c:pt idx="3">
                  <c:v>15</c:v>
                </c:pt>
                <c:pt idx="4">
                  <c:v>6</c:v>
                </c:pt>
                <c:pt idx="5">
                  <c:v>2</c:v>
                </c:pt>
                <c:pt idx="6">
                  <c:v>7</c:v>
                </c:pt>
                <c:pt idx="7">
                  <c:v>14</c:v>
                </c:pt>
                <c:pt idx="8">
                  <c:v>0</c:v>
                </c:pt>
                <c:pt idx="9">
                  <c:v>12</c:v>
                </c:pt>
                <c:pt idx="10">
                  <c:v>17</c:v>
                </c:pt>
                <c:pt idx="11">
                  <c:v>2</c:v>
                </c:pt>
                <c:pt idx="12">
                  <c:v>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6-4EC4-866B-37BBBCE83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9675055"/>
        <c:axId val="1848159071"/>
      </c:barChart>
      <c:catAx>
        <c:axId val="184967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8159071"/>
        <c:crosses val="autoZero"/>
        <c:auto val="1"/>
        <c:lblAlgn val="ctr"/>
        <c:lblOffset val="100"/>
        <c:noMultiLvlLbl val="0"/>
      </c:catAx>
      <c:valAx>
        <c:axId val="184815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67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s-CO" sz="1800" b="1">
                <a:latin typeface="Cambria" panose="02040503050406030204" pitchFamily="18" charset="0"/>
                <a:ea typeface="Cambria" panose="02040503050406030204" pitchFamily="18" charset="0"/>
              </a:rPr>
              <a:t>Porcentajes de estudiantes</a:t>
            </a:r>
            <a:r>
              <a:rPr lang="es-CO" sz="1800" b="1" baseline="0">
                <a:latin typeface="Cambria" panose="02040503050406030204" pitchFamily="18" charset="0"/>
                <a:ea typeface="Cambria" panose="02040503050406030204" pitchFamily="18" charset="0"/>
              </a:rPr>
              <a:t> contactados vs no contactados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Resumen!$A$7</c:f>
              <c:strCache>
                <c:ptCount val="1"/>
                <c:pt idx="0">
                  <c:v>% CONECTADOS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0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Resumen!$B$7:$O$7</c:f>
              <c:numCache>
                <c:formatCode>0.0%</c:formatCode>
                <c:ptCount val="14"/>
                <c:pt idx="0">
                  <c:v>0.97499999999999998</c:v>
                </c:pt>
                <c:pt idx="1">
                  <c:v>0.88235294117647056</c:v>
                </c:pt>
                <c:pt idx="2">
                  <c:v>0.5</c:v>
                </c:pt>
                <c:pt idx="3">
                  <c:v>0.54545454545454541</c:v>
                </c:pt>
                <c:pt idx="4">
                  <c:v>0.82352941176470584</c:v>
                </c:pt>
                <c:pt idx="5">
                  <c:v>0.94117647058823528</c:v>
                </c:pt>
                <c:pt idx="6">
                  <c:v>0.79411764705882348</c:v>
                </c:pt>
                <c:pt idx="7">
                  <c:v>0.58823529411764708</c:v>
                </c:pt>
                <c:pt idx="8">
                  <c:v>1</c:v>
                </c:pt>
                <c:pt idx="9">
                  <c:v>0.625</c:v>
                </c:pt>
                <c:pt idx="10">
                  <c:v>0.48484848484848486</c:v>
                </c:pt>
                <c:pt idx="11">
                  <c:v>0.94117647058823528</c:v>
                </c:pt>
                <c:pt idx="12">
                  <c:v>0.87878787878787878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7-4CFA-8958-F3E6355A8F00}"/>
            </c:ext>
          </c:extLst>
        </c:ser>
        <c:ser>
          <c:idx val="1"/>
          <c:order val="1"/>
          <c:tx>
            <c:strRef>
              <c:f>Resumen!$A$8</c:f>
              <c:strCache>
                <c:ptCount val="1"/>
                <c:pt idx="0">
                  <c:v>% NO CONECTADO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Resumen!$B$8:$O$8</c:f>
              <c:numCache>
                <c:formatCode>0.0%</c:formatCode>
                <c:ptCount val="14"/>
                <c:pt idx="0">
                  <c:v>2.5000000000000001E-2</c:v>
                </c:pt>
                <c:pt idx="1">
                  <c:v>0.11764705882352941</c:v>
                </c:pt>
                <c:pt idx="2">
                  <c:v>0.5</c:v>
                </c:pt>
                <c:pt idx="3">
                  <c:v>0.45454545454545453</c:v>
                </c:pt>
                <c:pt idx="4">
                  <c:v>0.17647058823529413</c:v>
                </c:pt>
                <c:pt idx="5">
                  <c:v>5.8823529411764705E-2</c:v>
                </c:pt>
                <c:pt idx="6">
                  <c:v>0.20588235294117646</c:v>
                </c:pt>
                <c:pt idx="7">
                  <c:v>0.41176470588235292</c:v>
                </c:pt>
                <c:pt idx="8">
                  <c:v>0</c:v>
                </c:pt>
                <c:pt idx="9">
                  <c:v>0.375</c:v>
                </c:pt>
                <c:pt idx="10">
                  <c:v>0.51515151515151514</c:v>
                </c:pt>
                <c:pt idx="11">
                  <c:v>5.8823529411764705E-2</c:v>
                </c:pt>
                <c:pt idx="12">
                  <c:v>0.12121212121212122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7-4CFA-8958-F3E6355A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8173791"/>
        <c:axId val="1862155327"/>
      </c:barChart>
      <c:catAx>
        <c:axId val="206817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2155327"/>
        <c:crosses val="autoZero"/>
        <c:auto val="1"/>
        <c:lblAlgn val="ctr"/>
        <c:lblOffset val="100"/>
        <c:noMultiLvlLbl val="0"/>
      </c:catAx>
      <c:valAx>
        <c:axId val="18621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817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581024</xdr:colOff>
      <xdr:row>8</xdr:row>
      <xdr:rowOff>185736</xdr:rowOff>
    </xdr:from>
    <xdr:to>
      <xdr:col>16</xdr:col>
      <xdr:colOff>171450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2F4077-0000-4892-B7CB-D7757FC24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8</xdr:row>
      <xdr:rowOff>180974</xdr:rowOff>
    </xdr:from>
    <xdr:to>
      <xdr:col>7</xdr:col>
      <xdr:colOff>495300</xdr:colOff>
      <xdr:row>30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43B6B21-E031-4941-B985-8BA7B2396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2B159-4222-4E37-8E8B-313A4B20C621}">
  <dimension ref="A3:R39"/>
  <sheetViews>
    <sheetView topLeftCell="A19" workbookViewId="0">
      <selection activeCell="C30" sqref="C30"/>
    </sheetView>
  </sheetViews>
  <sheetFormatPr baseColWidth="10" defaultColWidth="9.7109375" defaultRowHeight="15" x14ac:dyDescent="0.25"/>
  <cols>
    <col min="1" max="1" width="28.5703125" bestFit="1" customWidth="1"/>
    <col min="2" max="15" width="9.42578125" customWidth="1"/>
    <col min="16" max="16" width="15.42578125" bestFit="1" customWidth="1"/>
  </cols>
  <sheetData>
    <row r="3" spans="1:18" s="31" customFormat="1" ht="18.75" x14ac:dyDescent="0.3">
      <c r="A3" s="28" t="s">
        <v>492</v>
      </c>
      <c r="B3" s="29" t="s">
        <v>497</v>
      </c>
      <c r="C3" s="30" t="s">
        <v>498</v>
      </c>
      <c r="D3" s="30" t="s">
        <v>499</v>
      </c>
      <c r="E3" s="30" t="s">
        <v>500</v>
      </c>
      <c r="F3" s="30" t="s">
        <v>501</v>
      </c>
      <c r="G3" s="30" t="s">
        <v>502</v>
      </c>
      <c r="H3" s="30" t="s">
        <v>505</v>
      </c>
      <c r="I3" s="30" t="s">
        <v>506</v>
      </c>
      <c r="J3" s="30" t="s">
        <v>503</v>
      </c>
      <c r="K3" s="30" t="s">
        <v>507</v>
      </c>
      <c r="L3" s="30" t="s">
        <v>508</v>
      </c>
      <c r="M3" s="30" t="s">
        <v>504</v>
      </c>
      <c r="N3" s="30" t="s">
        <v>509</v>
      </c>
      <c r="O3" s="30" t="s">
        <v>510</v>
      </c>
      <c r="P3" s="30" t="s">
        <v>513</v>
      </c>
      <c r="Q3" s="30" t="s">
        <v>514</v>
      </c>
      <c r="R3" s="30" t="s">
        <v>515</v>
      </c>
    </row>
    <row r="4" spans="1:18" ht="18.75" x14ac:dyDescent="0.3">
      <c r="A4" s="19" t="s">
        <v>490</v>
      </c>
      <c r="B4" s="10">
        <f>'06-1'!D49</f>
        <v>40</v>
      </c>
      <c r="C4" s="10">
        <f>'08-1'!D43</f>
        <v>34</v>
      </c>
      <c r="D4" s="10">
        <f>'08-2'!D45</f>
        <v>36</v>
      </c>
      <c r="E4" s="10">
        <f>'08-3'!D43</f>
        <v>33</v>
      </c>
      <c r="F4" s="10">
        <f>'08-4'!D43</f>
        <v>34</v>
      </c>
      <c r="G4" s="10">
        <f>'09-1'!D43</f>
        <v>34</v>
      </c>
      <c r="H4" s="10">
        <f>'09-2'!D43</f>
        <v>34</v>
      </c>
      <c r="I4" s="10">
        <f>'09-3'!D43</f>
        <v>34</v>
      </c>
      <c r="J4" s="10">
        <f>'10-1'!D42</f>
        <v>33</v>
      </c>
      <c r="K4" s="10">
        <f>'10-2'!D41</f>
        <v>32</v>
      </c>
      <c r="L4" s="10">
        <f>'10-3'!D42</f>
        <v>33</v>
      </c>
      <c r="M4" s="10">
        <f>'11-1'!D43</f>
        <v>34</v>
      </c>
      <c r="N4" s="10">
        <f>'11-2'!D42</f>
        <v>33</v>
      </c>
      <c r="O4" s="10">
        <f>'11-3'!D42</f>
        <v>33</v>
      </c>
      <c r="P4" s="33">
        <f>AVERAGE(B4:O4)</f>
        <v>34.071428571428569</v>
      </c>
      <c r="Q4" s="33">
        <f>MAX(B4:O4)</f>
        <v>40</v>
      </c>
      <c r="R4" s="33">
        <f>MIN(B4:O4)</f>
        <v>32</v>
      </c>
    </row>
    <row r="5" spans="1:18" ht="18.75" x14ac:dyDescent="0.3">
      <c r="A5" s="19" t="s">
        <v>488</v>
      </c>
      <c r="B5" s="10">
        <f>'06-1'!D50</f>
        <v>39</v>
      </c>
      <c r="C5" s="10">
        <f>'08-1'!D44</f>
        <v>30</v>
      </c>
      <c r="D5" s="10">
        <f>'08-2'!D46</f>
        <v>18</v>
      </c>
      <c r="E5" s="10">
        <f>'08-3'!D44</f>
        <v>18</v>
      </c>
      <c r="F5" s="10">
        <f>'08-4'!D44</f>
        <v>28</v>
      </c>
      <c r="G5" s="10">
        <f>'09-1'!D44</f>
        <v>32</v>
      </c>
      <c r="H5" s="10">
        <f>'09-2'!D44</f>
        <v>27</v>
      </c>
      <c r="I5" s="10">
        <f>'09-3'!D44</f>
        <v>20</v>
      </c>
      <c r="J5" s="10">
        <f>'10-1'!D43</f>
        <v>33</v>
      </c>
      <c r="K5" s="10">
        <f>'10-2'!D42</f>
        <v>20</v>
      </c>
      <c r="L5" s="10">
        <f>'10-3'!D43</f>
        <v>16</v>
      </c>
      <c r="M5" s="10">
        <f>'11-1'!D44</f>
        <v>32</v>
      </c>
      <c r="N5" s="10">
        <f>'11-2'!D43</f>
        <v>29</v>
      </c>
      <c r="O5" s="10">
        <f>'11-3'!D43</f>
        <v>33</v>
      </c>
      <c r="P5" s="33">
        <f t="shared" ref="P5:P8" si="0">AVERAGE(B5:O5)</f>
        <v>26.785714285714285</v>
      </c>
      <c r="Q5" s="33">
        <f t="shared" ref="Q5:Q8" si="1">MAX(B5:O5)</f>
        <v>39</v>
      </c>
      <c r="R5" s="33">
        <f t="shared" ref="R5:R8" si="2">MIN(B5:O5)</f>
        <v>16</v>
      </c>
    </row>
    <row r="6" spans="1:18" ht="18.75" x14ac:dyDescent="0.3">
      <c r="A6" s="19" t="s">
        <v>489</v>
      </c>
      <c r="B6" s="10">
        <f>'06-1'!D51</f>
        <v>1</v>
      </c>
      <c r="C6" s="10">
        <f>'08-1'!D45</f>
        <v>4</v>
      </c>
      <c r="D6" s="10">
        <f>'08-2'!D47</f>
        <v>18</v>
      </c>
      <c r="E6" s="10">
        <f>'08-3'!D45</f>
        <v>15</v>
      </c>
      <c r="F6" s="10">
        <f>'08-4'!D45</f>
        <v>6</v>
      </c>
      <c r="G6" s="10">
        <f>'09-1'!D45</f>
        <v>2</v>
      </c>
      <c r="H6" s="10">
        <f>'09-2'!D45</f>
        <v>7</v>
      </c>
      <c r="I6" s="10">
        <f>'09-3'!D45</f>
        <v>14</v>
      </c>
      <c r="J6" s="10">
        <f>'10-1'!D44</f>
        <v>0</v>
      </c>
      <c r="K6" s="10">
        <f>'10-2'!D43</f>
        <v>12</v>
      </c>
      <c r="L6" s="10">
        <f>'10-3'!D44</f>
        <v>17</v>
      </c>
      <c r="M6" s="10">
        <f>'11-1'!D45</f>
        <v>2</v>
      </c>
      <c r="N6" s="10">
        <f>'11-2'!D44</f>
        <v>4</v>
      </c>
      <c r="O6" s="10">
        <f>'11-3'!D44</f>
        <v>0</v>
      </c>
      <c r="P6" s="33">
        <f t="shared" si="0"/>
        <v>7.2857142857142856</v>
      </c>
      <c r="Q6" s="33">
        <f t="shared" si="1"/>
        <v>18</v>
      </c>
      <c r="R6" s="33">
        <f t="shared" si="2"/>
        <v>0</v>
      </c>
    </row>
    <row r="7" spans="1:18" ht="18.75" x14ac:dyDescent="0.3">
      <c r="A7" s="19" t="s">
        <v>511</v>
      </c>
      <c r="B7" s="32">
        <f>B5/B4</f>
        <v>0.97499999999999998</v>
      </c>
      <c r="C7" s="32">
        <f t="shared" ref="C7:O7" si="3">C5/C4</f>
        <v>0.88235294117647056</v>
      </c>
      <c r="D7" s="32">
        <f t="shared" si="3"/>
        <v>0.5</v>
      </c>
      <c r="E7" s="32">
        <f t="shared" si="3"/>
        <v>0.54545454545454541</v>
      </c>
      <c r="F7" s="32">
        <f t="shared" si="3"/>
        <v>0.82352941176470584</v>
      </c>
      <c r="G7" s="32">
        <f t="shared" si="3"/>
        <v>0.94117647058823528</v>
      </c>
      <c r="H7" s="32">
        <f t="shared" si="3"/>
        <v>0.79411764705882348</v>
      </c>
      <c r="I7" s="32">
        <f t="shared" si="3"/>
        <v>0.58823529411764708</v>
      </c>
      <c r="J7" s="32">
        <f t="shared" si="3"/>
        <v>1</v>
      </c>
      <c r="K7" s="32">
        <f t="shared" si="3"/>
        <v>0.625</v>
      </c>
      <c r="L7" s="32">
        <f t="shared" si="3"/>
        <v>0.48484848484848486</v>
      </c>
      <c r="M7" s="32">
        <f t="shared" si="3"/>
        <v>0.94117647058823528</v>
      </c>
      <c r="N7" s="32">
        <f t="shared" si="3"/>
        <v>0.87878787878787878</v>
      </c>
      <c r="O7" s="32">
        <f t="shared" si="3"/>
        <v>1</v>
      </c>
      <c r="P7" s="34">
        <f t="shared" si="0"/>
        <v>0.78426279602750193</v>
      </c>
      <c r="Q7" s="34">
        <f t="shared" si="1"/>
        <v>1</v>
      </c>
      <c r="R7" s="34">
        <f t="shared" si="2"/>
        <v>0.48484848484848486</v>
      </c>
    </row>
    <row r="8" spans="1:18" ht="18.75" x14ac:dyDescent="0.3">
      <c r="A8" s="35" t="s">
        <v>512</v>
      </c>
      <c r="B8" s="36">
        <f>B6/B4</f>
        <v>2.5000000000000001E-2</v>
      </c>
      <c r="C8" s="36">
        <f t="shared" ref="C8:O8" si="4">C6/C4</f>
        <v>0.11764705882352941</v>
      </c>
      <c r="D8" s="36">
        <f t="shared" si="4"/>
        <v>0.5</v>
      </c>
      <c r="E8" s="36">
        <f t="shared" si="4"/>
        <v>0.45454545454545453</v>
      </c>
      <c r="F8" s="36">
        <f t="shared" si="4"/>
        <v>0.17647058823529413</v>
      </c>
      <c r="G8" s="36">
        <f t="shared" si="4"/>
        <v>5.8823529411764705E-2</v>
      </c>
      <c r="H8" s="36">
        <f t="shared" si="4"/>
        <v>0.20588235294117646</v>
      </c>
      <c r="I8" s="36">
        <f t="shared" si="4"/>
        <v>0.41176470588235292</v>
      </c>
      <c r="J8" s="36">
        <f t="shared" si="4"/>
        <v>0</v>
      </c>
      <c r="K8" s="36">
        <f t="shared" si="4"/>
        <v>0.375</v>
      </c>
      <c r="L8" s="36">
        <f t="shared" si="4"/>
        <v>0.51515151515151514</v>
      </c>
      <c r="M8" s="36">
        <f t="shared" si="4"/>
        <v>5.8823529411764705E-2</v>
      </c>
      <c r="N8" s="36">
        <f t="shared" si="4"/>
        <v>0.12121212121212122</v>
      </c>
      <c r="O8" s="36">
        <f t="shared" si="4"/>
        <v>0</v>
      </c>
      <c r="P8" s="37">
        <f t="shared" si="0"/>
        <v>0.21573720397249807</v>
      </c>
      <c r="Q8" s="37">
        <f t="shared" si="1"/>
        <v>0.51515151515151514</v>
      </c>
      <c r="R8" s="37">
        <f t="shared" si="2"/>
        <v>0</v>
      </c>
    </row>
    <row r="34" spans="1:18" ht="18.75" x14ac:dyDescent="0.3">
      <c r="A34" s="28" t="s">
        <v>492</v>
      </c>
      <c r="B34" s="29" t="s">
        <v>497</v>
      </c>
      <c r="C34" s="30" t="s">
        <v>498</v>
      </c>
      <c r="D34" s="30" t="s">
        <v>499</v>
      </c>
      <c r="E34" s="30" t="s">
        <v>500</v>
      </c>
      <c r="F34" s="30" t="s">
        <v>501</v>
      </c>
      <c r="G34" s="30" t="s">
        <v>502</v>
      </c>
      <c r="H34" s="30" t="s">
        <v>505</v>
      </c>
      <c r="I34" s="30" t="s">
        <v>506</v>
      </c>
      <c r="J34" s="30" t="s">
        <v>503</v>
      </c>
      <c r="K34" s="30" t="s">
        <v>507</v>
      </c>
      <c r="L34" s="30" t="s">
        <v>508</v>
      </c>
      <c r="M34" s="30" t="s">
        <v>504</v>
      </c>
      <c r="N34" s="30" t="s">
        <v>509</v>
      </c>
      <c r="O34" s="30" t="s">
        <v>510</v>
      </c>
      <c r="P34" s="30" t="s">
        <v>513</v>
      </c>
      <c r="Q34" s="30" t="s">
        <v>514</v>
      </c>
      <c r="R34" s="30" t="s">
        <v>515</v>
      </c>
    </row>
    <row r="35" spans="1:18" ht="18.75" x14ac:dyDescent="0.3">
      <c r="A35" s="19" t="s">
        <v>490</v>
      </c>
      <c r="B35" s="10">
        <v>40</v>
      </c>
      <c r="C35" s="10">
        <v>34</v>
      </c>
      <c r="D35" s="10">
        <v>36</v>
      </c>
      <c r="E35" s="10">
        <v>33</v>
      </c>
      <c r="F35" s="10">
        <v>34</v>
      </c>
      <c r="G35" s="10">
        <v>34</v>
      </c>
      <c r="H35" s="10">
        <v>34</v>
      </c>
      <c r="I35" s="10">
        <v>35</v>
      </c>
      <c r="J35" s="10">
        <v>33</v>
      </c>
      <c r="K35" s="10">
        <v>32</v>
      </c>
      <c r="L35" s="10">
        <v>33</v>
      </c>
      <c r="M35" s="10">
        <v>34</v>
      </c>
      <c r="N35" s="10">
        <v>33</v>
      </c>
      <c r="O35" s="10">
        <v>33</v>
      </c>
      <c r="P35" s="33">
        <v>34.142857142857146</v>
      </c>
      <c r="Q35" s="33">
        <v>40</v>
      </c>
      <c r="R35" s="33">
        <v>32</v>
      </c>
    </row>
    <row r="36" spans="1:18" ht="18.75" x14ac:dyDescent="0.3">
      <c r="A36" s="19" t="s">
        <v>488</v>
      </c>
      <c r="B36" s="10">
        <v>20</v>
      </c>
      <c r="C36" s="10">
        <v>30</v>
      </c>
      <c r="D36" s="10">
        <v>14</v>
      </c>
      <c r="E36" s="10">
        <v>15</v>
      </c>
      <c r="F36" s="10">
        <v>26</v>
      </c>
      <c r="G36" s="10">
        <v>27</v>
      </c>
      <c r="H36" s="10">
        <v>27</v>
      </c>
      <c r="I36" s="10">
        <v>20</v>
      </c>
      <c r="J36" s="10">
        <v>33</v>
      </c>
      <c r="K36" s="10">
        <v>11</v>
      </c>
      <c r="L36" s="10">
        <v>10</v>
      </c>
      <c r="M36" s="10">
        <v>30</v>
      </c>
      <c r="N36" s="10">
        <v>29</v>
      </c>
      <c r="O36" s="10">
        <v>33</v>
      </c>
      <c r="P36" s="33">
        <v>23.214285714285715</v>
      </c>
      <c r="Q36" s="33">
        <v>33</v>
      </c>
      <c r="R36" s="33">
        <v>10</v>
      </c>
    </row>
    <row r="37" spans="1:18" ht="18.75" x14ac:dyDescent="0.3">
      <c r="A37" s="19" t="s">
        <v>489</v>
      </c>
      <c r="B37" s="10">
        <v>20</v>
      </c>
      <c r="C37" s="10">
        <v>4</v>
      </c>
      <c r="D37" s="10">
        <v>22</v>
      </c>
      <c r="E37" s="10">
        <v>18</v>
      </c>
      <c r="F37" s="10">
        <v>8</v>
      </c>
      <c r="G37" s="10">
        <v>7</v>
      </c>
      <c r="H37" s="10">
        <v>7</v>
      </c>
      <c r="I37" s="10">
        <v>15</v>
      </c>
      <c r="J37" s="10">
        <v>0</v>
      </c>
      <c r="K37" s="10">
        <v>21</v>
      </c>
      <c r="L37" s="10">
        <v>23</v>
      </c>
      <c r="M37" s="10">
        <v>4</v>
      </c>
      <c r="N37" s="10">
        <v>4</v>
      </c>
      <c r="O37" s="10">
        <v>0</v>
      </c>
      <c r="P37" s="33">
        <v>10.928571428571429</v>
      </c>
      <c r="Q37" s="33">
        <v>23</v>
      </c>
      <c r="R37" s="33">
        <v>0</v>
      </c>
    </row>
    <row r="38" spans="1:18" ht="18.75" x14ac:dyDescent="0.3">
      <c r="A38" s="19" t="s">
        <v>511</v>
      </c>
      <c r="B38" s="32">
        <v>0.5</v>
      </c>
      <c r="C38" s="32">
        <v>0.88235294117647056</v>
      </c>
      <c r="D38" s="32">
        <v>0.3888888888888889</v>
      </c>
      <c r="E38" s="32">
        <v>0.45454545454545453</v>
      </c>
      <c r="F38" s="32">
        <v>0.76470588235294112</v>
      </c>
      <c r="G38" s="32">
        <v>0.79411764705882348</v>
      </c>
      <c r="H38" s="32">
        <v>0.79411764705882348</v>
      </c>
      <c r="I38" s="32">
        <v>0.5714285714285714</v>
      </c>
      <c r="J38" s="32">
        <v>1</v>
      </c>
      <c r="K38" s="32">
        <v>0.34375</v>
      </c>
      <c r="L38" s="32">
        <v>0.30303030303030304</v>
      </c>
      <c r="M38" s="32">
        <v>0.88235294117647056</v>
      </c>
      <c r="N38" s="32">
        <v>0.87878787878787878</v>
      </c>
      <c r="O38" s="32">
        <v>1</v>
      </c>
      <c r="P38" s="34">
        <v>0.68271986825033049</v>
      </c>
      <c r="Q38" s="34">
        <v>1</v>
      </c>
      <c r="R38" s="34">
        <v>0.30303030303030304</v>
      </c>
    </row>
    <row r="39" spans="1:18" ht="18.75" x14ac:dyDescent="0.3">
      <c r="A39" s="35" t="s">
        <v>516</v>
      </c>
      <c r="B39" s="36">
        <v>0.5</v>
      </c>
      <c r="C39" s="36">
        <v>0.11764705882352941</v>
      </c>
      <c r="D39" s="36">
        <v>0.61111111111111116</v>
      </c>
      <c r="E39" s="36">
        <v>0.54545454545454541</v>
      </c>
      <c r="F39" s="36">
        <v>0.23529411764705882</v>
      </c>
      <c r="G39" s="36">
        <v>0.20588235294117646</v>
      </c>
      <c r="H39" s="36">
        <v>0.20588235294117646</v>
      </c>
      <c r="I39" s="36">
        <v>0.42857142857142855</v>
      </c>
      <c r="J39" s="36">
        <v>0</v>
      </c>
      <c r="K39" s="36">
        <v>0.65625</v>
      </c>
      <c r="L39" s="36">
        <v>0.69696969696969702</v>
      </c>
      <c r="M39" s="36">
        <v>0.11764705882352941</v>
      </c>
      <c r="N39" s="36">
        <v>0.12121212121212122</v>
      </c>
      <c r="O39" s="36">
        <v>0</v>
      </c>
      <c r="P39" s="37">
        <v>0.31728013174966957</v>
      </c>
      <c r="Q39" s="37">
        <v>0.69696969696969702</v>
      </c>
      <c r="R39" s="37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5E425-7606-4CA0-91F7-19ECFA2BFA71}">
  <dimension ref="A1:H44"/>
  <sheetViews>
    <sheetView topLeftCell="A28" workbookViewId="0">
      <selection activeCell="C12" sqref="C12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8554687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623</v>
      </c>
      <c r="B5" s="26">
        <v>1</v>
      </c>
      <c r="C5" s="9" t="s">
        <v>322</v>
      </c>
      <c r="D5" s="3" t="s">
        <v>43</v>
      </c>
      <c r="H5" s="4" t="str">
        <f>IF(COUNTA(D5:G5)=0,"X","")</f>
        <v/>
      </c>
    </row>
    <row r="6" spans="1:8" x14ac:dyDescent="0.25">
      <c r="A6" s="26">
        <v>648</v>
      </c>
      <c r="B6" s="26">
        <v>2</v>
      </c>
      <c r="C6" s="9" t="s">
        <v>323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6">
        <v>673</v>
      </c>
      <c r="B7" s="26">
        <v>3</v>
      </c>
      <c r="C7" s="9" t="s">
        <v>324</v>
      </c>
      <c r="D7" s="3" t="s">
        <v>43</v>
      </c>
      <c r="H7" s="4" t="str">
        <f t="shared" si="0"/>
        <v/>
      </c>
    </row>
    <row r="8" spans="1:8" x14ac:dyDescent="0.25">
      <c r="A8" s="26">
        <v>698</v>
      </c>
      <c r="B8" s="26">
        <v>4</v>
      </c>
      <c r="C8" s="9" t="s">
        <v>325</v>
      </c>
      <c r="D8" s="3" t="s">
        <v>43</v>
      </c>
      <c r="H8" s="4" t="str">
        <f t="shared" si="0"/>
        <v/>
      </c>
    </row>
    <row r="9" spans="1:8" x14ac:dyDescent="0.25">
      <c r="A9" s="26">
        <v>907</v>
      </c>
      <c r="B9" s="26">
        <v>5</v>
      </c>
      <c r="C9" s="9" t="s">
        <v>326</v>
      </c>
      <c r="D9" s="3" t="s">
        <v>43</v>
      </c>
      <c r="H9" s="4" t="str">
        <f t="shared" si="0"/>
        <v/>
      </c>
    </row>
    <row r="10" spans="1:8" x14ac:dyDescent="0.25">
      <c r="A10" s="26">
        <v>2072</v>
      </c>
      <c r="B10" s="26">
        <v>6</v>
      </c>
      <c r="C10" s="9" t="s">
        <v>327</v>
      </c>
      <c r="D10" s="3" t="s">
        <v>43</v>
      </c>
      <c r="H10" s="4" t="str">
        <f t="shared" si="0"/>
        <v/>
      </c>
    </row>
    <row r="11" spans="1:8" x14ac:dyDescent="0.25">
      <c r="A11" s="26">
        <v>4056</v>
      </c>
      <c r="B11" s="26">
        <v>7</v>
      </c>
      <c r="C11" s="9" t="s">
        <v>328</v>
      </c>
      <c r="D11" s="3" t="s">
        <v>43</v>
      </c>
      <c r="H11" s="4" t="str">
        <f t="shared" si="0"/>
        <v/>
      </c>
    </row>
    <row r="12" spans="1:8" x14ac:dyDescent="0.25">
      <c r="A12" s="26">
        <v>1130</v>
      </c>
      <c r="B12" s="26">
        <v>8</v>
      </c>
      <c r="C12" s="9" t="s">
        <v>329</v>
      </c>
      <c r="F12" s="3" t="s">
        <v>43</v>
      </c>
      <c r="H12" s="4" t="str">
        <f t="shared" si="0"/>
        <v/>
      </c>
    </row>
    <row r="13" spans="1:8" x14ac:dyDescent="0.25">
      <c r="A13" s="26">
        <v>770</v>
      </c>
      <c r="B13" s="26">
        <v>9</v>
      </c>
      <c r="C13" s="9" t="s">
        <v>330</v>
      </c>
      <c r="D13" s="3" t="s">
        <v>43</v>
      </c>
      <c r="H13" s="4" t="str">
        <f t="shared" si="0"/>
        <v/>
      </c>
    </row>
    <row r="14" spans="1:8" x14ac:dyDescent="0.25">
      <c r="A14" s="26">
        <v>682</v>
      </c>
      <c r="B14" s="26">
        <v>10</v>
      </c>
      <c r="C14" s="9" t="s">
        <v>331</v>
      </c>
      <c r="D14" s="3" t="s">
        <v>43</v>
      </c>
      <c r="H14" s="4" t="str">
        <f t="shared" si="0"/>
        <v/>
      </c>
    </row>
    <row r="15" spans="1:8" x14ac:dyDescent="0.25">
      <c r="A15" s="26">
        <v>3534</v>
      </c>
      <c r="B15" s="26">
        <v>11</v>
      </c>
      <c r="C15" s="9" t="s">
        <v>332</v>
      </c>
      <c r="D15" s="3" t="s">
        <v>43</v>
      </c>
      <c r="H15" s="4" t="str">
        <f t="shared" si="0"/>
        <v/>
      </c>
    </row>
    <row r="16" spans="1:8" x14ac:dyDescent="0.25">
      <c r="A16" s="26">
        <v>3198</v>
      </c>
      <c r="B16" s="26">
        <v>12</v>
      </c>
      <c r="C16" s="9" t="s">
        <v>333</v>
      </c>
      <c r="D16" s="3" t="s">
        <v>43</v>
      </c>
      <c r="H16" s="4" t="str">
        <f t="shared" si="0"/>
        <v/>
      </c>
    </row>
    <row r="17" spans="1:8" x14ac:dyDescent="0.25">
      <c r="A17" s="26">
        <v>4297</v>
      </c>
      <c r="B17" s="26">
        <v>13</v>
      </c>
      <c r="C17" s="9" t="s">
        <v>334</v>
      </c>
      <c r="D17" s="3" t="s">
        <v>43</v>
      </c>
      <c r="H17" s="4" t="str">
        <f t="shared" si="0"/>
        <v/>
      </c>
    </row>
    <row r="18" spans="1:8" x14ac:dyDescent="0.25">
      <c r="A18" s="26">
        <v>4357</v>
      </c>
      <c r="B18" s="26">
        <v>14</v>
      </c>
      <c r="C18" s="9" t="s">
        <v>335</v>
      </c>
      <c r="D18" s="3" t="s">
        <v>43</v>
      </c>
      <c r="H18" s="4" t="str">
        <f t="shared" si="0"/>
        <v/>
      </c>
    </row>
    <row r="19" spans="1:8" x14ac:dyDescent="0.25">
      <c r="A19" s="26">
        <v>661</v>
      </c>
      <c r="B19" s="26">
        <v>15</v>
      </c>
      <c r="C19" s="9" t="s">
        <v>336</v>
      </c>
      <c r="D19" s="3" t="s">
        <v>43</v>
      </c>
      <c r="H19" s="4" t="str">
        <f t="shared" si="0"/>
        <v/>
      </c>
    </row>
    <row r="20" spans="1:8" x14ac:dyDescent="0.25">
      <c r="A20" s="26">
        <v>1419</v>
      </c>
      <c r="B20" s="26">
        <v>16</v>
      </c>
      <c r="C20" s="9" t="s">
        <v>337</v>
      </c>
      <c r="D20" s="3" t="s">
        <v>43</v>
      </c>
      <c r="H20" s="4" t="str">
        <f t="shared" si="0"/>
        <v/>
      </c>
    </row>
    <row r="21" spans="1:8" x14ac:dyDescent="0.25">
      <c r="A21" s="26">
        <v>631</v>
      </c>
      <c r="B21" s="26">
        <v>17</v>
      </c>
      <c r="C21" s="9" t="s">
        <v>338</v>
      </c>
      <c r="D21" s="3" t="s">
        <v>43</v>
      </c>
      <c r="H21" s="4" t="str">
        <f t="shared" si="0"/>
        <v/>
      </c>
    </row>
    <row r="22" spans="1:8" x14ac:dyDescent="0.25">
      <c r="A22" s="26">
        <v>686</v>
      </c>
      <c r="B22" s="26">
        <v>18</v>
      </c>
      <c r="C22" s="9" t="s">
        <v>339</v>
      </c>
      <c r="D22" s="3" t="s">
        <v>43</v>
      </c>
      <c r="H22" s="4" t="str">
        <f t="shared" si="0"/>
        <v/>
      </c>
    </row>
    <row r="23" spans="1:8" x14ac:dyDescent="0.25">
      <c r="A23" s="26">
        <v>663</v>
      </c>
      <c r="B23" s="26">
        <v>19</v>
      </c>
      <c r="C23" s="9" t="s">
        <v>340</v>
      </c>
      <c r="D23" s="3" t="s">
        <v>43</v>
      </c>
      <c r="H23" s="4" t="str">
        <f t="shared" si="0"/>
        <v/>
      </c>
    </row>
    <row r="24" spans="1:8" x14ac:dyDescent="0.25">
      <c r="A24" s="26">
        <v>745</v>
      </c>
      <c r="B24" s="26">
        <v>20</v>
      </c>
      <c r="C24" s="9" t="s">
        <v>341</v>
      </c>
      <c r="D24" s="3" t="s">
        <v>43</v>
      </c>
      <c r="H24" s="4" t="str">
        <f t="shared" si="0"/>
        <v/>
      </c>
    </row>
    <row r="25" spans="1:8" x14ac:dyDescent="0.25">
      <c r="A25" s="26">
        <v>688</v>
      </c>
      <c r="B25" s="26">
        <v>21</v>
      </c>
      <c r="C25" s="9" t="s">
        <v>342</v>
      </c>
      <c r="D25" s="3" t="s">
        <v>43</v>
      </c>
      <c r="H25" s="4" t="str">
        <f t="shared" si="0"/>
        <v/>
      </c>
    </row>
    <row r="26" spans="1:8" x14ac:dyDescent="0.25">
      <c r="A26" s="26">
        <v>2966</v>
      </c>
      <c r="B26" s="26">
        <v>22</v>
      </c>
      <c r="C26" s="9" t="s">
        <v>343</v>
      </c>
      <c r="D26" s="3" t="s">
        <v>43</v>
      </c>
      <c r="H26" s="4" t="str">
        <f t="shared" si="0"/>
        <v/>
      </c>
    </row>
    <row r="27" spans="1:8" x14ac:dyDescent="0.25">
      <c r="A27" s="26">
        <v>4298</v>
      </c>
      <c r="B27" s="26">
        <v>23</v>
      </c>
      <c r="C27" s="9" t="s">
        <v>344</v>
      </c>
      <c r="D27" s="3" t="s">
        <v>43</v>
      </c>
      <c r="H27" s="4" t="str">
        <f t="shared" si="0"/>
        <v/>
      </c>
    </row>
    <row r="28" spans="1:8" x14ac:dyDescent="0.25">
      <c r="A28" s="26">
        <v>4299</v>
      </c>
      <c r="B28" s="26">
        <v>24</v>
      </c>
      <c r="C28" s="9" t="s">
        <v>345</v>
      </c>
      <c r="D28" s="3" t="s">
        <v>43</v>
      </c>
      <c r="H28" s="4" t="str">
        <f t="shared" si="0"/>
        <v/>
      </c>
    </row>
    <row r="29" spans="1:8" x14ac:dyDescent="0.25">
      <c r="A29" s="26">
        <v>3200</v>
      </c>
      <c r="B29" s="26">
        <v>25</v>
      </c>
      <c r="C29" s="9" t="s">
        <v>346</v>
      </c>
      <c r="D29" s="3" t="s">
        <v>43</v>
      </c>
      <c r="H29" s="4" t="str">
        <f t="shared" si="0"/>
        <v/>
      </c>
    </row>
    <row r="30" spans="1:8" x14ac:dyDescent="0.25">
      <c r="A30" s="26">
        <v>3246</v>
      </c>
      <c r="B30" s="26">
        <v>26</v>
      </c>
      <c r="C30" s="9" t="s">
        <v>347</v>
      </c>
      <c r="D30" s="3" t="s">
        <v>43</v>
      </c>
      <c r="H30" s="4" t="str">
        <f t="shared" si="0"/>
        <v/>
      </c>
    </row>
    <row r="31" spans="1:8" x14ac:dyDescent="0.25">
      <c r="A31" s="26">
        <v>1409</v>
      </c>
      <c r="B31" s="26">
        <v>27</v>
      </c>
      <c r="C31" s="9" t="s">
        <v>348</v>
      </c>
      <c r="D31" s="3" t="s">
        <v>43</v>
      </c>
      <c r="H31" s="4" t="str">
        <f t="shared" si="0"/>
        <v/>
      </c>
    </row>
    <row r="32" spans="1:8" x14ac:dyDescent="0.25">
      <c r="A32" s="26">
        <v>640</v>
      </c>
      <c r="B32" s="26">
        <v>28</v>
      </c>
      <c r="C32" s="9" t="s">
        <v>349</v>
      </c>
      <c r="D32" s="3" t="s">
        <v>43</v>
      </c>
      <c r="H32" s="4" t="str">
        <f t="shared" si="0"/>
        <v/>
      </c>
    </row>
    <row r="33" spans="1:8" x14ac:dyDescent="0.25">
      <c r="A33" s="26">
        <v>2836</v>
      </c>
      <c r="B33" s="26">
        <v>29</v>
      </c>
      <c r="C33" s="9" t="s">
        <v>350</v>
      </c>
      <c r="D33" s="3" t="s">
        <v>43</v>
      </c>
      <c r="H33" s="4" t="str">
        <f t="shared" si="0"/>
        <v/>
      </c>
    </row>
    <row r="34" spans="1:8" x14ac:dyDescent="0.25">
      <c r="A34" s="26">
        <v>4356</v>
      </c>
      <c r="B34" s="26">
        <v>30</v>
      </c>
      <c r="C34" s="9" t="s">
        <v>351</v>
      </c>
      <c r="D34" s="3" t="s">
        <v>43</v>
      </c>
      <c r="H34" s="4" t="str">
        <f t="shared" si="0"/>
        <v/>
      </c>
    </row>
    <row r="35" spans="1:8" x14ac:dyDescent="0.25">
      <c r="A35" s="26">
        <v>696</v>
      </c>
      <c r="B35" s="26">
        <v>31</v>
      </c>
      <c r="C35" s="9" t="s">
        <v>352</v>
      </c>
      <c r="D35" s="3" t="s">
        <v>43</v>
      </c>
      <c r="H35" s="4" t="str">
        <f t="shared" si="0"/>
        <v/>
      </c>
    </row>
    <row r="36" spans="1:8" x14ac:dyDescent="0.25">
      <c r="A36" s="26">
        <v>2335</v>
      </c>
      <c r="B36" s="26">
        <v>32</v>
      </c>
      <c r="C36" s="9" t="s">
        <v>353</v>
      </c>
      <c r="D36" s="3" t="s">
        <v>43</v>
      </c>
      <c r="H36" s="4" t="str">
        <f t="shared" si="0"/>
        <v/>
      </c>
    </row>
    <row r="37" spans="1:8" x14ac:dyDescent="0.25">
      <c r="A37" s="26">
        <v>669</v>
      </c>
      <c r="B37" s="26">
        <v>33</v>
      </c>
      <c r="C37" s="9" t="s">
        <v>354</v>
      </c>
      <c r="D37" s="3" t="s">
        <v>43</v>
      </c>
      <c r="H37" s="4" t="str">
        <f t="shared" si="0"/>
        <v/>
      </c>
    </row>
    <row r="38" spans="1:8" ht="16.5" thickBot="1" x14ac:dyDescent="0.3">
      <c r="A38" s="39" t="s">
        <v>491</v>
      </c>
      <c r="B38" s="39"/>
      <c r="C38" s="40"/>
      <c r="D38" s="22">
        <f>COUNTA(D5:D37)</f>
        <v>32</v>
      </c>
      <c r="E38" s="22">
        <f t="shared" ref="E38:G38" si="1">COUNTA(E5:E37)</f>
        <v>0</v>
      </c>
      <c r="F38" s="22">
        <f t="shared" si="1"/>
        <v>1</v>
      </c>
      <c r="G38" s="22">
        <f t="shared" si="1"/>
        <v>0</v>
      </c>
      <c r="H38" s="23">
        <f>COUNTIF($H$5:$H$37,"X")</f>
        <v>0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33</v>
      </c>
      <c r="E43" s="12">
        <f>D43/D42</f>
        <v>1</v>
      </c>
    </row>
    <row r="44" spans="1:8" ht="18.75" x14ac:dyDescent="0.3">
      <c r="C44" s="19" t="s">
        <v>489</v>
      </c>
      <c r="D44" s="10">
        <f>H38</f>
        <v>0</v>
      </c>
      <c r="E44" s="12">
        <f>D44/D42</f>
        <v>0</v>
      </c>
    </row>
  </sheetData>
  <mergeCells count="2">
    <mergeCell ref="A38:C38"/>
    <mergeCell ref="A1:H2"/>
  </mergeCells>
  <conditionalFormatting sqref="C5:C37">
    <cfRule type="expression" dxfId="6" priority="1">
      <formula>IF(LEN($H5)&gt;0, TRUE, FALSE)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4D4BB-7FA7-4B24-91F4-C3E54854D28E}">
  <dimension ref="A1:H4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11" sqref="E11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41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646</v>
      </c>
      <c r="B5" s="26">
        <v>1</v>
      </c>
      <c r="C5" s="9" t="s">
        <v>355</v>
      </c>
      <c r="D5" s="3" t="s">
        <v>43</v>
      </c>
      <c r="H5" s="4" t="str">
        <f>IF(COUNTA(D5:G5)=0,"X","")</f>
        <v/>
      </c>
    </row>
    <row r="6" spans="1:8" x14ac:dyDescent="0.25">
      <c r="A6" s="26">
        <v>2094</v>
      </c>
      <c r="B6" s="26">
        <v>2</v>
      </c>
      <c r="C6" s="9" t="s">
        <v>356</v>
      </c>
      <c r="H6" s="4" t="str">
        <f t="shared" ref="H6:H36" si="0">IF(COUNTA(D6:G6)=0,"X","")</f>
        <v>X</v>
      </c>
    </row>
    <row r="7" spans="1:8" x14ac:dyDescent="0.25">
      <c r="A7" s="26">
        <v>871</v>
      </c>
      <c r="B7" s="26">
        <v>3</v>
      </c>
      <c r="C7" s="9" t="s">
        <v>357</v>
      </c>
      <c r="H7" s="4" t="str">
        <f t="shared" si="0"/>
        <v>X</v>
      </c>
    </row>
    <row r="8" spans="1:8" x14ac:dyDescent="0.25">
      <c r="A8" s="26">
        <v>1379</v>
      </c>
      <c r="B8" s="26">
        <v>4</v>
      </c>
      <c r="C8" s="9" t="s">
        <v>358</v>
      </c>
      <c r="D8" s="3" t="s">
        <v>43</v>
      </c>
      <c r="H8" s="4" t="str">
        <f t="shared" si="0"/>
        <v/>
      </c>
    </row>
    <row r="9" spans="1:8" x14ac:dyDescent="0.25">
      <c r="A9" s="26">
        <v>650</v>
      </c>
      <c r="B9" s="26">
        <v>5</v>
      </c>
      <c r="C9" s="9" t="s">
        <v>359</v>
      </c>
      <c r="D9" s="3" t="s">
        <v>43</v>
      </c>
      <c r="H9" s="4" t="str">
        <f t="shared" si="0"/>
        <v/>
      </c>
    </row>
    <row r="10" spans="1:8" x14ac:dyDescent="0.25">
      <c r="A10" s="26">
        <v>4300</v>
      </c>
      <c r="B10" s="26">
        <v>6</v>
      </c>
      <c r="C10" s="9" t="s">
        <v>360</v>
      </c>
      <c r="H10" s="4" t="str">
        <f t="shared" si="0"/>
        <v>X</v>
      </c>
    </row>
    <row r="11" spans="1:8" x14ac:dyDescent="0.25">
      <c r="A11" s="26">
        <v>3543</v>
      </c>
      <c r="B11" s="26">
        <v>7</v>
      </c>
      <c r="C11" s="9" t="s">
        <v>361</v>
      </c>
      <c r="H11" s="4" t="str">
        <f t="shared" si="0"/>
        <v>X</v>
      </c>
    </row>
    <row r="12" spans="1:8" x14ac:dyDescent="0.25">
      <c r="A12" s="26">
        <v>4104</v>
      </c>
      <c r="B12" s="26">
        <v>8</v>
      </c>
      <c r="C12" s="9" t="s">
        <v>362</v>
      </c>
      <c r="D12" s="3" t="s">
        <v>43</v>
      </c>
      <c r="H12" s="4" t="str">
        <f t="shared" si="0"/>
        <v/>
      </c>
    </row>
    <row r="13" spans="1:8" x14ac:dyDescent="0.25">
      <c r="A13" s="26">
        <v>2011</v>
      </c>
      <c r="B13" s="26">
        <v>9</v>
      </c>
      <c r="C13" s="9" t="s">
        <v>363</v>
      </c>
      <c r="D13" s="3" t="s">
        <v>43</v>
      </c>
      <c r="H13" s="4" t="str">
        <f t="shared" si="0"/>
        <v/>
      </c>
    </row>
    <row r="14" spans="1:8" x14ac:dyDescent="0.25">
      <c r="A14" s="26">
        <v>2338</v>
      </c>
      <c r="B14" s="26">
        <v>10</v>
      </c>
      <c r="C14" s="9" t="s">
        <v>364</v>
      </c>
      <c r="D14" s="3" t="s">
        <v>43</v>
      </c>
      <c r="H14" s="4" t="str">
        <f t="shared" si="0"/>
        <v/>
      </c>
    </row>
    <row r="15" spans="1:8" x14ac:dyDescent="0.25">
      <c r="A15" s="26">
        <v>3671</v>
      </c>
      <c r="B15" s="26">
        <v>11</v>
      </c>
      <c r="C15" s="9" t="s">
        <v>365</v>
      </c>
      <c r="D15" s="3" t="s">
        <v>43</v>
      </c>
      <c r="H15" s="4" t="str">
        <f t="shared" si="0"/>
        <v/>
      </c>
    </row>
    <row r="16" spans="1:8" x14ac:dyDescent="0.25">
      <c r="A16" s="26">
        <v>627</v>
      </c>
      <c r="B16" s="26">
        <v>12</v>
      </c>
      <c r="C16" s="9" t="s">
        <v>366</v>
      </c>
      <c r="D16" s="3" t="s">
        <v>43</v>
      </c>
      <c r="H16" s="4" t="str">
        <f t="shared" si="0"/>
        <v/>
      </c>
    </row>
    <row r="17" spans="1:8" x14ac:dyDescent="0.25">
      <c r="A17" s="26">
        <v>3861</v>
      </c>
      <c r="B17" s="26">
        <v>13</v>
      </c>
      <c r="C17" s="9" t="s">
        <v>367</v>
      </c>
      <c r="H17" s="4" t="str">
        <f t="shared" si="0"/>
        <v>X</v>
      </c>
    </row>
    <row r="18" spans="1:8" x14ac:dyDescent="0.25">
      <c r="A18" s="26">
        <v>629</v>
      </c>
      <c r="B18" s="26">
        <v>14</v>
      </c>
      <c r="C18" s="9" t="s">
        <v>368</v>
      </c>
      <c r="D18" s="3" t="s">
        <v>43</v>
      </c>
      <c r="H18" s="4" t="str">
        <f t="shared" si="0"/>
        <v/>
      </c>
    </row>
    <row r="19" spans="1:8" x14ac:dyDescent="0.25">
      <c r="A19" s="26">
        <v>918</v>
      </c>
      <c r="B19" s="26">
        <v>15</v>
      </c>
      <c r="C19" s="9" t="s">
        <v>369</v>
      </c>
      <c r="D19" s="3" t="s">
        <v>43</v>
      </c>
      <c r="H19" s="4" t="str">
        <f t="shared" si="0"/>
        <v/>
      </c>
    </row>
    <row r="20" spans="1:8" x14ac:dyDescent="0.25">
      <c r="A20" s="26">
        <v>4054</v>
      </c>
      <c r="B20" s="26">
        <v>16</v>
      </c>
      <c r="C20" s="9" t="s">
        <v>370</v>
      </c>
      <c r="D20" s="3" t="s">
        <v>43</v>
      </c>
      <c r="H20" s="4" t="str">
        <f t="shared" si="0"/>
        <v/>
      </c>
    </row>
    <row r="21" spans="1:8" x14ac:dyDescent="0.25">
      <c r="A21" s="26">
        <v>3542</v>
      </c>
      <c r="B21" s="26">
        <v>17</v>
      </c>
      <c r="C21" s="9" t="s">
        <v>371</v>
      </c>
      <c r="D21" s="3" t="s">
        <v>43</v>
      </c>
      <c r="H21" s="4" t="str">
        <f t="shared" si="0"/>
        <v/>
      </c>
    </row>
    <row r="22" spans="1:8" x14ac:dyDescent="0.25">
      <c r="A22" s="26">
        <v>1434</v>
      </c>
      <c r="B22" s="26">
        <v>18</v>
      </c>
      <c r="C22" s="9" t="s">
        <v>372</v>
      </c>
      <c r="D22" s="3" t="s">
        <v>43</v>
      </c>
      <c r="H22" s="4" t="str">
        <f t="shared" si="0"/>
        <v/>
      </c>
    </row>
    <row r="23" spans="1:8" x14ac:dyDescent="0.25">
      <c r="A23" s="26">
        <v>632</v>
      </c>
      <c r="B23" s="26">
        <v>19</v>
      </c>
      <c r="C23" s="9" t="s">
        <v>373</v>
      </c>
      <c r="D23" s="3" t="s">
        <v>43</v>
      </c>
      <c r="H23" s="4" t="str">
        <f t="shared" si="0"/>
        <v/>
      </c>
    </row>
    <row r="24" spans="1:8" x14ac:dyDescent="0.25">
      <c r="A24" s="26">
        <v>633</v>
      </c>
      <c r="B24" s="26">
        <v>20</v>
      </c>
      <c r="C24" s="9" t="s">
        <v>374</v>
      </c>
      <c r="H24" s="4" t="str">
        <f t="shared" si="0"/>
        <v>X</v>
      </c>
    </row>
    <row r="25" spans="1:8" x14ac:dyDescent="0.25">
      <c r="A25" s="26">
        <v>3598</v>
      </c>
      <c r="B25" s="26">
        <v>21</v>
      </c>
      <c r="C25" s="9" t="s">
        <v>375</v>
      </c>
      <c r="D25" s="3" t="s">
        <v>43</v>
      </c>
      <c r="H25" s="4" t="str">
        <f t="shared" si="0"/>
        <v/>
      </c>
    </row>
    <row r="26" spans="1:8" x14ac:dyDescent="0.25">
      <c r="A26" s="26">
        <v>636</v>
      </c>
      <c r="B26" s="26">
        <v>22</v>
      </c>
      <c r="C26" s="9" t="s">
        <v>376</v>
      </c>
      <c r="D26" s="3" t="s">
        <v>43</v>
      </c>
      <c r="H26" s="4" t="str">
        <f t="shared" si="0"/>
        <v/>
      </c>
    </row>
    <row r="27" spans="1:8" x14ac:dyDescent="0.25">
      <c r="A27" s="26">
        <v>4082</v>
      </c>
      <c r="B27" s="26">
        <v>23</v>
      </c>
      <c r="C27" s="9" t="s">
        <v>377</v>
      </c>
      <c r="H27" s="4" t="str">
        <f t="shared" si="0"/>
        <v>X</v>
      </c>
    </row>
    <row r="28" spans="1:8" x14ac:dyDescent="0.25">
      <c r="A28" s="26">
        <v>2997</v>
      </c>
      <c r="B28" s="26">
        <v>24</v>
      </c>
      <c r="C28" s="9" t="s">
        <v>378</v>
      </c>
      <c r="H28" s="4" t="str">
        <f t="shared" si="0"/>
        <v>X</v>
      </c>
    </row>
    <row r="29" spans="1:8" x14ac:dyDescent="0.25">
      <c r="A29" s="26">
        <v>3839</v>
      </c>
      <c r="B29" s="26">
        <v>25</v>
      </c>
      <c r="C29" s="9" t="s">
        <v>379</v>
      </c>
      <c r="H29" s="4" t="str">
        <f t="shared" si="0"/>
        <v>X</v>
      </c>
    </row>
    <row r="30" spans="1:8" x14ac:dyDescent="0.25">
      <c r="A30" s="26">
        <v>716</v>
      </c>
      <c r="B30" s="26">
        <v>26</v>
      </c>
      <c r="C30" s="9" t="s">
        <v>380</v>
      </c>
      <c r="H30" s="4" t="str">
        <f t="shared" si="0"/>
        <v>X</v>
      </c>
    </row>
    <row r="31" spans="1:8" x14ac:dyDescent="0.25">
      <c r="A31" s="26">
        <v>4055</v>
      </c>
      <c r="B31" s="26">
        <v>27</v>
      </c>
      <c r="C31" s="9" t="s">
        <v>381</v>
      </c>
      <c r="D31" s="3" t="s">
        <v>43</v>
      </c>
      <c r="H31" s="4" t="str">
        <f t="shared" si="0"/>
        <v/>
      </c>
    </row>
    <row r="32" spans="1:8" x14ac:dyDescent="0.25">
      <c r="A32" s="26">
        <v>4079</v>
      </c>
      <c r="B32" s="26">
        <v>28</v>
      </c>
      <c r="C32" s="9" t="s">
        <v>382</v>
      </c>
      <c r="H32" s="4" t="str">
        <f t="shared" si="0"/>
        <v>X</v>
      </c>
    </row>
    <row r="33" spans="1:8" x14ac:dyDescent="0.25">
      <c r="A33" s="26">
        <v>3847</v>
      </c>
      <c r="B33" s="26">
        <v>29</v>
      </c>
      <c r="C33" s="9" t="s">
        <v>383</v>
      </c>
      <c r="D33" s="3" t="s">
        <v>43</v>
      </c>
      <c r="H33" s="4" t="str">
        <f t="shared" si="0"/>
        <v/>
      </c>
    </row>
    <row r="34" spans="1:8" x14ac:dyDescent="0.25">
      <c r="A34" s="26">
        <v>3009</v>
      </c>
      <c r="B34" s="26">
        <v>30</v>
      </c>
      <c r="C34" s="9" t="s">
        <v>384</v>
      </c>
      <c r="D34" s="3" t="s">
        <v>43</v>
      </c>
      <c r="H34" s="4" t="str">
        <f t="shared" si="0"/>
        <v/>
      </c>
    </row>
    <row r="35" spans="1:8" x14ac:dyDescent="0.25">
      <c r="A35" s="26">
        <v>1410</v>
      </c>
      <c r="B35" s="26">
        <v>31</v>
      </c>
      <c r="C35" s="9" t="s">
        <v>385</v>
      </c>
      <c r="D35" s="3" t="s">
        <v>43</v>
      </c>
      <c r="H35" s="4" t="str">
        <f t="shared" si="0"/>
        <v/>
      </c>
    </row>
    <row r="36" spans="1:8" x14ac:dyDescent="0.25">
      <c r="A36" s="26">
        <v>668</v>
      </c>
      <c r="B36" s="26">
        <v>32</v>
      </c>
      <c r="C36" s="9" t="s">
        <v>386</v>
      </c>
      <c r="H36" s="4" t="str">
        <f t="shared" si="0"/>
        <v>X</v>
      </c>
    </row>
    <row r="37" spans="1:8" ht="16.5" thickBot="1" x14ac:dyDescent="0.3">
      <c r="A37" s="39" t="s">
        <v>491</v>
      </c>
      <c r="B37" s="39"/>
      <c r="C37" s="40"/>
      <c r="D37" s="22">
        <f>COUNTA(D5:D36)</f>
        <v>20</v>
      </c>
      <c r="E37" s="22">
        <f t="shared" ref="E37:G37" si="1">COUNTA(#REF!)</f>
        <v>1</v>
      </c>
      <c r="F37" s="22">
        <f t="shared" si="1"/>
        <v>1</v>
      </c>
      <c r="G37" s="22">
        <f t="shared" si="1"/>
        <v>1</v>
      </c>
      <c r="H37" s="23">
        <f>COUNTIF($H$5:$H$36,"X")</f>
        <v>12</v>
      </c>
    </row>
    <row r="38" spans="1:8" ht="15.75" thickTop="1" x14ac:dyDescent="0.25"/>
    <row r="40" spans="1:8" ht="18.75" x14ac:dyDescent="0.3">
      <c r="C40" s="18" t="s">
        <v>492</v>
      </c>
      <c r="D40" s="17" t="s">
        <v>493</v>
      </c>
      <c r="E40" s="16" t="s">
        <v>494</v>
      </c>
    </row>
    <row r="41" spans="1:8" ht="18.75" x14ac:dyDescent="0.3">
      <c r="C41" s="19" t="s">
        <v>490</v>
      </c>
      <c r="D41" s="10">
        <f>COUNTA(B5:B36)</f>
        <v>32</v>
      </c>
      <c r="E41" s="20">
        <f>E42+E43</f>
        <v>1</v>
      </c>
    </row>
    <row r="42" spans="1:8" ht="18.75" x14ac:dyDescent="0.3">
      <c r="C42" s="19" t="s">
        <v>488</v>
      </c>
      <c r="D42" s="10">
        <f>D41-D43</f>
        <v>20</v>
      </c>
      <c r="E42" s="12">
        <f>D42/D41</f>
        <v>0.625</v>
      </c>
    </row>
    <row r="43" spans="1:8" ht="18.75" x14ac:dyDescent="0.3">
      <c r="C43" s="19" t="s">
        <v>489</v>
      </c>
      <c r="D43" s="10">
        <f>H37</f>
        <v>12</v>
      </c>
      <c r="E43" s="12">
        <f>D43/D41</f>
        <v>0.375</v>
      </c>
    </row>
  </sheetData>
  <mergeCells count="2">
    <mergeCell ref="A37:C37"/>
    <mergeCell ref="A1:H2"/>
  </mergeCells>
  <conditionalFormatting sqref="C5:C36">
    <cfRule type="expression" dxfId="5" priority="1">
      <formula>IF(LEN($H5)&gt;0, TRUE, FALSE)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AB2A-DF13-43E5-8B37-FC6F541704E3}">
  <dimension ref="A1:H44"/>
  <sheetViews>
    <sheetView topLeftCell="A10" workbookViewId="0">
      <selection activeCell="D16" sqref="D16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2737</v>
      </c>
      <c r="B5" s="26">
        <v>1</v>
      </c>
      <c r="C5" s="9" t="s">
        <v>387</v>
      </c>
      <c r="D5" s="3" t="s">
        <v>43</v>
      </c>
      <c r="H5" s="4" t="str">
        <f>IF(COUNTA(D5:G5)=0,"X","")</f>
        <v/>
      </c>
    </row>
    <row r="6" spans="1:8" x14ac:dyDescent="0.25">
      <c r="A6" s="26">
        <v>649</v>
      </c>
      <c r="B6" s="26">
        <v>2</v>
      </c>
      <c r="C6" s="9" t="s">
        <v>388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6">
        <v>4355</v>
      </c>
      <c r="B7" s="26">
        <v>3</v>
      </c>
      <c r="C7" s="9" t="s">
        <v>389</v>
      </c>
      <c r="D7" s="3" t="s">
        <v>43</v>
      </c>
      <c r="H7" s="4" t="str">
        <f t="shared" si="0"/>
        <v/>
      </c>
    </row>
    <row r="8" spans="1:8" x14ac:dyDescent="0.25">
      <c r="A8" s="26">
        <v>675</v>
      </c>
      <c r="B8" s="26">
        <v>4</v>
      </c>
      <c r="C8" s="9" t="s">
        <v>390</v>
      </c>
      <c r="H8" s="4" t="str">
        <f t="shared" si="0"/>
        <v>X</v>
      </c>
    </row>
    <row r="9" spans="1:8" x14ac:dyDescent="0.25">
      <c r="A9" s="26">
        <v>4057</v>
      </c>
      <c r="B9" s="26">
        <v>5</v>
      </c>
      <c r="C9" s="9" t="s">
        <v>391</v>
      </c>
      <c r="H9" s="4" t="str">
        <f t="shared" si="0"/>
        <v>X</v>
      </c>
    </row>
    <row r="10" spans="1:8" x14ac:dyDescent="0.25">
      <c r="A10" s="26">
        <v>803</v>
      </c>
      <c r="B10" s="26">
        <v>6</v>
      </c>
      <c r="C10" s="9" t="s">
        <v>392</v>
      </c>
      <c r="D10" s="3" t="s">
        <v>43</v>
      </c>
      <c r="H10" s="4" t="str">
        <f t="shared" si="0"/>
        <v/>
      </c>
    </row>
    <row r="11" spans="1:8" x14ac:dyDescent="0.25">
      <c r="A11" s="26">
        <v>727</v>
      </c>
      <c r="B11" s="26">
        <v>7</v>
      </c>
      <c r="C11" s="9" t="s">
        <v>393</v>
      </c>
      <c r="D11" s="3" t="s">
        <v>43</v>
      </c>
      <c r="H11" s="4" t="str">
        <f t="shared" si="0"/>
        <v/>
      </c>
    </row>
    <row r="12" spans="1:8" x14ac:dyDescent="0.25">
      <c r="A12" s="26">
        <v>1390</v>
      </c>
      <c r="B12" s="26">
        <v>8</v>
      </c>
      <c r="C12" s="9" t="s">
        <v>394</v>
      </c>
      <c r="H12" s="4" t="str">
        <f t="shared" si="0"/>
        <v>X</v>
      </c>
    </row>
    <row r="13" spans="1:8" x14ac:dyDescent="0.25">
      <c r="A13" s="26">
        <v>1416</v>
      </c>
      <c r="B13" s="26">
        <v>9</v>
      </c>
      <c r="C13" s="9" t="s">
        <v>395</v>
      </c>
      <c r="H13" s="4" t="str">
        <f t="shared" si="0"/>
        <v>X</v>
      </c>
    </row>
    <row r="14" spans="1:8" x14ac:dyDescent="0.25">
      <c r="A14" s="26">
        <v>1400</v>
      </c>
      <c r="B14" s="26">
        <v>10</v>
      </c>
      <c r="C14" s="9" t="s">
        <v>396</v>
      </c>
      <c r="H14" s="4" t="str">
        <f t="shared" si="0"/>
        <v>X</v>
      </c>
    </row>
    <row r="15" spans="1:8" x14ac:dyDescent="0.25">
      <c r="A15" s="26">
        <v>2831</v>
      </c>
      <c r="B15" s="26">
        <v>11</v>
      </c>
      <c r="C15" s="9" t="s">
        <v>397</v>
      </c>
      <c r="D15" s="3" t="s">
        <v>43</v>
      </c>
      <c r="H15" s="4" t="str">
        <f t="shared" si="0"/>
        <v/>
      </c>
    </row>
    <row r="16" spans="1:8" x14ac:dyDescent="0.25">
      <c r="A16" s="26">
        <v>807</v>
      </c>
      <c r="B16" s="26">
        <v>12</v>
      </c>
      <c r="C16" s="9" t="s">
        <v>398</v>
      </c>
      <c r="D16" s="3" t="s">
        <v>43</v>
      </c>
      <c r="H16" s="4" t="str">
        <f t="shared" si="0"/>
        <v/>
      </c>
    </row>
    <row r="17" spans="1:8" x14ac:dyDescent="0.25">
      <c r="A17" s="26">
        <v>3175</v>
      </c>
      <c r="B17" s="26">
        <v>13</v>
      </c>
      <c r="C17" s="9" t="s">
        <v>399</v>
      </c>
      <c r="D17" s="3" t="s">
        <v>43</v>
      </c>
      <c r="H17" s="4" t="str">
        <f t="shared" si="0"/>
        <v/>
      </c>
    </row>
    <row r="18" spans="1:8" x14ac:dyDescent="0.25">
      <c r="A18" s="26">
        <v>2352</v>
      </c>
      <c r="B18" s="26">
        <v>14</v>
      </c>
      <c r="C18" s="9" t="s">
        <v>400</v>
      </c>
      <c r="D18" s="3" t="s">
        <v>43</v>
      </c>
      <c r="H18" s="4" t="str">
        <f t="shared" si="0"/>
        <v/>
      </c>
    </row>
    <row r="19" spans="1:8" x14ac:dyDescent="0.25">
      <c r="A19" s="26">
        <v>738</v>
      </c>
      <c r="B19" s="26">
        <v>15</v>
      </c>
      <c r="C19" s="9" t="s">
        <v>401</v>
      </c>
      <c r="H19" s="4" t="str">
        <f t="shared" si="0"/>
        <v>X</v>
      </c>
    </row>
    <row r="20" spans="1:8" x14ac:dyDescent="0.25">
      <c r="A20" s="26">
        <v>1763</v>
      </c>
      <c r="B20" s="26">
        <v>16</v>
      </c>
      <c r="C20" s="9" t="s">
        <v>402</v>
      </c>
      <c r="H20" s="4" t="str">
        <f t="shared" si="0"/>
        <v>X</v>
      </c>
    </row>
    <row r="21" spans="1:8" x14ac:dyDescent="0.25">
      <c r="A21" s="26">
        <v>1420</v>
      </c>
      <c r="B21" s="26">
        <v>17</v>
      </c>
      <c r="C21" s="9" t="s">
        <v>403</v>
      </c>
      <c r="D21" s="3" t="s">
        <v>43</v>
      </c>
      <c r="H21" s="4" t="str">
        <f t="shared" si="0"/>
        <v/>
      </c>
    </row>
    <row r="22" spans="1:8" x14ac:dyDescent="0.25">
      <c r="A22" s="26">
        <v>2310</v>
      </c>
      <c r="B22" s="26">
        <v>18</v>
      </c>
      <c r="C22" s="9" t="s">
        <v>404</v>
      </c>
      <c r="D22" s="3" t="s">
        <v>43</v>
      </c>
      <c r="H22" s="4" t="str">
        <f t="shared" si="0"/>
        <v/>
      </c>
    </row>
    <row r="23" spans="1:8" x14ac:dyDescent="0.25">
      <c r="A23" s="26">
        <v>1433</v>
      </c>
      <c r="B23" s="26">
        <v>19</v>
      </c>
      <c r="C23" s="9" t="s">
        <v>405</v>
      </c>
      <c r="H23" s="4" t="str">
        <f t="shared" si="0"/>
        <v>X</v>
      </c>
    </row>
    <row r="24" spans="1:8" x14ac:dyDescent="0.25">
      <c r="A24" s="26">
        <v>2015</v>
      </c>
      <c r="B24" s="26">
        <v>20</v>
      </c>
      <c r="C24" s="9" t="s">
        <v>406</v>
      </c>
      <c r="D24" s="3" t="s">
        <v>43</v>
      </c>
      <c r="H24" s="4" t="str">
        <f t="shared" si="0"/>
        <v/>
      </c>
    </row>
    <row r="25" spans="1:8" x14ac:dyDescent="0.25">
      <c r="A25" s="26">
        <v>710</v>
      </c>
      <c r="B25" s="26">
        <v>21</v>
      </c>
      <c r="C25" s="9" t="s">
        <v>407</v>
      </c>
      <c r="H25" s="4" t="str">
        <f t="shared" si="0"/>
        <v>X</v>
      </c>
    </row>
    <row r="26" spans="1:8" x14ac:dyDescent="0.25">
      <c r="A26" s="26">
        <v>3373</v>
      </c>
      <c r="B26" s="26">
        <v>22</v>
      </c>
      <c r="C26" s="9" t="s">
        <v>408</v>
      </c>
      <c r="H26" s="4" t="str">
        <f t="shared" si="0"/>
        <v>X</v>
      </c>
    </row>
    <row r="27" spans="1:8" x14ac:dyDescent="0.25">
      <c r="A27" s="26">
        <v>4301</v>
      </c>
      <c r="B27" s="26">
        <v>23</v>
      </c>
      <c r="C27" s="9" t="s">
        <v>409</v>
      </c>
      <c r="H27" s="4" t="str">
        <f t="shared" si="0"/>
        <v>X</v>
      </c>
    </row>
    <row r="28" spans="1:8" x14ac:dyDescent="0.25">
      <c r="A28" s="26">
        <v>713</v>
      </c>
      <c r="B28" s="26">
        <v>24</v>
      </c>
      <c r="C28" s="9" t="s">
        <v>410</v>
      </c>
      <c r="H28" s="4" t="str">
        <f t="shared" si="0"/>
        <v>X</v>
      </c>
    </row>
    <row r="29" spans="1:8" x14ac:dyDescent="0.25">
      <c r="A29" s="26">
        <v>2808</v>
      </c>
      <c r="B29" s="26">
        <v>25</v>
      </c>
      <c r="C29" s="9" t="s">
        <v>411</v>
      </c>
      <c r="D29" s="3" t="s">
        <v>43</v>
      </c>
      <c r="H29" s="4" t="str">
        <f t="shared" si="0"/>
        <v/>
      </c>
    </row>
    <row r="30" spans="1:8" x14ac:dyDescent="0.25">
      <c r="A30" s="26">
        <v>4302</v>
      </c>
      <c r="B30" s="26">
        <v>26</v>
      </c>
      <c r="C30" s="9" t="s">
        <v>412</v>
      </c>
      <c r="H30" s="4" t="str">
        <f t="shared" si="0"/>
        <v>X</v>
      </c>
    </row>
    <row r="31" spans="1:8" x14ac:dyDescent="0.25">
      <c r="A31" s="26">
        <v>3379</v>
      </c>
      <c r="B31" s="26">
        <v>27</v>
      </c>
      <c r="C31" s="9" t="s">
        <v>413</v>
      </c>
      <c r="D31" s="3" t="s">
        <v>43</v>
      </c>
      <c r="H31" s="4" t="str">
        <f t="shared" si="0"/>
        <v/>
      </c>
    </row>
    <row r="32" spans="1:8" x14ac:dyDescent="0.25">
      <c r="A32" s="26">
        <v>638</v>
      </c>
      <c r="B32" s="26">
        <v>28</v>
      </c>
      <c r="C32" s="9" t="s">
        <v>414</v>
      </c>
      <c r="D32" s="3" t="s">
        <v>43</v>
      </c>
      <c r="H32" s="4" t="str">
        <f t="shared" si="0"/>
        <v/>
      </c>
    </row>
    <row r="33" spans="1:8" x14ac:dyDescent="0.25">
      <c r="A33" s="26">
        <v>1423</v>
      </c>
      <c r="B33" s="26">
        <v>29</v>
      </c>
      <c r="C33" s="9" t="s">
        <v>415</v>
      </c>
      <c r="H33" s="4" t="str">
        <f t="shared" si="0"/>
        <v>X</v>
      </c>
    </row>
    <row r="34" spans="1:8" x14ac:dyDescent="0.25">
      <c r="A34" s="26">
        <v>1436</v>
      </c>
      <c r="B34" s="26">
        <v>30</v>
      </c>
      <c r="C34" s="9" t="s">
        <v>416</v>
      </c>
      <c r="H34" s="4" t="str">
        <f t="shared" si="0"/>
        <v>X</v>
      </c>
    </row>
    <row r="35" spans="1:8" x14ac:dyDescent="0.25">
      <c r="A35" s="26">
        <v>639</v>
      </c>
      <c r="B35" s="26">
        <v>31</v>
      </c>
      <c r="C35" s="9" t="s">
        <v>417</v>
      </c>
      <c r="H35" s="4" t="str">
        <f t="shared" si="0"/>
        <v>X</v>
      </c>
    </row>
    <row r="36" spans="1:8" x14ac:dyDescent="0.25">
      <c r="A36" s="26">
        <v>2835</v>
      </c>
      <c r="B36" s="26">
        <v>32</v>
      </c>
      <c r="C36" s="9" t="s">
        <v>418</v>
      </c>
      <c r="H36" s="4" t="str">
        <f t="shared" si="0"/>
        <v>X</v>
      </c>
    </row>
    <row r="37" spans="1:8" x14ac:dyDescent="0.25">
      <c r="A37" s="26">
        <v>2000</v>
      </c>
      <c r="B37" s="26">
        <v>33</v>
      </c>
      <c r="C37" s="9" t="s">
        <v>419</v>
      </c>
      <c r="D37" s="3" t="s">
        <v>43</v>
      </c>
      <c r="H37" s="4" t="str">
        <f t="shared" si="0"/>
        <v/>
      </c>
    </row>
    <row r="38" spans="1:8" ht="16.5" thickBot="1" x14ac:dyDescent="0.3">
      <c r="A38" s="39" t="s">
        <v>491</v>
      </c>
      <c r="B38" s="39"/>
      <c r="C38" s="40"/>
      <c r="D38" s="22">
        <f>COUNTA(D5:D37)</f>
        <v>16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17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16</v>
      </c>
      <c r="E43" s="12">
        <f>D43/D42</f>
        <v>0.48484848484848486</v>
      </c>
    </row>
    <row r="44" spans="1:8" ht="18.75" x14ac:dyDescent="0.3">
      <c r="C44" s="19" t="s">
        <v>489</v>
      </c>
      <c r="D44" s="10">
        <f>H38</f>
        <v>17</v>
      </c>
      <c r="E44" s="12">
        <f>D44/D42</f>
        <v>0.51515151515151514</v>
      </c>
    </row>
  </sheetData>
  <mergeCells count="2">
    <mergeCell ref="A38:C38"/>
    <mergeCell ref="A1:H2"/>
  </mergeCells>
  <conditionalFormatting sqref="C5:C37">
    <cfRule type="expression" dxfId="4" priority="1">
      <formula>IF(LEN($H5)&gt;0, TRUE, FALSE)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5F04-C5ED-4EA2-B9A1-243676970C03}">
  <dimension ref="A1:H45"/>
  <sheetViews>
    <sheetView workbookViewId="0">
      <selection activeCell="D16" sqref="D16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1014</v>
      </c>
      <c r="B5" s="26">
        <v>1</v>
      </c>
      <c r="C5" s="9" t="s">
        <v>420</v>
      </c>
      <c r="D5" s="3" t="s">
        <v>43</v>
      </c>
      <c r="H5" s="4" t="str">
        <f>IF(COUNTA(D5:G5)=0,"X","")</f>
        <v/>
      </c>
    </row>
    <row r="6" spans="1:8" x14ac:dyDescent="0.25">
      <c r="A6" s="26">
        <v>1451</v>
      </c>
      <c r="B6" s="26">
        <v>2</v>
      </c>
      <c r="C6" s="9" t="s">
        <v>421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26">
        <v>724</v>
      </c>
      <c r="B7" s="26">
        <v>3</v>
      </c>
      <c r="C7" s="9" t="s">
        <v>422</v>
      </c>
      <c r="D7" s="3" t="s">
        <v>43</v>
      </c>
      <c r="H7" s="4" t="str">
        <f t="shared" si="0"/>
        <v/>
      </c>
    </row>
    <row r="8" spans="1:8" x14ac:dyDescent="0.25">
      <c r="A8" s="26">
        <v>2014</v>
      </c>
      <c r="B8" s="26">
        <v>4</v>
      </c>
      <c r="C8" s="9" t="s">
        <v>423</v>
      </c>
      <c r="D8" s="3" t="s">
        <v>43</v>
      </c>
      <c r="H8" s="4" t="str">
        <f t="shared" si="0"/>
        <v/>
      </c>
    </row>
    <row r="9" spans="1:8" x14ac:dyDescent="0.25">
      <c r="A9" s="26">
        <v>1595</v>
      </c>
      <c r="B9" s="26">
        <v>5</v>
      </c>
      <c r="C9" s="9" t="s">
        <v>424</v>
      </c>
      <c r="D9" s="3" t="s">
        <v>43</v>
      </c>
      <c r="H9" s="4" t="str">
        <f t="shared" si="0"/>
        <v/>
      </c>
    </row>
    <row r="10" spans="1:8" x14ac:dyDescent="0.25">
      <c r="A10" s="26">
        <v>802</v>
      </c>
      <c r="B10" s="26">
        <v>6</v>
      </c>
      <c r="C10" s="9" t="s">
        <v>425</v>
      </c>
      <c r="D10" s="3" t="s">
        <v>43</v>
      </c>
      <c r="H10" s="4" t="str">
        <f t="shared" si="0"/>
        <v/>
      </c>
    </row>
    <row r="11" spans="1:8" x14ac:dyDescent="0.25">
      <c r="A11" s="26">
        <v>4062</v>
      </c>
      <c r="B11" s="26">
        <v>7</v>
      </c>
      <c r="C11" s="9" t="s">
        <v>426</v>
      </c>
      <c r="D11" s="3" t="s">
        <v>43</v>
      </c>
      <c r="H11" s="4" t="str">
        <f t="shared" si="0"/>
        <v/>
      </c>
    </row>
    <row r="12" spans="1:8" x14ac:dyDescent="0.25">
      <c r="A12" s="26">
        <v>2503</v>
      </c>
      <c r="B12" s="26">
        <v>8</v>
      </c>
      <c r="C12" s="9" t="s">
        <v>427</v>
      </c>
      <c r="D12" s="3" t="s">
        <v>43</v>
      </c>
      <c r="H12" s="4" t="str">
        <f t="shared" si="0"/>
        <v/>
      </c>
    </row>
    <row r="13" spans="1:8" x14ac:dyDescent="0.25">
      <c r="A13" s="26">
        <v>3515</v>
      </c>
      <c r="B13" s="26">
        <v>9</v>
      </c>
      <c r="C13" s="9" t="s">
        <v>428</v>
      </c>
      <c r="D13" s="3" t="s">
        <v>43</v>
      </c>
      <c r="H13" s="4" t="str">
        <f t="shared" si="0"/>
        <v/>
      </c>
    </row>
    <row r="14" spans="1:8" x14ac:dyDescent="0.25">
      <c r="A14" s="26">
        <v>3516</v>
      </c>
      <c r="B14" s="26">
        <v>10</v>
      </c>
      <c r="C14" s="9" t="s">
        <v>429</v>
      </c>
      <c r="D14" s="3" t="s">
        <v>43</v>
      </c>
      <c r="H14" s="4" t="str">
        <f t="shared" si="0"/>
        <v/>
      </c>
    </row>
    <row r="15" spans="1:8" x14ac:dyDescent="0.25">
      <c r="A15" s="26">
        <v>773</v>
      </c>
      <c r="B15" s="26">
        <v>11</v>
      </c>
      <c r="C15" s="9" t="s">
        <v>430</v>
      </c>
      <c r="D15" s="3" t="s">
        <v>43</v>
      </c>
      <c r="H15" s="4" t="str">
        <f t="shared" si="0"/>
        <v/>
      </c>
    </row>
    <row r="16" spans="1:8" x14ac:dyDescent="0.25">
      <c r="A16" s="26">
        <v>810</v>
      </c>
      <c r="B16" s="26">
        <v>12</v>
      </c>
      <c r="C16" s="9" t="s">
        <v>431</v>
      </c>
      <c r="D16" s="3" t="s">
        <v>43</v>
      </c>
      <c r="H16" s="4" t="str">
        <f t="shared" si="0"/>
        <v/>
      </c>
    </row>
    <row r="17" spans="1:8" x14ac:dyDescent="0.25">
      <c r="A17" s="26">
        <v>813</v>
      </c>
      <c r="B17" s="26">
        <v>13</v>
      </c>
      <c r="C17" s="9" t="s">
        <v>432</v>
      </c>
      <c r="H17" s="4" t="str">
        <f t="shared" si="0"/>
        <v>X</v>
      </c>
    </row>
    <row r="18" spans="1:8" x14ac:dyDescent="0.25">
      <c r="A18" s="26">
        <v>4063</v>
      </c>
      <c r="B18" s="26">
        <v>14</v>
      </c>
      <c r="C18" s="9" t="s">
        <v>433</v>
      </c>
      <c r="D18" s="3" t="s">
        <v>43</v>
      </c>
      <c r="H18" s="4" t="str">
        <f t="shared" si="0"/>
        <v/>
      </c>
    </row>
    <row r="19" spans="1:8" x14ac:dyDescent="0.25">
      <c r="A19" s="26">
        <v>735</v>
      </c>
      <c r="B19" s="26">
        <v>15</v>
      </c>
      <c r="C19" s="9" t="s">
        <v>434</v>
      </c>
      <c r="D19" s="3" t="s">
        <v>43</v>
      </c>
      <c r="H19" s="4" t="str">
        <f t="shared" si="0"/>
        <v/>
      </c>
    </row>
    <row r="20" spans="1:8" x14ac:dyDescent="0.25">
      <c r="A20" s="26">
        <v>2020</v>
      </c>
      <c r="B20" s="26">
        <v>16</v>
      </c>
      <c r="C20" s="9" t="s">
        <v>435</v>
      </c>
      <c r="D20" s="3" t="s">
        <v>43</v>
      </c>
      <c r="H20" s="4" t="str">
        <f t="shared" si="0"/>
        <v/>
      </c>
    </row>
    <row r="21" spans="1:8" x14ac:dyDescent="0.25">
      <c r="A21" s="26">
        <v>3870</v>
      </c>
      <c r="B21" s="26">
        <v>17</v>
      </c>
      <c r="C21" s="9" t="s">
        <v>436</v>
      </c>
      <c r="D21" s="3" t="s">
        <v>43</v>
      </c>
      <c r="H21" s="4" t="str">
        <f t="shared" si="0"/>
        <v/>
      </c>
    </row>
    <row r="22" spans="1:8" x14ac:dyDescent="0.25">
      <c r="A22" s="26">
        <v>2440</v>
      </c>
      <c r="B22" s="26">
        <v>18</v>
      </c>
      <c r="C22" s="9" t="s">
        <v>437</v>
      </c>
      <c r="D22" s="3" t="s">
        <v>43</v>
      </c>
      <c r="H22" s="4" t="str">
        <f t="shared" si="0"/>
        <v/>
      </c>
    </row>
    <row r="23" spans="1:8" x14ac:dyDescent="0.25">
      <c r="A23" s="26">
        <v>822</v>
      </c>
      <c r="B23" s="26">
        <v>19</v>
      </c>
      <c r="C23" s="9" t="s">
        <v>438</v>
      </c>
      <c r="D23" s="3" t="s">
        <v>43</v>
      </c>
      <c r="H23" s="4" t="str">
        <f t="shared" si="0"/>
        <v/>
      </c>
    </row>
    <row r="24" spans="1:8" x14ac:dyDescent="0.25">
      <c r="A24" s="26">
        <v>856</v>
      </c>
      <c r="B24" s="26">
        <v>20</v>
      </c>
      <c r="C24" s="9" t="s">
        <v>439</v>
      </c>
      <c r="H24" s="4" t="str">
        <f t="shared" si="0"/>
        <v>X</v>
      </c>
    </row>
    <row r="25" spans="1:8" x14ac:dyDescent="0.25">
      <c r="A25" s="26">
        <v>2648</v>
      </c>
      <c r="B25" s="26">
        <v>21</v>
      </c>
      <c r="C25" s="9" t="s">
        <v>440</v>
      </c>
      <c r="D25" s="3" t="s">
        <v>43</v>
      </c>
      <c r="H25" s="4" t="str">
        <f t="shared" si="0"/>
        <v/>
      </c>
    </row>
    <row r="26" spans="1:8" x14ac:dyDescent="0.25">
      <c r="A26" s="26">
        <v>781</v>
      </c>
      <c r="B26" s="26">
        <v>22</v>
      </c>
      <c r="C26" s="9" t="s">
        <v>441</v>
      </c>
      <c r="D26" s="3" t="s">
        <v>43</v>
      </c>
      <c r="H26" s="4" t="str">
        <f t="shared" si="0"/>
        <v/>
      </c>
    </row>
    <row r="27" spans="1:8" x14ac:dyDescent="0.25">
      <c r="A27" s="26">
        <v>826</v>
      </c>
      <c r="B27" s="26">
        <v>23</v>
      </c>
      <c r="C27" s="9" t="s">
        <v>442</v>
      </c>
      <c r="D27" s="3" t="s">
        <v>43</v>
      </c>
      <c r="H27" s="4" t="str">
        <f t="shared" si="0"/>
        <v/>
      </c>
    </row>
    <row r="28" spans="1:8" x14ac:dyDescent="0.25">
      <c r="A28" s="26">
        <v>3603</v>
      </c>
      <c r="B28" s="26">
        <v>24</v>
      </c>
      <c r="C28" s="9" t="s">
        <v>443</v>
      </c>
      <c r="D28" s="3" t="s">
        <v>43</v>
      </c>
      <c r="H28" s="4" t="str">
        <f t="shared" si="0"/>
        <v/>
      </c>
    </row>
    <row r="29" spans="1:8" x14ac:dyDescent="0.25">
      <c r="A29" s="26">
        <v>748</v>
      </c>
      <c r="B29" s="26">
        <v>25</v>
      </c>
      <c r="C29" s="9" t="s">
        <v>444</v>
      </c>
      <c r="D29" s="3" t="s">
        <v>43</v>
      </c>
      <c r="H29" s="4" t="str">
        <f t="shared" si="0"/>
        <v/>
      </c>
    </row>
    <row r="30" spans="1:8" x14ac:dyDescent="0.25">
      <c r="A30" s="26">
        <v>2448</v>
      </c>
      <c r="B30" s="26">
        <v>26</v>
      </c>
      <c r="C30" s="9" t="s">
        <v>445</v>
      </c>
      <c r="D30" s="3" t="s">
        <v>43</v>
      </c>
      <c r="H30" s="4" t="str">
        <f t="shared" si="0"/>
        <v/>
      </c>
    </row>
    <row r="31" spans="1:8" x14ac:dyDescent="0.25">
      <c r="A31" s="26">
        <v>863</v>
      </c>
      <c r="B31" s="26">
        <v>27</v>
      </c>
      <c r="C31" s="9" t="s">
        <v>446</v>
      </c>
      <c r="D31" s="3" t="s">
        <v>43</v>
      </c>
      <c r="H31" s="4" t="str">
        <f t="shared" si="0"/>
        <v/>
      </c>
    </row>
    <row r="32" spans="1:8" x14ac:dyDescent="0.25">
      <c r="A32" s="26">
        <v>1395</v>
      </c>
      <c r="B32" s="26">
        <v>28</v>
      </c>
      <c r="C32" s="9" t="s">
        <v>447</v>
      </c>
      <c r="D32" s="3" t="s">
        <v>43</v>
      </c>
      <c r="H32" s="4" t="str">
        <f t="shared" si="0"/>
        <v/>
      </c>
    </row>
    <row r="33" spans="1:8" x14ac:dyDescent="0.25">
      <c r="A33" s="26">
        <v>3187</v>
      </c>
      <c r="B33" s="26">
        <v>29</v>
      </c>
      <c r="C33" s="9" t="s">
        <v>448</v>
      </c>
      <c r="D33" s="3" t="s">
        <v>43</v>
      </c>
      <c r="H33" s="4" t="str">
        <f t="shared" si="0"/>
        <v/>
      </c>
    </row>
    <row r="34" spans="1:8" x14ac:dyDescent="0.25">
      <c r="A34" s="26">
        <v>4093</v>
      </c>
      <c r="B34" s="26">
        <v>30</v>
      </c>
      <c r="C34" s="9" t="s">
        <v>449</v>
      </c>
      <c r="D34" s="3" t="s">
        <v>43</v>
      </c>
      <c r="H34" s="4" t="str">
        <f t="shared" si="0"/>
        <v/>
      </c>
    </row>
    <row r="35" spans="1:8" x14ac:dyDescent="0.25">
      <c r="A35" s="26">
        <v>794</v>
      </c>
      <c r="B35" s="26">
        <v>31</v>
      </c>
      <c r="C35" s="9" t="s">
        <v>450</v>
      </c>
      <c r="D35" s="3" t="s">
        <v>43</v>
      </c>
      <c r="H35" s="4" t="str">
        <f t="shared" si="0"/>
        <v/>
      </c>
    </row>
    <row r="36" spans="1:8" x14ac:dyDescent="0.25">
      <c r="A36" s="26">
        <v>2649</v>
      </c>
      <c r="B36" s="26">
        <v>32</v>
      </c>
      <c r="C36" s="9" t="s">
        <v>451</v>
      </c>
      <c r="D36" s="3" t="s">
        <v>43</v>
      </c>
      <c r="H36" s="4" t="str">
        <f t="shared" si="0"/>
        <v/>
      </c>
    </row>
    <row r="37" spans="1:8" x14ac:dyDescent="0.25">
      <c r="A37" s="26">
        <v>757</v>
      </c>
      <c r="B37" s="26">
        <v>33</v>
      </c>
      <c r="C37" s="9" t="s">
        <v>452</v>
      </c>
      <c r="D37" s="3" t="s">
        <v>43</v>
      </c>
      <c r="H37" s="4" t="str">
        <f t="shared" si="0"/>
        <v/>
      </c>
    </row>
    <row r="38" spans="1:8" x14ac:dyDescent="0.25">
      <c r="A38" s="26">
        <v>834</v>
      </c>
      <c r="B38" s="26">
        <v>34</v>
      </c>
      <c r="C38" s="9" t="s">
        <v>453</v>
      </c>
      <c r="D38" s="3" t="s">
        <v>43</v>
      </c>
      <c r="H38" s="4" t="str">
        <f t="shared" si="0"/>
        <v/>
      </c>
    </row>
    <row r="39" spans="1:8" ht="16.5" thickBot="1" x14ac:dyDescent="0.3">
      <c r="A39" s="39" t="s">
        <v>491</v>
      </c>
      <c r="B39" s="39"/>
      <c r="C39" s="40"/>
      <c r="D39" s="22">
        <f>COUNTA(D5:D38)</f>
        <v>32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COUNTIF(H5:H38,"X")</f>
        <v>2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32</v>
      </c>
      <c r="E44" s="12">
        <f>D44/D43</f>
        <v>0.94117647058823528</v>
      </c>
    </row>
    <row r="45" spans="1:8" ht="18.75" x14ac:dyDescent="0.3">
      <c r="C45" s="19" t="s">
        <v>489</v>
      </c>
      <c r="D45" s="10">
        <f>H39</f>
        <v>2</v>
      </c>
      <c r="E45" s="12">
        <f>D45/D43</f>
        <v>5.8823529411764705E-2</v>
      </c>
    </row>
  </sheetData>
  <mergeCells count="2">
    <mergeCell ref="A39:C39"/>
    <mergeCell ref="A1:H2"/>
  </mergeCells>
  <conditionalFormatting sqref="C5:C38">
    <cfRule type="expression" dxfId="3" priority="1">
      <formula>IF(LEN($H5)&gt;0, TRUE, FALSE)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1EA1-F646-4F3E-830E-E1FBC54465F3}">
  <dimension ref="A1:H44"/>
  <sheetViews>
    <sheetView topLeftCell="A25" workbookViewId="0">
      <selection activeCell="D19" sqref="D19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39.42578125" bestFit="1" customWidth="1"/>
    <col min="4" max="4" width="16.85546875" style="4" bestFit="1" customWidth="1"/>
    <col min="5" max="5" width="15.85546875" style="4" bestFit="1" customWidth="1"/>
    <col min="6" max="6" width="11" style="4" bestFit="1" customWidth="1"/>
    <col min="7" max="7" width="5.5703125" style="4" bestFit="1" customWidth="1"/>
    <col min="8" max="8" width="15.5703125" bestFit="1" customWidth="1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3" spans="1:8" x14ac:dyDescent="0.25">
      <c r="D3" s="3"/>
    </row>
    <row r="4" spans="1:8" ht="15.75" x14ac:dyDescent="0.25">
      <c r="A4" s="6" t="s">
        <v>0</v>
      </c>
      <c r="B4" s="6" t="s">
        <v>1</v>
      </c>
      <c r="C4" s="8" t="s">
        <v>2</v>
      </c>
      <c r="D4" s="7" t="s">
        <v>44</v>
      </c>
      <c r="E4" s="6" t="s">
        <v>46</v>
      </c>
      <c r="F4" s="6" t="s">
        <v>47</v>
      </c>
      <c r="G4" s="7" t="s">
        <v>495</v>
      </c>
      <c r="H4" s="6" t="s">
        <v>496</v>
      </c>
    </row>
    <row r="5" spans="1:8" x14ac:dyDescent="0.25">
      <c r="A5" s="27">
        <v>1601</v>
      </c>
      <c r="B5" s="27">
        <v>1</v>
      </c>
      <c r="C5" s="9" t="s">
        <v>48</v>
      </c>
      <c r="D5" s="3"/>
      <c r="H5" s="4" t="str">
        <f>IF(COUNTA(D5:G5)=0,"X","")</f>
        <v>X</v>
      </c>
    </row>
    <row r="6" spans="1:8" x14ac:dyDescent="0.25">
      <c r="A6" s="27">
        <v>870</v>
      </c>
      <c r="B6" s="27">
        <v>2</v>
      </c>
      <c r="C6" s="9" t="s">
        <v>49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7">
        <v>3820</v>
      </c>
      <c r="B7" s="27">
        <v>3</v>
      </c>
      <c r="C7" s="9" t="s">
        <v>50</v>
      </c>
      <c r="D7" s="3" t="s">
        <v>43</v>
      </c>
      <c r="H7" s="4" t="str">
        <f t="shared" si="0"/>
        <v/>
      </c>
    </row>
    <row r="8" spans="1:8" x14ac:dyDescent="0.25">
      <c r="A8" s="27">
        <v>799</v>
      </c>
      <c r="B8" s="27">
        <v>4</v>
      </c>
      <c r="C8" s="9" t="s">
        <v>51</v>
      </c>
      <c r="D8" s="3" t="s">
        <v>43</v>
      </c>
      <c r="H8" s="4" t="str">
        <f t="shared" si="0"/>
        <v/>
      </c>
    </row>
    <row r="9" spans="1:8" x14ac:dyDescent="0.25">
      <c r="A9" s="27">
        <v>3601</v>
      </c>
      <c r="B9" s="27">
        <v>5</v>
      </c>
      <c r="C9" s="9" t="s">
        <v>52</v>
      </c>
      <c r="D9" s="3"/>
      <c r="H9" s="4" t="str">
        <f t="shared" si="0"/>
        <v>X</v>
      </c>
    </row>
    <row r="10" spans="1:8" x14ac:dyDescent="0.25">
      <c r="A10" s="27">
        <v>4059</v>
      </c>
      <c r="B10" s="27">
        <v>6</v>
      </c>
      <c r="C10" s="9" t="s">
        <v>53</v>
      </c>
      <c r="D10" s="3" t="s">
        <v>43</v>
      </c>
      <c r="H10" s="4" t="str">
        <f t="shared" si="0"/>
        <v/>
      </c>
    </row>
    <row r="11" spans="1:8" x14ac:dyDescent="0.25">
      <c r="A11" s="27">
        <v>2757</v>
      </c>
      <c r="B11" s="27">
        <v>7</v>
      </c>
      <c r="C11" s="9" t="s">
        <v>54</v>
      </c>
      <c r="D11" s="3" t="s">
        <v>43</v>
      </c>
      <c r="H11" s="4" t="str">
        <f t="shared" si="0"/>
        <v/>
      </c>
    </row>
    <row r="12" spans="1:8" x14ac:dyDescent="0.25">
      <c r="A12" s="27">
        <v>1167</v>
      </c>
      <c r="B12" s="27">
        <v>8</v>
      </c>
      <c r="C12" s="9" t="s">
        <v>55</v>
      </c>
      <c r="D12" s="3" t="s">
        <v>43</v>
      </c>
      <c r="H12" s="4" t="str">
        <f t="shared" si="0"/>
        <v/>
      </c>
    </row>
    <row r="13" spans="1:8" x14ac:dyDescent="0.25">
      <c r="A13" s="27">
        <v>771</v>
      </c>
      <c r="B13" s="27">
        <v>9</v>
      </c>
      <c r="C13" s="9" t="s">
        <v>56</v>
      </c>
      <c r="D13" s="3" t="s">
        <v>43</v>
      </c>
      <c r="H13" s="4" t="str">
        <f t="shared" si="0"/>
        <v/>
      </c>
    </row>
    <row r="14" spans="1:8" x14ac:dyDescent="0.25">
      <c r="A14" s="27">
        <v>805</v>
      </c>
      <c r="B14" s="27">
        <v>10</v>
      </c>
      <c r="C14" s="9" t="s">
        <v>57</v>
      </c>
      <c r="D14" s="3" t="s">
        <v>43</v>
      </c>
      <c r="H14" s="4" t="str">
        <f t="shared" si="0"/>
        <v/>
      </c>
    </row>
    <row r="15" spans="1:8" x14ac:dyDescent="0.25">
      <c r="A15" s="27">
        <v>1521</v>
      </c>
      <c r="B15" s="27">
        <v>11</v>
      </c>
      <c r="C15" s="9" t="s">
        <v>58</v>
      </c>
      <c r="D15" s="3" t="s">
        <v>43</v>
      </c>
      <c r="H15" s="4" t="str">
        <f t="shared" si="0"/>
        <v/>
      </c>
    </row>
    <row r="16" spans="1:8" x14ac:dyDescent="0.25">
      <c r="A16" s="27">
        <v>814</v>
      </c>
      <c r="B16" s="27">
        <v>12</v>
      </c>
      <c r="C16" s="9" t="s">
        <v>59</v>
      </c>
      <c r="D16" s="3" t="s">
        <v>43</v>
      </c>
      <c r="H16" s="4" t="str">
        <f t="shared" si="0"/>
        <v/>
      </c>
    </row>
    <row r="17" spans="1:8" x14ac:dyDescent="0.25">
      <c r="A17" s="27">
        <v>851</v>
      </c>
      <c r="B17" s="27">
        <v>13</v>
      </c>
      <c r="C17" s="9" t="s">
        <v>60</v>
      </c>
      <c r="D17" s="3" t="s">
        <v>43</v>
      </c>
      <c r="H17" s="4" t="str">
        <f t="shared" si="0"/>
        <v/>
      </c>
    </row>
    <row r="18" spans="1:8" x14ac:dyDescent="0.25">
      <c r="A18" s="27">
        <v>1391</v>
      </c>
      <c r="B18" s="27">
        <v>14</v>
      </c>
      <c r="C18" s="9" t="s">
        <v>61</v>
      </c>
      <c r="D18" s="3" t="s">
        <v>43</v>
      </c>
      <c r="H18" s="4" t="str">
        <f t="shared" si="0"/>
        <v/>
      </c>
    </row>
    <row r="19" spans="1:8" x14ac:dyDescent="0.25">
      <c r="A19" s="27">
        <v>4304</v>
      </c>
      <c r="B19" s="27">
        <v>15</v>
      </c>
      <c r="C19" s="9" t="s">
        <v>62</v>
      </c>
      <c r="D19" s="3" t="s">
        <v>43</v>
      </c>
      <c r="H19" s="4" t="str">
        <f t="shared" si="0"/>
        <v/>
      </c>
    </row>
    <row r="20" spans="1:8" x14ac:dyDescent="0.25">
      <c r="A20" s="27">
        <v>3548</v>
      </c>
      <c r="B20" s="27">
        <v>16</v>
      </c>
      <c r="C20" s="9" t="s">
        <v>63</v>
      </c>
      <c r="D20" s="3"/>
      <c r="H20" s="4" t="str">
        <f t="shared" si="0"/>
        <v>X</v>
      </c>
    </row>
    <row r="21" spans="1:8" x14ac:dyDescent="0.25">
      <c r="A21" s="27">
        <v>777</v>
      </c>
      <c r="B21" s="27">
        <v>17</v>
      </c>
      <c r="C21" s="9" t="s">
        <v>64</v>
      </c>
      <c r="D21" s="3" t="s">
        <v>43</v>
      </c>
      <c r="H21" s="4" t="str">
        <f t="shared" si="0"/>
        <v/>
      </c>
    </row>
    <row r="22" spans="1:8" x14ac:dyDescent="0.25">
      <c r="A22" s="27">
        <v>4305</v>
      </c>
      <c r="B22" s="27">
        <v>18</v>
      </c>
      <c r="C22" s="9" t="s">
        <v>65</v>
      </c>
      <c r="D22" s="3" t="s">
        <v>43</v>
      </c>
      <c r="H22" s="4" t="str">
        <f t="shared" si="0"/>
        <v/>
      </c>
    </row>
    <row r="23" spans="1:8" x14ac:dyDescent="0.25">
      <c r="A23" s="27">
        <v>2459</v>
      </c>
      <c r="B23" s="27">
        <v>19</v>
      </c>
      <c r="C23" s="9" t="s">
        <v>66</v>
      </c>
      <c r="D23" s="3" t="s">
        <v>43</v>
      </c>
      <c r="H23" s="4" t="str">
        <f t="shared" si="0"/>
        <v/>
      </c>
    </row>
    <row r="24" spans="1:8" x14ac:dyDescent="0.25">
      <c r="A24" s="27">
        <v>3188</v>
      </c>
      <c r="B24" s="27">
        <v>20</v>
      </c>
      <c r="C24" s="9" t="s">
        <v>67</v>
      </c>
      <c r="D24" s="3"/>
      <c r="H24" s="4" t="str">
        <f t="shared" si="0"/>
        <v>X</v>
      </c>
    </row>
    <row r="25" spans="1:8" x14ac:dyDescent="0.25">
      <c r="A25" s="27">
        <v>3668</v>
      </c>
      <c r="B25" s="27">
        <v>21</v>
      </c>
      <c r="C25" s="9" t="s">
        <v>68</v>
      </c>
      <c r="D25" s="3" t="s">
        <v>43</v>
      </c>
      <c r="H25" s="4" t="str">
        <f t="shared" si="0"/>
        <v/>
      </c>
    </row>
    <row r="26" spans="1:8" x14ac:dyDescent="0.25">
      <c r="A26" s="27">
        <v>3186</v>
      </c>
      <c r="B26" s="27">
        <v>22</v>
      </c>
      <c r="C26" s="9" t="s">
        <v>69</v>
      </c>
      <c r="D26" s="3" t="s">
        <v>43</v>
      </c>
      <c r="H26" s="4" t="str">
        <f t="shared" si="0"/>
        <v/>
      </c>
    </row>
    <row r="27" spans="1:8" x14ac:dyDescent="0.25">
      <c r="A27" s="27">
        <v>746</v>
      </c>
      <c r="B27" s="27">
        <v>23</v>
      </c>
      <c r="C27" s="9" t="s">
        <v>70</v>
      </c>
      <c r="D27" s="3" t="s">
        <v>43</v>
      </c>
      <c r="H27" s="4" t="str">
        <f t="shared" si="0"/>
        <v/>
      </c>
    </row>
    <row r="28" spans="1:8" x14ac:dyDescent="0.25">
      <c r="A28" s="27">
        <v>4058</v>
      </c>
      <c r="B28" s="27">
        <v>24</v>
      </c>
      <c r="C28" s="9" t="s">
        <v>71</v>
      </c>
      <c r="D28" s="3" t="s">
        <v>43</v>
      </c>
      <c r="H28" s="4" t="str">
        <f t="shared" si="0"/>
        <v/>
      </c>
    </row>
    <row r="29" spans="1:8" x14ac:dyDescent="0.25">
      <c r="A29" s="27">
        <v>829</v>
      </c>
      <c r="B29" s="27">
        <v>25</v>
      </c>
      <c r="C29" s="9" t="s">
        <v>72</v>
      </c>
      <c r="D29" s="3" t="s">
        <v>43</v>
      </c>
      <c r="H29" s="4" t="str">
        <f t="shared" si="0"/>
        <v/>
      </c>
    </row>
    <row r="30" spans="1:8" x14ac:dyDescent="0.25">
      <c r="A30" s="27">
        <v>749</v>
      </c>
      <c r="B30" s="27">
        <v>26</v>
      </c>
      <c r="C30" s="9" t="s">
        <v>73</v>
      </c>
      <c r="D30" s="3" t="s">
        <v>43</v>
      </c>
      <c r="H30" s="4" t="str">
        <f t="shared" si="0"/>
        <v/>
      </c>
    </row>
    <row r="31" spans="1:8" x14ac:dyDescent="0.25">
      <c r="A31" s="27">
        <v>1424</v>
      </c>
      <c r="B31" s="27">
        <v>27</v>
      </c>
      <c r="C31" s="9" t="s">
        <v>74</v>
      </c>
      <c r="D31" s="3" t="s">
        <v>43</v>
      </c>
      <c r="H31" s="4" t="str">
        <f t="shared" si="0"/>
        <v/>
      </c>
    </row>
    <row r="32" spans="1:8" x14ac:dyDescent="0.25">
      <c r="A32" s="27">
        <v>938</v>
      </c>
      <c r="B32" s="27">
        <v>28</v>
      </c>
      <c r="C32" s="9" t="s">
        <v>75</v>
      </c>
      <c r="D32" s="3" t="s">
        <v>43</v>
      </c>
      <c r="H32" s="4" t="str">
        <f t="shared" si="0"/>
        <v/>
      </c>
    </row>
    <row r="33" spans="1:8" x14ac:dyDescent="0.25">
      <c r="A33" s="27">
        <v>940</v>
      </c>
      <c r="B33" s="27">
        <v>29</v>
      </c>
      <c r="C33" s="9" t="s">
        <v>76</v>
      </c>
      <c r="D33" s="3" t="s">
        <v>43</v>
      </c>
      <c r="H33" s="4" t="str">
        <f t="shared" si="0"/>
        <v/>
      </c>
    </row>
    <row r="34" spans="1:8" x14ac:dyDescent="0.25">
      <c r="A34" s="27">
        <v>1477</v>
      </c>
      <c r="B34" s="27">
        <v>30</v>
      </c>
      <c r="C34" s="9" t="s">
        <v>77</v>
      </c>
      <c r="D34" s="3" t="s">
        <v>43</v>
      </c>
      <c r="H34" s="4" t="str">
        <f t="shared" si="0"/>
        <v/>
      </c>
    </row>
    <row r="35" spans="1:8" x14ac:dyDescent="0.25">
      <c r="A35" s="27">
        <v>1462</v>
      </c>
      <c r="B35" s="27">
        <v>31</v>
      </c>
      <c r="C35" s="9" t="s">
        <v>78</v>
      </c>
      <c r="D35" s="3" t="s">
        <v>43</v>
      </c>
      <c r="H35" s="4" t="str">
        <f t="shared" si="0"/>
        <v/>
      </c>
    </row>
    <row r="36" spans="1:8" x14ac:dyDescent="0.25">
      <c r="A36" s="27">
        <v>2111</v>
      </c>
      <c r="B36" s="27">
        <v>32</v>
      </c>
      <c r="C36" s="9" t="s">
        <v>79</v>
      </c>
      <c r="D36" s="3" t="s">
        <v>43</v>
      </c>
      <c r="H36" s="4" t="str">
        <f t="shared" si="0"/>
        <v/>
      </c>
    </row>
    <row r="37" spans="1:8" x14ac:dyDescent="0.25">
      <c r="A37" s="27">
        <v>754</v>
      </c>
      <c r="B37" s="27">
        <v>33</v>
      </c>
      <c r="C37" s="9" t="s">
        <v>80</v>
      </c>
      <c r="D37" s="3" t="s">
        <v>43</v>
      </c>
      <c r="H37" s="4" t="str">
        <f t="shared" si="0"/>
        <v/>
      </c>
    </row>
    <row r="38" spans="1:8" ht="16.5" thickBot="1" x14ac:dyDescent="0.3">
      <c r="A38" s="39" t="s">
        <v>491</v>
      </c>
      <c r="B38" s="39"/>
      <c r="C38" s="40"/>
      <c r="D38" s="22">
        <f>COUNTA(D5:D37)</f>
        <v>29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4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29</v>
      </c>
      <c r="E43" s="12">
        <f>D43/D42</f>
        <v>0.87878787878787878</v>
      </c>
    </row>
    <row r="44" spans="1:8" ht="18.75" x14ac:dyDescent="0.3">
      <c r="C44" s="19" t="s">
        <v>489</v>
      </c>
      <c r="D44" s="10">
        <f>H38</f>
        <v>4</v>
      </c>
      <c r="E44" s="12">
        <f>D44/D42</f>
        <v>0.12121212121212122</v>
      </c>
    </row>
  </sheetData>
  <mergeCells count="2">
    <mergeCell ref="A38:C38"/>
    <mergeCell ref="A1:H2"/>
  </mergeCells>
  <conditionalFormatting sqref="C5:C37">
    <cfRule type="expression" dxfId="2" priority="1">
      <formula>IF(LEN($H5)&gt;0, TRUE, FALSE)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6A688-FE73-4566-841A-31D529165F68}">
  <dimension ref="A1:H44"/>
  <sheetViews>
    <sheetView topLeftCell="A16" workbookViewId="0">
      <selection activeCell="C11" sqref="C11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425781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3545</v>
      </c>
      <c r="B5" s="26">
        <v>1</v>
      </c>
      <c r="C5" s="9" t="s">
        <v>454</v>
      </c>
      <c r="D5" s="3" t="s">
        <v>43</v>
      </c>
      <c r="H5" s="4" t="str">
        <f>IF(COUNTA(D5:G5)=0,"X","")</f>
        <v/>
      </c>
    </row>
    <row r="6" spans="1:8" x14ac:dyDescent="0.25">
      <c r="A6" s="26">
        <v>725</v>
      </c>
      <c r="B6" s="26">
        <v>2</v>
      </c>
      <c r="C6" s="9" t="s">
        <v>455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6">
        <v>1455</v>
      </c>
      <c r="B7" s="26">
        <v>3</v>
      </c>
      <c r="C7" s="9" t="s">
        <v>456</v>
      </c>
      <c r="D7" s="3" t="s">
        <v>43</v>
      </c>
      <c r="H7" s="4" t="str">
        <f t="shared" si="0"/>
        <v/>
      </c>
    </row>
    <row r="8" spans="1:8" x14ac:dyDescent="0.25">
      <c r="A8" s="26">
        <v>3280</v>
      </c>
      <c r="B8" s="26">
        <v>4</v>
      </c>
      <c r="C8" s="9" t="s">
        <v>457</v>
      </c>
      <c r="D8" s="3" t="s">
        <v>43</v>
      </c>
      <c r="H8" s="4" t="str">
        <f t="shared" si="0"/>
        <v/>
      </c>
    </row>
    <row r="9" spans="1:8" x14ac:dyDescent="0.25">
      <c r="A9" s="26">
        <v>1466</v>
      </c>
      <c r="B9" s="26">
        <v>5</v>
      </c>
      <c r="C9" s="9" t="s">
        <v>458</v>
      </c>
      <c r="D9" s="3" t="s">
        <v>43</v>
      </c>
      <c r="H9" s="4" t="str">
        <f t="shared" si="0"/>
        <v/>
      </c>
    </row>
    <row r="10" spans="1:8" x14ac:dyDescent="0.25">
      <c r="A10" s="26">
        <v>912</v>
      </c>
      <c r="B10" s="26">
        <v>6</v>
      </c>
      <c r="C10" s="9" t="s">
        <v>459</v>
      </c>
      <c r="D10" s="3" t="s">
        <v>43</v>
      </c>
      <c r="H10" s="4" t="str">
        <f t="shared" si="0"/>
        <v/>
      </c>
    </row>
    <row r="11" spans="1:8" x14ac:dyDescent="0.25">
      <c r="A11" s="26">
        <v>3911</v>
      </c>
      <c r="B11" s="26">
        <v>7</v>
      </c>
      <c r="C11" s="9" t="s">
        <v>460</v>
      </c>
      <c r="D11" s="3" t="s">
        <v>43</v>
      </c>
      <c r="H11" s="4" t="str">
        <f t="shared" si="0"/>
        <v/>
      </c>
    </row>
    <row r="12" spans="1:8" x14ac:dyDescent="0.25">
      <c r="A12" s="26">
        <v>806</v>
      </c>
      <c r="B12" s="26">
        <v>8</v>
      </c>
      <c r="C12" s="9" t="s">
        <v>461</v>
      </c>
      <c r="D12" s="3" t="s">
        <v>43</v>
      </c>
      <c r="H12" s="4" t="str">
        <f t="shared" si="0"/>
        <v/>
      </c>
    </row>
    <row r="13" spans="1:8" x14ac:dyDescent="0.25">
      <c r="A13" s="26">
        <v>730</v>
      </c>
      <c r="B13" s="26">
        <v>9</v>
      </c>
      <c r="C13" s="9" t="s">
        <v>462</v>
      </c>
      <c r="D13" s="3" t="s">
        <v>43</v>
      </c>
      <c r="H13" s="4" t="str">
        <f t="shared" si="0"/>
        <v/>
      </c>
    </row>
    <row r="14" spans="1:8" x14ac:dyDescent="0.25">
      <c r="A14" s="26">
        <v>847</v>
      </c>
      <c r="B14" s="26">
        <v>10</v>
      </c>
      <c r="C14" s="9" t="s">
        <v>463</v>
      </c>
      <c r="D14" s="3" t="s">
        <v>43</v>
      </c>
      <c r="H14" s="4" t="str">
        <f t="shared" si="0"/>
        <v/>
      </c>
    </row>
    <row r="15" spans="1:8" x14ac:dyDescent="0.25">
      <c r="A15" s="26">
        <v>4303</v>
      </c>
      <c r="B15" s="26">
        <v>11</v>
      </c>
      <c r="C15" s="9" t="s">
        <v>464</v>
      </c>
      <c r="D15" s="3" t="s">
        <v>43</v>
      </c>
      <c r="H15" s="4" t="str">
        <f t="shared" si="0"/>
        <v/>
      </c>
    </row>
    <row r="16" spans="1:8" x14ac:dyDescent="0.25">
      <c r="A16" s="26">
        <v>774</v>
      </c>
      <c r="B16" s="26">
        <v>12</v>
      </c>
      <c r="C16" s="9" t="s">
        <v>465</v>
      </c>
      <c r="D16" s="3" t="s">
        <v>43</v>
      </c>
      <c r="H16" s="4" t="str">
        <f t="shared" si="0"/>
        <v/>
      </c>
    </row>
    <row r="17" spans="1:8" x14ac:dyDescent="0.25">
      <c r="A17" s="26">
        <v>3546</v>
      </c>
      <c r="B17" s="26">
        <v>13</v>
      </c>
      <c r="C17" s="9" t="s">
        <v>466</v>
      </c>
      <c r="D17" s="3" t="s">
        <v>43</v>
      </c>
      <c r="H17" s="4" t="str">
        <f t="shared" si="0"/>
        <v/>
      </c>
    </row>
    <row r="18" spans="1:8" x14ac:dyDescent="0.25">
      <c r="A18" s="26">
        <v>2647</v>
      </c>
      <c r="B18" s="26">
        <v>14</v>
      </c>
      <c r="C18" s="9" t="s">
        <v>467</v>
      </c>
      <c r="D18" s="3" t="s">
        <v>43</v>
      </c>
      <c r="H18" s="4" t="str">
        <f t="shared" si="0"/>
        <v/>
      </c>
    </row>
    <row r="19" spans="1:8" x14ac:dyDescent="0.25">
      <c r="A19" s="26">
        <v>2018</v>
      </c>
      <c r="B19" s="26">
        <v>15</v>
      </c>
      <c r="C19" s="9" t="s">
        <v>468</v>
      </c>
      <c r="D19" s="3" t="s">
        <v>43</v>
      </c>
      <c r="H19" s="4" t="str">
        <f t="shared" si="0"/>
        <v/>
      </c>
    </row>
    <row r="20" spans="1:8" x14ac:dyDescent="0.25">
      <c r="A20" s="26">
        <v>4354</v>
      </c>
      <c r="B20" s="26">
        <v>16</v>
      </c>
      <c r="C20" s="9" t="s">
        <v>469</v>
      </c>
      <c r="D20" s="3" t="s">
        <v>43</v>
      </c>
      <c r="H20" s="4" t="str">
        <f t="shared" si="0"/>
        <v/>
      </c>
    </row>
    <row r="21" spans="1:8" x14ac:dyDescent="0.25">
      <c r="A21" s="26">
        <v>820</v>
      </c>
      <c r="B21" s="26">
        <v>17</v>
      </c>
      <c r="C21" s="9" t="s">
        <v>470</v>
      </c>
      <c r="D21" s="3" t="s">
        <v>43</v>
      </c>
      <c r="H21" s="4" t="str">
        <f t="shared" si="0"/>
        <v/>
      </c>
    </row>
    <row r="22" spans="1:8" x14ac:dyDescent="0.25">
      <c r="A22" s="26">
        <v>992</v>
      </c>
      <c r="B22" s="26">
        <v>18</v>
      </c>
      <c r="C22" s="9" t="s">
        <v>471</v>
      </c>
      <c r="D22" s="3" t="s">
        <v>43</v>
      </c>
      <c r="H22" s="4" t="str">
        <f t="shared" si="0"/>
        <v/>
      </c>
    </row>
    <row r="23" spans="1:8" x14ac:dyDescent="0.25">
      <c r="A23" s="26">
        <v>1460</v>
      </c>
      <c r="B23" s="26">
        <v>19</v>
      </c>
      <c r="C23" s="9" t="s">
        <v>472</v>
      </c>
      <c r="D23" s="3" t="s">
        <v>43</v>
      </c>
      <c r="H23" s="4" t="str">
        <f t="shared" si="0"/>
        <v/>
      </c>
    </row>
    <row r="24" spans="1:8" x14ac:dyDescent="0.25">
      <c r="A24" s="26">
        <v>780</v>
      </c>
      <c r="B24" s="26">
        <v>20</v>
      </c>
      <c r="C24" s="9" t="s">
        <v>473</v>
      </c>
      <c r="D24" s="3" t="s">
        <v>43</v>
      </c>
      <c r="H24" s="4" t="str">
        <f t="shared" si="0"/>
        <v/>
      </c>
    </row>
    <row r="25" spans="1:8" x14ac:dyDescent="0.25">
      <c r="A25" s="26">
        <v>1181</v>
      </c>
      <c r="B25" s="26">
        <v>21</v>
      </c>
      <c r="C25" s="9" t="s">
        <v>474</v>
      </c>
      <c r="D25" s="3" t="s">
        <v>43</v>
      </c>
      <c r="H25" s="4" t="str">
        <f t="shared" si="0"/>
        <v/>
      </c>
    </row>
    <row r="26" spans="1:8" x14ac:dyDescent="0.25">
      <c r="A26" s="26">
        <v>825</v>
      </c>
      <c r="B26" s="26">
        <v>22</v>
      </c>
      <c r="C26" s="9" t="s">
        <v>475</v>
      </c>
      <c r="D26" s="3" t="s">
        <v>43</v>
      </c>
      <c r="H26" s="4" t="str">
        <f t="shared" si="0"/>
        <v/>
      </c>
    </row>
    <row r="27" spans="1:8" x14ac:dyDescent="0.25">
      <c r="A27" s="26">
        <v>3263</v>
      </c>
      <c r="B27" s="26">
        <v>23</v>
      </c>
      <c r="C27" s="9" t="s">
        <v>476</v>
      </c>
      <c r="D27" s="3" t="s">
        <v>43</v>
      </c>
      <c r="H27" s="4" t="str">
        <f t="shared" si="0"/>
        <v/>
      </c>
    </row>
    <row r="28" spans="1:8" x14ac:dyDescent="0.25">
      <c r="A28" s="26">
        <v>3260</v>
      </c>
      <c r="B28" s="26">
        <v>24</v>
      </c>
      <c r="C28" s="9" t="s">
        <v>477</v>
      </c>
      <c r="D28" s="3" t="s">
        <v>43</v>
      </c>
      <c r="H28" s="4" t="str">
        <f t="shared" si="0"/>
        <v/>
      </c>
    </row>
    <row r="29" spans="1:8" x14ac:dyDescent="0.25">
      <c r="A29" s="26">
        <v>784</v>
      </c>
      <c r="B29" s="26">
        <v>25</v>
      </c>
      <c r="C29" s="9" t="s">
        <v>478</v>
      </c>
      <c r="D29" s="3" t="s">
        <v>43</v>
      </c>
      <c r="H29" s="4" t="str">
        <f t="shared" si="0"/>
        <v/>
      </c>
    </row>
    <row r="30" spans="1:8" x14ac:dyDescent="0.25">
      <c r="A30" s="26">
        <v>934</v>
      </c>
      <c r="B30" s="26">
        <v>26</v>
      </c>
      <c r="C30" s="9" t="s">
        <v>479</v>
      </c>
      <c r="D30" s="3" t="s">
        <v>43</v>
      </c>
      <c r="H30" s="4" t="str">
        <f t="shared" si="0"/>
        <v/>
      </c>
    </row>
    <row r="31" spans="1:8" x14ac:dyDescent="0.25">
      <c r="A31" s="26">
        <v>787</v>
      </c>
      <c r="B31" s="26">
        <v>27</v>
      </c>
      <c r="C31" s="9" t="s">
        <v>480</v>
      </c>
      <c r="D31" s="3" t="s">
        <v>43</v>
      </c>
      <c r="H31" s="4" t="str">
        <f t="shared" si="0"/>
        <v/>
      </c>
    </row>
    <row r="32" spans="1:8" x14ac:dyDescent="0.25">
      <c r="A32" s="26">
        <v>3185</v>
      </c>
      <c r="B32" s="26">
        <v>28</v>
      </c>
      <c r="C32" s="9" t="s">
        <v>481</v>
      </c>
      <c r="D32" s="3" t="s">
        <v>43</v>
      </c>
      <c r="H32" s="4" t="str">
        <f t="shared" si="0"/>
        <v/>
      </c>
    </row>
    <row r="33" spans="1:8" x14ac:dyDescent="0.25">
      <c r="A33" s="26">
        <v>3383</v>
      </c>
      <c r="B33" s="26">
        <v>29</v>
      </c>
      <c r="C33" s="9" t="s">
        <v>482</v>
      </c>
      <c r="D33" s="3" t="s">
        <v>43</v>
      </c>
      <c r="H33" s="4" t="str">
        <f t="shared" si="0"/>
        <v/>
      </c>
    </row>
    <row r="34" spans="1:8" x14ac:dyDescent="0.25">
      <c r="A34" s="26">
        <v>832</v>
      </c>
      <c r="B34" s="26">
        <v>30</v>
      </c>
      <c r="C34" s="9" t="s">
        <v>483</v>
      </c>
      <c r="D34" s="3" t="s">
        <v>43</v>
      </c>
      <c r="H34" s="4" t="str">
        <f t="shared" si="0"/>
        <v/>
      </c>
    </row>
    <row r="35" spans="1:8" x14ac:dyDescent="0.25">
      <c r="A35" s="26">
        <v>796</v>
      </c>
      <c r="B35" s="26">
        <v>31</v>
      </c>
      <c r="C35" s="9" t="s">
        <v>484</v>
      </c>
      <c r="D35" s="3" t="s">
        <v>43</v>
      </c>
      <c r="H35" s="4" t="str">
        <f t="shared" si="0"/>
        <v/>
      </c>
    </row>
    <row r="36" spans="1:8" x14ac:dyDescent="0.25">
      <c r="A36" s="26">
        <v>3608</v>
      </c>
      <c r="B36" s="26">
        <v>32</v>
      </c>
      <c r="C36" s="9" t="s">
        <v>485</v>
      </c>
      <c r="D36" s="3" t="s">
        <v>43</v>
      </c>
      <c r="H36" s="4" t="str">
        <f t="shared" si="0"/>
        <v/>
      </c>
    </row>
    <row r="37" spans="1:8" x14ac:dyDescent="0.25">
      <c r="A37" s="26">
        <v>1450</v>
      </c>
      <c r="B37" s="26">
        <v>33</v>
      </c>
      <c r="C37" s="9" t="s">
        <v>486</v>
      </c>
      <c r="D37" s="3" t="s">
        <v>43</v>
      </c>
      <c r="H37" s="4" t="str">
        <f t="shared" si="0"/>
        <v/>
      </c>
    </row>
    <row r="38" spans="1:8" ht="16.5" thickBot="1" x14ac:dyDescent="0.3">
      <c r="A38" s="39" t="s">
        <v>491</v>
      </c>
      <c r="B38" s="39"/>
      <c r="C38" s="40"/>
      <c r="D38" s="22">
        <f>COUNTA(D5:D37)</f>
        <v>33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0</v>
      </c>
    </row>
    <row r="39" spans="1:8" ht="15.75" thickTop="1" x14ac:dyDescent="0.25"/>
    <row r="41" spans="1:8" ht="18.75" x14ac:dyDescent="0.3">
      <c r="C41" s="24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v>1</v>
      </c>
    </row>
    <row r="43" spans="1:8" ht="18.75" x14ac:dyDescent="0.3">
      <c r="C43" s="19" t="s">
        <v>488</v>
      </c>
      <c r="D43" s="10">
        <f>D42-D44</f>
        <v>33</v>
      </c>
      <c r="E43" s="12">
        <v>0.8529411764705882</v>
      </c>
    </row>
    <row r="44" spans="1:8" ht="18.75" x14ac:dyDescent="0.3">
      <c r="C44" s="19" t="s">
        <v>489</v>
      </c>
      <c r="D44" s="10">
        <f>H38</f>
        <v>0</v>
      </c>
      <c r="E44" s="12">
        <v>0.14705882352941177</v>
      </c>
    </row>
  </sheetData>
  <mergeCells count="2">
    <mergeCell ref="A38:C38"/>
    <mergeCell ref="A1:H2"/>
  </mergeCells>
  <conditionalFormatting sqref="C5:C22 C24:C37">
    <cfRule type="expression" dxfId="1" priority="2">
      <formula>IF(LEN($H5)&gt;0, TRUE, FALSE)</formula>
    </cfRule>
  </conditionalFormatting>
  <conditionalFormatting sqref="C23">
    <cfRule type="expression" dxfId="0" priority="1">
      <formula>IF(LEN($H23)&gt;0, TRUE, FALSE)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opLeftCell="A22" workbookViewId="0">
      <selection activeCell="D41" sqref="D41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6.7109375" style="3" bestFit="1" customWidth="1"/>
    <col min="5" max="5" width="15.85546875" bestFit="1" customWidth="1"/>
    <col min="6" max="6" width="11" bestFit="1" customWidth="1"/>
    <col min="7" max="7" width="6.5703125" bestFit="1" customWidth="1"/>
    <col min="8" max="8" width="15.5703125" style="4" bestFit="1" customWidth="1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s="1" customFormat="1" ht="15.75" x14ac:dyDescent="0.25">
      <c r="A4" s="6" t="s">
        <v>0</v>
      </c>
      <c r="B4" s="6" t="s">
        <v>1</v>
      </c>
      <c r="C4" s="8" t="s">
        <v>2</v>
      </c>
      <c r="D4" s="7" t="s">
        <v>44</v>
      </c>
      <c r="E4" s="6" t="s">
        <v>46</v>
      </c>
      <c r="F4" s="6" t="s">
        <v>47</v>
      </c>
      <c r="G4" s="6" t="s">
        <v>495</v>
      </c>
      <c r="H4" s="6" t="s">
        <v>496</v>
      </c>
    </row>
    <row r="5" spans="1:8" x14ac:dyDescent="0.25">
      <c r="A5">
        <v>2537</v>
      </c>
      <c r="B5">
        <v>1</v>
      </c>
      <c r="C5" s="9" t="s">
        <v>3</v>
      </c>
      <c r="D5" s="3" t="s">
        <v>43</v>
      </c>
      <c r="H5" s="4" t="str">
        <f>IF(COUNTA(D5:G5)=0,"X","")</f>
        <v/>
      </c>
    </row>
    <row r="6" spans="1:8" x14ac:dyDescent="0.25">
      <c r="A6">
        <v>2685</v>
      </c>
      <c r="B6">
        <v>2</v>
      </c>
      <c r="C6" s="9" t="s">
        <v>4</v>
      </c>
      <c r="D6" s="3" t="s">
        <v>43</v>
      </c>
      <c r="H6" s="4" t="str">
        <f t="shared" ref="H6:H44" si="0">IF(COUNTA(D6:G6)=0,"X","")</f>
        <v/>
      </c>
    </row>
    <row r="7" spans="1:8" x14ac:dyDescent="0.25">
      <c r="A7">
        <v>4141</v>
      </c>
      <c r="B7">
        <v>3</v>
      </c>
      <c r="C7" s="9" t="s">
        <v>5</v>
      </c>
      <c r="D7" s="3" t="s">
        <v>43</v>
      </c>
      <c r="H7" s="4" t="str">
        <f t="shared" si="0"/>
        <v/>
      </c>
    </row>
    <row r="8" spans="1:8" x14ac:dyDescent="0.25">
      <c r="A8">
        <v>2561</v>
      </c>
      <c r="B8">
        <v>4</v>
      </c>
      <c r="C8" s="9" t="s">
        <v>6</v>
      </c>
      <c r="D8" s="3" t="s">
        <v>43</v>
      </c>
      <c r="H8" s="4" t="str">
        <f t="shared" si="0"/>
        <v/>
      </c>
    </row>
    <row r="9" spans="1:8" x14ac:dyDescent="0.25">
      <c r="A9">
        <v>3817</v>
      </c>
      <c r="B9">
        <v>5</v>
      </c>
      <c r="C9" s="9" t="s">
        <v>7</v>
      </c>
      <c r="D9" s="3" t="s">
        <v>43</v>
      </c>
      <c r="H9" s="4" t="str">
        <f t="shared" si="0"/>
        <v/>
      </c>
    </row>
    <row r="10" spans="1:8" x14ac:dyDescent="0.25">
      <c r="A10">
        <v>2780</v>
      </c>
      <c r="B10">
        <v>6</v>
      </c>
      <c r="C10" s="9" t="s">
        <v>8</v>
      </c>
      <c r="D10" s="3" t="s">
        <v>43</v>
      </c>
      <c r="H10" s="4" t="str">
        <f t="shared" si="0"/>
        <v/>
      </c>
    </row>
    <row r="11" spans="1:8" x14ac:dyDescent="0.25">
      <c r="A11">
        <v>2223</v>
      </c>
      <c r="B11">
        <v>7</v>
      </c>
      <c r="C11" s="9" t="s">
        <v>9</v>
      </c>
      <c r="D11" s="3" t="s">
        <v>43</v>
      </c>
      <c r="H11" s="4" t="str">
        <f t="shared" si="0"/>
        <v/>
      </c>
    </row>
    <row r="12" spans="1:8" x14ac:dyDescent="0.25">
      <c r="A12">
        <v>3790</v>
      </c>
      <c r="B12">
        <v>8</v>
      </c>
      <c r="C12" s="9" t="s">
        <v>10</v>
      </c>
      <c r="D12" s="3" t="s">
        <v>43</v>
      </c>
      <c r="H12" s="4" t="str">
        <f t="shared" si="0"/>
        <v/>
      </c>
    </row>
    <row r="13" spans="1:8" x14ac:dyDescent="0.25">
      <c r="A13">
        <v>4155</v>
      </c>
      <c r="B13">
        <v>9</v>
      </c>
      <c r="C13" s="9" t="s">
        <v>11</v>
      </c>
      <c r="D13" s="3" t="s">
        <v>43</v>
      </c>
      <c r="H13" s="4" t="str">
        <f t="shared" si="0"/>
        <v/>
      </c>
    </row>
    <row r="14" spans="1:8" x14ac:dyDescent="0.25">
      <c r="A14">
        <v>4146</v>
      </c>
      <c r="B14">
        <v>10</v>
      </c>
      <c r="C14" s="9" t="s">
        <v>12</v>
      </c>
      <c r="D14" s="3" t="s">
        <v>43</v>
      </c>
      <c r="H14" s="4" t="str">
        <f t="shared" si="0"/>
        <v/>
      </c>
    </row>
    <row r="15" spans="1:8" x14ac:dyDescent="0.25">
      <c r="A15">
        <v>3914</v>
      </c>
      <c r="B15">
        <v>11</v>
      </c>
      <c r="C15" s="9" t="s">
        <v>13</v>
      </c>
      <c r="D15" s="3" t="s">
        <v>43</v>
      </c>
      <c r="H15" s="4" t="str">
        <f t="shared" si="0"/>
        <v/>
      </c>
    </row>
    <row r="16" spans="1:8" x14ac:dyDescent="0.25">
      <c r="A16">
        <v>2560</v>
      </c>
      <c r="B16">
        <v>12</v>
      </c>
      <c r="C16" s="9" t="s">
        <v>14</v>
      </c>
      <c r="D16" s="3" t="s">
        <v>43</v>
      </c>
      <c r="H16" s="4" t="str">
        <f t="shared" si="0"/>
        <v/>
      </c>
    </row>
    <row r="17" spans="1:8" x14ac:dyDescent="0.25">
      <c r="A17">
        <v>2574</v>
      </c>
      <c r="B17">
        <v>13</v>
      </c>
      <c r="C17" s="9" t="s">
        <v>15</v>
      </c>
      <c r="D17" s="3" t="s">
        <v>43</v>
      </c>
      <c r="H17" s="4" t="str">
        <f t="shared" si="0"/>
        <v/>
      </c>
    </row>
    <row r="18" spans="1:8" x14ac:dyDescent="0.25">
      <c r="A18">
        <v>2692</v>
      </c>
      <c r="B18">
        <v>14</v>
      </c>
      <c r="C18" s="9" t="s">
        <v>16</v>
      </c>
      <c r="D18" s="3" t="s">
        <v>43</v>
      </c>
      <c r="H18" s="4" t="str">
        <f t="shared" si="0"/>
        <v/>
      </c>
    </row>
    <row r="19" spans="1:8" x14ac:dyDescent="0.25">
      <c r="A19">
        <v>2693</v>
      </c>
      <c r="B19">
        <v>15</v>
      </c>
      <c r="C19" s="9" t="s">
        <v>17</v>
      </c>
      <c r="D19" s="3" t="s">
        <v>43</v>
      </c>
      <c r="H19" s="4" t="str">
        <f t="shared" si="0"/>
        <v/>
      </c>
    </row>
    <row r="20" spans="1:8" x14ac:dyDescent="0.25">
      <c r="A20">
        <v>2540</v>
      </c>
      <c r="B20">
        <v>16</v>
      </c>
      <c r="C20" s="9" t="s">
        <v>18</v>
      </c>
      <c r="D20" s="3" t="s">
        <v>43</v>
      </c>
      <c r="H20" s="4" t="str">
        <f t="shared" si="0"/>
        <v/>
      </c>
    </row>
    <row r="21" spans="1:8" x14ac:dyDescent="0.25">
      <c r="A21">
        <v>2671</v>
      </c>
      <c r="B21">
        <v>17</v>
      </c>
      <c r="C21" s="9" t="s">
        <v>19</v>
      </c>
      <c r="D21" s="3" t="s">
        <v>43</v>
      </c>
      <c r="H21" s="4" t="str">
        <f t="shared" si="0"/>
        <v/>
      </c>
    </row>
    <row r="22" spans="1:8" x14ac:dyDescent="0.25">
      <c r="A22">
        <v>2696</v>
      </c>
      <c r="B22">
        <v>18</v>
      </c>
      <c r="C22" s="9" t="s">
        <v>20</v>
      </c>
      <c r="D22" s="3" t="s">
        <v>43</v>
      </c>
      <c r="H22" s="4" t="str">
        <f t="shared" si="0"/>
        <v/>
      </c>
    </row>
    <row r="23" spans="1:8" x14ac:dyDescent="0.25">
      <c r="A23">
        <v>2580</v>
      </c>
      <c r="B23">
        <v>19</v>
      </c>
      <c r="C23" s="9" t="s">
        <v>21</v>
      </c>
      <c r="D23" s="3" t="s">
        <v>43</v>
      </c>
      <c r="H23" s="4" t="str">
        <f t="shared" si="0"/>
        <v/>
      </c>
    </row>
    <row r="24" spans="1:8" x14ac:dyDescent="0.25">
      <c r="A24">
        <v>2700</v>
      </c>
      <c r="B24">
        <v>20</v>
      </c>
      <c r="C24" s="9" t="s">
        <v>22</v>
      </c>
      <c r="D24" s="3" t="s">
        <v>43</v>
      </c>
      <c r="H24" s="4" t="str">
        <f t="shared" si="0"/>
        <v/>
      </c>
    </row>
    <row r="25" spans="1:8" x14ac:dyDescent="0.25">
      <c r="A25">
        <v>4157</v>
      </c>
      <c r="B25">
        <v>21</v>
      </c>
      <c r="C25" s="9" t="s">
        <v>23</v>
      </c>
      <c r="D25" s="3" t="s">
        <v>43</v>
      </c>
      <c r="H25" s="4" t="str">
        <f t="shared" si="0"/>
        <v/>
      </c>
    </row>
    <row r="26" spans="1:8" x14ac:dyDescent="0.25">
      <c r="A26">
        <v>2980</v>
      </c>
      <c r="B26">
        <v>22</v>
      </c>
      <c r="C26" s="9" t="s">
        <v>24</v>
      </c>
      <c r="D26" s="3" t="s">
        <v>43</v>
      </c>
      <c r="H26" s="4" t="str">
        <f t="shared" si="0"/>
        <v/>
      </c>
    </row>
    <row r="27" spans="1:8" x14ac:dyDescent="0.25">
      <c r="A27">
        <v>2701</v>
      </c>
      <c r="B27">
        <v>23</v>
      </c>
      <c r="C27" s="9" t="s">
        <v>25</v>
      </c>
      <c r="D27" s="3" t="s">
        <v>43</v>
      </c>
      <c r="H27" s="4" t="str">
        <f t="shared" si="0"/>
        <v/>
      </c>
    </row>
    <row r="28" spans="1:8" x14ac:dyDescent="0.25">
      <c r="A28">
        <v>2792</v>
      </c>
      <c r="B28">
        <v>24</v>
      </c>
      <c r="C28" s="9" t="s">
        <v>26</v>
      </c>
      <c r="D28" s="3" t="s">
        <v>43</v>
      </c>
      <c r="H28" s="4" t="str">
        <f t="shared" si="0"/>
        <v/>
      </c>
    </row>
    <row r="29" spans="1:8" x14ac:dyDescent="0.25">
      <c r="A29">
        <v>3494</v>
      </c>
      <c r="B29">
        <v>25</v>
      </c>
      <c r="C29" s="9" t="s">
        <v>27</v>
      </c>
      <c r="D29" s="3" t="s">
        <v>43</v>
      </c>
      <c r="H29" s="4" t="str">
        <f t="shared" si="0"/>
        <v/>
      </c>
    </row>
    <row r="30" spans="1:8" x14ac:dyDescent="0.25">
      <c r="A30">
        <v>2584</v>
      </c>
      <c r="B30">
        <v>26</v>
      </c>
      <c r="C30" s="9" t="s">
        <v>28</v>
      </c>
      <c r="D30" s="3" t="s">
        <v>43</v>
      </c>
      <c r="H30" s="4" t="str">
        <f t="shared" si="0"/>
        <v/>
      </c>
    </row>
    <row r="31" spans="1:8" x14ac:dyDescent="0.25">
      <c r="A31">
        <v>3731</v>
      </c>
      <c r="B31">
        <v>27</v>
      </c>
      <c r="C31" s="9" t="s">
        <v>29</v>
      </c>
      <c r="D31" s="3" t="s">
        <v>43</v>
      </c>
      <c r="H31" s="4" t="str">
        <f t="shared" si="0"/>
        <v/>
      </c>
    </row>
    <row r="32" spans="1:8" x14ac:dyDescent="0.25">
      <c r="A32">
        <v>4306</v>
      </c>
      <c r="B32">
        <v>28</v>
      </c>
      <c r="C32" s="9" t="s">
        <v>30</v>
      </c>
      <c r="D32" s="3" t="s">
        <v>43</v>
      </c>
      <c r="H32" s="4" t="str">
        <f t="shared" si="0"/>
        <v/>
      </c>
    </row>
    <row r="33" spans="1:8" x14ac:dyDescent="0.25">
      <c r="A33">
        <v>2943</v>
      </c>
      <c r="B33">
        <v>29</v>
      </c>
      <c r="C33" s="9" t="s">
        <v>31</v>
      </c>
      <c r="D33" s="3" t="s">
        <v>43</v>
      </c>
      <c r="H33" s="4" t="str">
        <f t="shared" si="0"/>
        <v/>
      </c>
    </row>
    <row r="34" spans="1:8" x14ac:dyDescent="0.25">
      <c r="A34">
        <v>2789</v>
      </c>
      <c r="B34">
        <v>30</v>
      </c>
      <c r="C34" s="9" t="s">
        <v>32</v>
      </c>
      <c r="D34" s="3" t="s">
        <v>43</v>
      </c>
      <c r="H34" s="4" t="str">
        <f t="shared" si="0"/>
        <v/>
      </c>
    </row>
    <row r="35" spans="1:8" x14ac:dyDescent="0.25">
      <c r="A35">
        <v>2678</v>
      </c>
      <c r="B35">
        <v>31</v>
      </c>
      <c r="C35" s="9" t="s">
        <v>33</v>
      </c>
      <c r="D35" s="3" t="s">
        <v>43</v>
      </c>
      <c r="H35" s="4" t="str">
        <f t="shared" si="0"/>
        <v/>
      </c>
    </row>
    <row r="36" spans="1:8" x14ac:dyDescent="0.25">
      <c r="A36">
        <v>2679</v>
      </c>
      <c r="B36">
        <v>32</v>
      </c>
      <c r="C36" s="9" t="s">
        <v>34</v>
      </c>
      <c r="D36" s="3" t="s">
        <v>43</v>
      </c>
      <c r="H36" s="4" t="str">
        <f t="shared" si="0"/>
        <v/>
      </c>
    </row>
    <row r="37" spans="1:8" x14ac:dyDescent="0.25">
      <c r="A37">
        <v>2549</v>
      </c>
      <c r="B37">
        <v>33</v>
      </c>
      <c r="C37" s="9" t="s">
        <v>35</v>
      </c>
      <c r="D37" s="3" t="s">
        <v>43</v>
      </c>
      <c r="H37" s="4" t="str">
        <f t="shared" si="0"/>
        <v/>
      </c>
    </row>
    <row r="38" spans="1:8" x14ac:dyDescent="0.25">
      <c r="A38">
        <v>2680</v>
      </c>
      <c r="B38">
        <v>34</v>
      </c>
      <c r="C38" s="9" t="s">
        <v>36</v>
      </c>
      <c r="D38" s="3" t="s">
        <v>43</v>
      </c>
      <c r="H38" s="4" t="str">
        <f t="shared" si="0"/>
        <v/>
      </c>
    </row>
    <row r="39" spans="1:8" x14ac:dyDescent="0.25">
      <c r="A39">
        <v>2749</v>
      </c>
      <c r="B39">
        <v>35</v>
      </c>
      <c r="C39" s="9" t="s">
        <v>37</v>
      </c>
      <c r="D39" s="3" t="s">
        <v>43</v>
      </c>
      <c r="H39" s="4" t="str">
        <f t="shared" si="0"/>
        <v/>
      </c>
    </row>
    <row r="40" spans="1:8" x14ac:dyDescent="0.25">
      <c r="A40">
        <v>2208</v>
      </c>
      <c r="B40">
        <v>36</v>
      </c>
      <c r="C40" s="9" t="s">
        <v>38</v>
      </c>
      <c r="D40" s="3" t="s">
        <v>43</v>
      </c>
      <c r="H40" s="4" t="str">
        <f t="shared" si="0"/>
        <v/>
      </c>
    </row>
    <row r="41" spans="1:8" x14ac:dyDescent="0.25">
      <c r="A41">
        <v>2204</v>
      </c>
      <c r="B41">
        <v>37</v>
      </c>
      <c r="C41" s="9" t="s">
        <v>39</v>
      </c>
      <c r="H41" s="4" t="str">
        <f t="shared" si="0"/>
        <v>X</v>
      </c>
    </row>
    <row r="42" spans="1:8" x14ac:dyDescent="0.25">
      <c r="A42">
        <v>1907</v>
      </c>
      <c r="B42">
        <v>38</v>
      </c>
      <c r="C42" s="9" t="s">
        <v>40</v>
      </c>
      <c r="D42" s="3" t="s">
        <v>43</v>
      </c>
      <c r="H42" s="4" t="str">
        <f t="shared" si="0"/>
        <v/>
      </c>
    </row>
    <row r="43" spans="1:8" x14ac:dyDescent="0.25">
      <c r="A43">
        <v>2707</v>
      </c>
      <c r="B43">
        <v>39</v>
      </c>
      <c r="C43" s="9" t="s">
        <v>41</v>
      </c>
      <c r="D43" s="3" t="s">
        <v>43</v>
      </c>
      <c r="H43" s="4" t="str">
        <f t="shared" si="0"/>
        <v/>
      </c>
    </row>
    <row r="44" spans="1:8" x14ac:dyDescent="0.25">
      <c r="A44">
        <v>2558</v>
      </c>
      <c r="B44">
        <v>40</v>
      </c>
      <c r="C44" s="9" t="s">
        <v>42</v>
      </c>
      <c r="D44" s="3" t="s">
        <v>43</v>
      </c>
      <c r="H44" s="4" t="str">
        <f t="shared" si="0"/>
        <v/>
      </c>
    </row>
    <row r="45" spans="1:8" ht="16.5" thickBot="1" x14ac:dyDescent="0.3">
      <c r="A45" s="39" t="s">
        <v>491</v>
      </c>
      <c r="B45" s="39"/>
      <c r="C45" s="40"/>
      <c r="D45" s="22">
        <f>COUNTA(D5:D44)</f>
        <v>39</v>
      </c>
      <c r="E45" s="22">
        <f t="shared" ref="E45:G45" si="1">COUNTA(E5:E44)</f>
        <v>0</v>
      </c>
      <c r="F45" s="22">
        <f t="shared" si="1"/>
        <v>0</v>
      </c>
      <c r="G45" s="22">
        <f t="shared" si="1"/>
        <v>0</v>
      </c>
      <c r="H45" s="23">
        <f>COUNTIF(H5:H44,"X")</f>
        <v>1</v>
      </c>
    </row>
    <row r="46" spans="1:8" ht="16.5" thickTop="1" x14ac:dyDescent="0.25">
      <c r="C46" s="13"/>
      <c r="D46" s="14"/>
      <c r="E46" s="14"/>
      <c r="F46" s="14"/>
      <c r="G46" s="14"/>
      <c r="H46" s="15"/>
    </row>
    <row r="48" spans="1:8" ht="18.75" x14ac:dyDescent="0.3">
      <c r="C48" s="18" t="s">
        <v>492</v>
      </c>
      <c r="D48" s="17" t="s">
        <v>493</v>
      </c>
      <c r="E48" s="16" t="s">
        <v>494</v>
      </c>
    </row>
    <row r="49" spans="3:5" ht="18.75" x14ac:dyDescent="0.3">
      <c r="C49" s="19" t="s">
        <v>490</v>
      </c>
      <c r="D49" s="10">
        <f>COUNTA(B5:B44)</f>
        <v>40</v>
      </c>
      <c r="E49" s="11"/>
    </row>
    <row r="50" spans="3:5" ht="18.75" x14ac:dyDescent="0.3">
      <c r="C50" s="19" t="s">
        <v>488</v>
      </c>
      <c r="D50" s="10">
        <f>D49-D51</f>
        <v>39</v>
      </c>
      <c r="E50" s="12">
        <f>D50/$D$49</f>
        <v>0.97499999999999998</v>
      </c>
    </row>
    <row r="51" spans="3:5" ht="18.75" x14ac:dyDescent="0.3">
      <c r="C51" s="19" t="s">
        <v>489</v>
      </c>
      <c r="D51" s="10">
        <f>H45</f>
        <v>1</v>
      </c>
      <c r="E51" s="12">
        <f>D51/$D$49</f>
        <v>2.5000000000000001E-2</v>
      </c>
    </row>
  </sheetData>
  <mergeCells count="2">
    <mergeCell ref="A1:H2"/>
    <mergeCell ref="A45:C45"/>
  </mergeCells>
  <conditionalFormatting sqref="C5">
    <cfRule type="expression" dxfId="15" priority="2">
      <formula>IF(LEN($H5)&gt;0, TRUE, FALSE)</formula>
    </cfRule>
  </conditionalFormatting>
  <conditionalFormatting sqref="C6:C44">
    <cfRule type="expression" dxfId="14" priority="1">
      <formula>IF(LEN($H6)&gt;0, TRUE, FALSE)</formula>
    </cfRule>
  </conditionalFormatting>
  <pageMargins left="0.7" right="0.7" top="0.75" bottom="0.75" header="0.3" footer="0.3"/>
  <pageSetup paperSize="1000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FEA4-FAE9-4E98-A7DA-1A249C6193F4}">
  <dimension ref="A1:H45"/>
  <sheetViews>
    <sheetView topLeftCell="A19" workbookViewId="0">
      <selection activeCell="D13" sqref="D13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9.5703125" style="3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6" t="s">
        <v>0</v>
      </c>
      <c r="B4" s="6" t="s">
        <v>1</v>
      </c>
      <c r="C4" s="6" t="s">
        <v>2</v>
      </c>
      <c r="D4" s="6" t="s">
        <v>44</v>
      </c>
      <c r="E4" s="6" t="s">
        <v>46</v>
      </c>
      <c r="F4" s="6" t="s">
        <v>47</v>
      </c>
      <c r="G4" s="7" t="s">
        <v>495</v>
      </c>
      <c r="H4" s="6" t="s">
        <v>496</v>
      </c>
    </row>
    <row r="5" spans="1:8" x14ac:dyDescent="0.25">
      <c r="A5" s="3">
        <v>2350</v>
      </c>
      <c r="B5" s="3">
        <v>1</v>
      </c>
      <c r="C5" s="9" t="s">
        <v>81</v>
      </c>
      <c r="D5" s="3" t="s">
        <v>43</v>
      </c>
      <c r="H5" s="4" t="str">
        <f>IF(COUNTA(D5:G5)=0,"X","")</f>
        <v/>
      </c>
    </row>
    <row r="6" spans="1:8" x14ac:dyDescent="0.25">
      <c r="A6" s="3">
        <v>2349</v>
      </c>
      <c r="B6" s="3">
        <v>2</v>
      </c>
      <c r="C6" s="9" t="s">
        <v>82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3">
        <v>1964</v>
      </c>
      <c r="B7" s="3">
        <v>3</v>
      </c>
      <c r="C7" s="9" t="s">
        <v>83</v>
      </c>
      <c r="D7" s="3" t="s">
        <v>43</v>
      </c>
      <c r="H7" s="4" t="str">
        <f t="shared" si="0"/>
        <v/>
      </c>
    </row>
    <row r="8" spans="1:8" x14ac:dyDescent="0.25">
      <c r="A8" s="3">
        <v>4310</v>
      </c>
      <c r="B8" s="3">
        <v>4</v>
      </c>
      <c r="C8" s="9" t="s">
        <v>84</v>
      </c>
      <c r="D8" s="3" t="s">
        <v>43</v>
      </c>
      <c r="H8" s="4" t="str">
        <f t="shared" si="0"/>
        <v/>
      </c>
    </row>
    <row r="9" spans="1:8" x14ac:dyDescent="0.25">
      <c r="A9" s="3">
        <v>1941</v>
      </c>
      <c r="B9" s="3">
        <v>5</v>
      </c>
      <c r="C9" s="9" t="s">
        <v>85</v>
      </c>
      <c r="D9" s="3" t="s">
        <v>43</v>
      </c>
      <c r="H9" s="4" t="str">
        <f t="shared" si="0"/>
        <v/>
      </c>
    </row>
    <row r="10" spans="1:8" x14ac:dyDescent="0.25">
      <c r="A10" s="3">
        <v>4278</v>
      </c>
      <c r="B10" s="3">
        <v>6</v>
      </c>
      <c r="C10" s="9" t="s">
        <v>86</v>
      </c>
      <c r="H10" s="4" t="str">
        <f t="shared" si="0"/>
        <v>X</v>
      </c>
    </row>
    <row r="11" spans="1:8" x14ac:dyDescent="0.25">
      <c r="A11" s="3">
        <v>1691</v>
      </c>
      <c r="B11" s="3">
        <v>7</v>
      </c>
      <c r="C11" s="9" t="s">
        <v>87</v>
      </c>
      <c r="D11" s="3" t="s">
        <v>43</v>
      </c>
      <c r="H11" s="4" t="str">
        <f t="shared" si="0"/>
        <v/>
      </c>
    </row>
    <row r="12" spans="1:8" x14ac:dyDescent="0.25">
      <c r="A12" s="3">
        <v>2255</v>
      </c>
      <c r="B12" s="3">
        <v>8</v>
      </c>
      <c r="C12" s="9" t="s">
        <v>88</v>
      </c>
      <c r="D12" s="3" t="s">
        <v>43</v>
      </c>
      <c r="H12" s="4" t="str">
        <f t="shared" si="0"/>
        <v/>
      </c>
    </row>
    <row r="13" spans="1:8" x14ac:dyDescent="0.25">
      <c r="A13" s="3">
        <v>1661</v>
      </c>
      <c r="B13" s="3">
        <v>9</v>
      </c>
      <c r="C13" s="9" t="s">
        <v>89</v>
      </c>
      <c r="H13" s="4" t="str">
        <f t="shared" si="0"/>
        <v>X</v>
      </c>
    </row>
    <row r="14" spans="1:8" x14ac:dyDescent="0.25">
      <c r="A14" s="3">
        <v>2307</v>
      </c>
      <c r="B14" s="3">
        <v>10</v>
      </c>
      <c r="C14" s="9" t="s">
        <v>90</v>
      </c>
      <c r="D14" s="3" t="s">
        <v>43</v>
      </c>
      <c r="H14" s="4" t="str">
        <f t="shared" si="0"/>
        <v/>
      </c>
    </row>
    <row r="15" spans="1:8" x14ac:dyDescent="0.25">
      <c r="A15" s="3">
        <v>1893</v>
      </c>
      <c r="B15" s="3">
        <v>11</v>
      </c>
      <c r="C15" s="9" t="s">
        <v>91</v>
      </c>
      <c r="D15" s="3" t="s">
        <v>43</v>
      </c>
      <c r="H15" s="4" t="str">
        <f t="shared" si="0"/>
        <v/>
      </c>
    </row>
    <row r="16" spans="1:8" x14ac:dyDescent="0.25">
      <c r="A16" s="3">
        <v>1936</v>
      </c>
      <c r="B16" s="3">
        <v>12</v>
      </c>
      <c r="C16" s="9" t="s">
        <v>92</v>
      </c>
      <c r="D16" s="3" t="s">
        <v>43</v>
      </c>
      <c r="H16" s="4" t="str">
        <f t="shared" si="0"/>
        <v/>
      </c>
    </row>
    <row r="17" spans="1:8" x14ac:dyDescent="0.25">
      <c r="A17" s="3">
        <v>2632</v>
      </c>
      <c r="B17" s="3">
        <v>13</v>
      </c>
      <c r="C17" s="9" t="s">
        <v>93</v>
      </c>
      <c r="D17" s="3" t="s">
        <v>43</v>
      </c>
      <c r="H17" s="4" t="str">
        <f t="shared" si="0"/>
        <v/>
      </c>
    </row>
    <row r="18" spans="1:8" x14ac:dyDescent="0.25">
      <c r="A18" s="3">
        <v>658</v>
      </c>
      <c r="B18" s="3">
        <v>14</v>
      </c>
      <c r="C18" s="9" t="s">
        <v>94</v>
      </c>
      <c r="D18" s="3" t="s">
        <v>43</v>
      </c>
      <c r="H18" s="4" t="str">
        <f t="shared" si="0"/>
        <v/>
      </c>
    </row>
    <row r="19" spans="1:8" x14ac:dyDescent="0.25">
      <c r="A19" s="3">
        <v>4277</v>
      </c>
      <c r="B19" s="3">
        <v>15</v>
      </c>
      <c r="C19" s="9" t="s">
        <v>95</v>
      </c>
      <c r="D19" s="3" t="s">
        <v>43</v>
      </c>
      <c r="H19" s="4" t="str">
        <f t="shared" si="0"/>
        <v/>
      </c>
    </row>
    <row r="20" spans="1:8" x14ac:dyDescent="0.25">
      <c r="A20" s="3">
        <v>2383</v>
      </c>
      <c r="B20" s="3">
        <v>16</v>
      </c>
      <c r="C20" s="9" t="s">
        <v>96</v>
      </c>
      <c r="D20" s="3" t="s">
        <v>43</v>
      </c>
      <c r="H20" s="4" t="str">
        <f t="shared" si="0"/>
        <v/>
      </c>
    </row>
    <row r="21" spans="1:8" x14ac:dyDescent="0.25">
      <c r="A21" s="3">
        <v>4276</v>
      </c>
      <c r="B21" s="3">
        <v>17</v>
      </c>
      <c r="C21" s="9" t="s">
        <v>97</v>
      </c>
      <c r="D21" s="3" t="s">
        <v>43</v>
      </c>
      <c r="H21" s="4" t="str">
        <f t="shared" si="0"/>
        <v/>
      </c>
    </row>
    <row r="22" spans="1:8" x14ac:dyDescent="0.25">
      <c r="A22" s="3">
        <v>4285</v>
      </c>
      <c r="B22" s="3">
        <v>18</v>
      </c>
      <c r="C22" s="9" t="s">
        <v>98</v>
      </c>
      <c r="D22" s="3" t="s">
        <v>43</v>
      </c>
      <c r="H22" s="4" t="str">
        <f t="shared" si="0"/>
        <v/>
      </c>
    </row>
    <row r="23" spans="1:8" x14ac:dyDescent="0.25">
      <c r="A23" s="3">
        <v>1910</v>
      </c>
      <c r="B23" s="3">
        <v>19</v>
      </c>
      <c r="C23" s="9" t="s">
        <v>99</v>
      </c>
      <c r="D23" s="3" t="s">
        <v>43</v>
      </c>
      <c r="H23" s="4" t="str">
        <f t="shared" si="0"/>
        <v/>
      </c>
    </row>
    <row r="24" spans="1:8" x14ac:dyDescent="0.25">
      <c r="A24" s="3">
        <v>2637</v>
      </c>
      <c r="B24" s="3">
        <v>20</v>
      </c>
      <c r="C24" s="9" t="s">
        <v>100</v>
      </c>
      <c r="D24" s="3" t="s">
        <v>43</v>
      </c>
      <c r="H24" s="4" t="str">
        <f t="shared" si="0"/>
        <v/>
      </c>
    </row>
    <row r="25" spans="1:8" x14ac:dyDescent="0.25">
      <c r="A25" s="3">
        <v>4282</v>
      </c>
      <c r="B25" s="3">
        <v>21</v>
      </c>
      <c r="C25" s="9" t="s">
        <v>101</v>
      </c>
      <c r="D25" s="3" t="s">
        <v>43</v>
      </c>
      <c r="H25" s="4" t="str">
        <f t="shared" si="0"/>
        <v/>
      </c>
    </row>
    <row r="26" spans="1:8" x14ac:dyDescent="0.25">
      <c r="A26" s="3">
        <v>4279</v>
      </c>
      <c r="B26" s="3">
        <v>22</v>
      </c>
      <c r="C26" s="9" t="s">
        <v>102</v>
      </c>
      <c r="D26" s="3" t="s">
        <v>43</v>
      </c>
      <c r="H26" s="4" t="str">
        <f t="shared" si="0"/>
        <v/>
      </c>
    </row>
    <row r="27" spans="1:8" x14ac:dyDescent="0.25">
      <c r="A27" s="3">
        <v>1935</v>
      </c>
      <c r="B27" s="3">
        <v>23</v>
      </c>
      <c r="C27" s="9" t="s">
        <v>103</v>
      </c>
      <c r="D27" s="3" t="s">
        <v>487</v>
      </c>
      <c r="H27" s="4" t="str">
        <f t="shared" si="0"/>
        <v/>
      </c>
    </row>
    <row r="28" spans="1:8" x14ac:dyDescent="0.25">
      <c r="A28" s="3">
        <v>665</v>
      </c>
      <c r="B28" s="3">
        <v>24</v>
      </c>
      <c r="C28" s="9" t="s">
        <v>104</v>
      </c>
      <c r="H28" s="4" t="str">
        <f t="shared" si="0"/>
        <v>X</v>
      </c>
    </row>
    <row r="29" spans="1:8" x14ac:dyDescent="0.25">
      <c r="A29" s="3">
        <v>2344</v>
      </c>
      <c r="B29" s="3">
        <v>25</v>
      </c>
      <c r="C29" s="9" t="s">
        <v>105</v>
      </c>
      <c r="D29" s="3" t="s">
        <v>43</v>
      </c>
      <c r="H29" s="4" t="str">
        <f t="shared" si="0"/>
        <v/>
      </c>
    </row>
    <row r="30" spans="1:8" x14ac:dyDescent="0.25">
      <c r="A30" s="3">
        <v>4281</v>
      </c>
      <c r="B30" s="3">
        <v>26</v>
      </c>
      <c r="C30" s="9" t="s">
        <v>106</v>
      </c>
      <c r="D30" s="3" t="s">
        <v>43</v>
      </c>
      <c r="H30" s="4" t="str">
        <f t="shared" si="0"/>
        <v/>
      </c>
    </row>
    <row r="31" spans="1:8" x14ac:dyDescent="0.25">
      <c r="A31" s="3">
        <v>2398</v>
      </c>
      <c r="B31" s="3">
        <v>27</v>
      </c>
      <c r="C31" s="9" t="s">
        <v>107</v>
      </c>
      <c r="D31" s="3" t="s">
        <v>43</v>
      </c>
      <c r="H31" s="4" t="str">
        <f t="shared" si="0"/>
        <v/>
      </c>
    </row>
    <row r="32" spans="1:8" x14ac:dyDescent="0.25">
      <c r="A32" s="3">
        <v>2782</v>
      </c>
      <c r="B32" s="3">
        <v>28</v>
      </c>
      <c r="C32" s="9" t="s">
        <v>108</v>
      </c>
      <c r="D32" s="3" t="s">
        <v>43</v>
      </c>
      <c r="H32" s="4" t="str">
        <f t="shared" si="0"/>
        <v/>
      </c>
    </row>
    <row r="33" spans="1:8" x14ac:dyDescent="0.25">
      <c r="A33" s="3">
        <v>1880</v>
      </c>
      <c r="B33" s="3">
        <v>29</v>
      </c>
      <c r="C33" s="9" t="s">
        <v>109</v>
      </c>
      <c r="D33" s="3" t="s">
        <v>43</v>
      </c>
      <c r="H33" s="4" t="str">
        <f t="shared" si="0"/>
        <v/>
      </c>
    </row>
    <row r="34" spans="1:8" x14ac:dyDescent="0.25">
      <c r="A34" s="3">
        <v>1896</v>
      </c>
      <c r="B34" s="3">
        <v>30</v>
      </c>
      <c r="C34" s="9" t="s">
        <v>110</v>
      </c>
      <c r="D34" s="3" t="s">
        <v>43</v>
      </c>
      <c r="H34" s="4" t="str">
        <f t="shared" si="0"/>
        <v/>
      </c>
    </row>
    <row r="35" spans="1:8" x14ac:dyDescent="0.25">
      <c r="A35" s="3">
        <v>1925</v>
      </c>
      <c r="B35" s="3">
        <v>31</v>
      </c>
      <c r="C35" s="9" t="s">
        <v>111</v>
      </c>
      <c r="D35" s="3" t="s">
        <v>43</v>
      </c>
      <c r="H35" s="4" t="str">
        <f t="shared" si="0"/>
        <v/>
      </c>
    </row>
    <row r="36" spans="1:8" x14ac:dyDescent="0.25">
      <c r="A36" s="3">
        <v>4280</v>
      </c>
      <c r="B36" s="3">
        <v>32</v>
      </c>
      <c r="C36" s="9" t="s">
        <v>112</v>
      </c>
      <c r="H36" s="4" t="str">
        <f t="shared" si="0"/>
        <v>X</v>
      </c>
    </row>
    <row r="37" spans="1:8" x14ac:dyDescent="0.25">
      <c r="A37" s="3">
        <v>1730</v>
      </c>
      <c r="B37" s="3">
        <v>33</v>
      </c>
      <c r="C37" s="9" t="s">
        <v>113</v>
      </c>
      <c r="D37" s="3" t="s">
        <v>43</v>
      </c>
      <c r="H37" s="4" t="str">
        <f t="shared" si="0"/>
        <v/>
      </c>
    </row>
    <row r="38" spans="1:8" x14ac:dyDescent="0.25">
      <c r="A38" s="3">
        <v>4070</v>
      </c>
      <c r="B38" s="3">
        <v>34</v>
      </c>
      <c r="C38" s="9" t="s">
        <v>114</v>
      </c>
      <c r="D38" s="3" t="s">
        <v>43</v>
      </c>
      <c r="H38" s="4" t="str">
        <f t="shared" si="0"/>
        <v/>
      </c>
    </row>
    <row r="39" spans="1:8" ht="16.5" thickBot="1" x14ac:dyDescent="0.3">
      <c r="A39" s="39" t="s">
        <v>491</v>
      </c>
      <c r="B39" s="39"/>
      <c r="C39" s="40"/>
      <c r="D39" s="22">
        <f>COUNTA(D5:D38)</f>
        <v>30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COUNTIF(H5:H38,"X")</f>
        <v>4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30</v>
      </c>
      <c r="E44" s="12">
        <f>D44/D43</f>
        <v>0.88235294117647056</v>
      </c>
    </row>
    <row r="45" spans="1:8" ht="18.75" x14ac:dyDescent="0.3">
      <c r="C45" s="19" t="s">
        <v>489</v>
      </c>
      <c r="D45" s="10">
        <f>H39</f>
        <v>4</v>
      </c>
      <c r="E45" s="12">
        <f>D45/D43</f>
        <v>0.11764705882352941</v>
      </c>
    </row>
  </sheetData>
  <mergeCells count="2">
    <mergeCell ref="A39:C39"/>
    <mergeCell ref="A1:H2"/>
  </mergeCells>
  <conditionalFormatting sqref="C5:C38">
    <cfRule type="expression" dxfId="13" priority="1">
      <formula>IF(LEN($H5)&gt;0, TRUE, FALSE)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65DDD-5234-470A-A297-95DF11514D18}">
  <dimension ref="A1:H47"/>
  <sheetViews>
    <sheetView topLeftCell="A16" workbookViewId="0">
      <selection activeCell="C29" sqref="C29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9.57031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3" spans="1:8" x14ac:dyDescent="0.25">
      <c r="C3" s="3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3">
        <v>1625</v>
      </c>
      <c r="B5" s="3">
        <v>1</v>
      </c>
      <c r="C5" s="9" t="s">
        <v>115</v>
      </c>
      <c r="F5" s="3" t="s">
        <v>43</v>
      </c>
      <c r="H5" s="4" t="str">
        <f>IF(COUNTA(D5:G5)=0,"X","")</f>
        <v/>
      </c>
    </row>
    <row r="6" spans="1:8" x14ac:dyDescent="0.25">
      <c r="A6" s="3">
        <v>2005</v>
      </c>
      <c r="B6" s="3">
        <v>2</v>
      </c>
      <c r="C6" s="9" t="s">
        <v>116</v>
      </c>
      <c r="H6" s="4" t="str">
        <f t="shared" ref="H6:H40" si="0">IF(COUNTA(D6:G6)=0,"X","")</f>
        <v>X</v>
      </c>
    </row>
    <row r="7" spans="1:8" x14ac:dyDescent="0.25">
      <c r="A7" s="3">
        <v>1890</v>
      </c>
      <c r="B7" s="3">
        <v>3</v>
      </c>
      <c r="C7" s="9" t="s">
        <v>117</v>
      </c>
      <c r="H7" s="4" t="str">
        <f t="shared" si="0"/>
        <v>X</v>
      </c>
    </row>
    <row r="8" spans="1:8" x14ac:dyDescent="0.25">
      <c r="A8" s="3">
        <v>3862</v>
      </c>
      <c r="B8" s="3">
        <v>4</v>
      </c>
      <c r="C8" s="9" t="s">
        <v>118</v>
      </c>
      <c r="D8" s="3" t="s">
        <v>43</v>
      </c>
      <c r="F8" s="3" t="s">
        <v>43</v>
      </c>
      <c r="H8" s="4" t="str">
        <f t="shared" si="0"/>
        <v/>
      </c>
    </row>
    <row r="9" spans="1:8" x14ac:dyDescent="0.25">
      <c r="A9" s="3">
        <v>4028</v>
      </c>
      <c r="B9" s="3">
        <v>5</v>
      </c>
      <c r="C9" s="9" t="s">
        <v>119</v>
      </c>
      <c r="H9" s="4" t="str">
        <f t="shared" si="0"/>
        <v>X</v>
      </c>
    </row>
    <row r="10" spans="1:8" x14ac:dyDescent="0.25">
      <c r="A10" s="3">
        <v>1926</v>
      </c>
      <c r="B10" s="3">
        <v>6</v>
      </c>
      <c r="C10" s="9" t="s">
        <v>120</v>
      </c>
      <c r="D10" s="3" t="s">
        <v>43</v>
      </c>
      <c r="H10" s="4" t="str">
        <f t="shared" si="0"/>
        <v/>
      </c>
    </row>
    <row r="11" spans="1:8" x14ac:dyDescent="0.25">
      <c r="A11" s="3">
        <v>2385</v>
      </c>
      <c r="B11" s="3">
        <v>7</v>
      </c>
      <c r="C11" s="9" t="s">
        <v>121</v>
      </c>
      <c r="D11" s="3" t="s">
        <v>43</v>
      </c>
      <c r="H11" s="4" t="str">
        <f t="shared" si="0"/>
        <v/>
      </c>
    </row>
    <row r="12" spans="1:8" x14ac:dyDescent="0.25">
      <c r="A12" s="3">
        <v>3586</v>
      </c>
      <c r="B12" s="3">
        <v>8</v>
      </c>
      <c r="C12" s="9" t="s">
        <v>122</v>
      </c>
      <c r="H12" s="4" t="str">
        <f t="shared" si="0"/>
        <v>X</v>
      </c>
    </row>
    <row r="13" spans="1:8" x14ac:dyDescent="0.25">
      <c r="A13" s="3">
        <v>3848</v>
      </c>
      <c r="B13" s="3">
        <v>9</v>
      </c>
      <c r="C13" s="9" t="s">
        <v>123</v>
      </c>
      <c r="D13" s="3" t="s">
        <v>43</v>
      </c>
      <c r="H13" s="4" t="str">
        <f t="shared" si="0"/>
        <v/>
      </c>
    </row>
    <row r="14" spans="1:8" x14ac:dyDescent="0.25">
      <c r="A14" s="3">
        <v>4283</v>
      </c>
      <c r="B14" s="3">
        <v>10</v>
      </c>
      <c r="C14" s="9" t="s">
        <v>124</v>
      </c>
      <c r="H14" s="4" t="str">
        <f t="shared" si="0"/>
        <v>X</v>
      </c>
    </row>
    <row r="15" spans="1:8" x14ac:dyDescent="0.25">
      <c r="A15" s="3">
        <v>3587</v>
      </c>
      <c r="B15" s="3">
        <v>11</v>
      </c>
      <c r="C15" s="9" t="s">
        <v>125</v>
      </c>
      <c r="D15" s="3" t="s">
        <v>43</v>
      </c>
      <c r="H15" s="4" t="str">
        <f t="shared" si="0"/>
        <v/>
      </c>
    </row>
    <row r="16" spans="1:8" x14ac:dyDescent="0.25">
      <c r="A16" s="3">
        <v>2590</v>
      </c>
      <c r="B16" s="3">
        <v>12</v>
      </c>
      <c r="C16" s="9" t="s">
        <v>126</v>
      </c>
      <c r="H16" s="4" t="str">
        <f t="shared" si="0"/>
        <v>X</v>
      </c>
    </row>
    <row r="17" spans="1:8" x14ac:dyDescent="0.25">
      <c r="A17" s="3">
        <v>3879</v>
      </c>
      <c r="B17" s="3">
        <v>13</v>
      </c>
      <c r="C17" s="9" t="s">
        <v>127</v>
      </c>
      <c r="H17" s="4" t="str">
        <f t="shared" si="0"/>
        <v>X</v>
      </c>
    </row>
    <row r="18" spans="1:8" x14ac:dyDescent="0.25">
      <c r="A18" s="3">
        <v>2630</v>
      </c>
      <c r="B18" s="3">
        <v>14</v>
      </c>
      <c r="C18" s="9" t="s">
        <v>128</v>
      </c>
      <c r="H18" s="4" t="str">
        <f t="shared" si="0"/>
        <v>X</v>
      </c>
    </row>
    <row r="19" spans="1:8" x14ac:dyDescent="0.25">
      <c r="A19" s="3">
        <v>2283</v>
      </c>
      <c r="B19" s="3">
        <v>15</v>
      </c>
      <c r="C19" s="9" t="s">
        <v>129</v>
      </c>
      <c r="H19" s="4" t="str">
        <f t="shared" si="0"/>
        <v>X</v>
      </c>
    </row>
    <row r="20" spans="1:8" x14ac:dyDescent="0.25">
      <c r="A20" s="3">
        <v>1970</v>
      </c>
      <c r="B20" s="3">
        <v>16</v>
      </c>
      <c r="C20" s="9" t="s">
        <v>130</v>
      </c>
      <c r="D20" s="3" t="s">
        <v>43</v>
      </c>
      <c r="H20" s="4" t="str">
        <f t="shared" si="0"/>
        <v/>
      </c>
    </row>
    <row r="21" spans="1:8" x14ac:dyDescent="0.25">
      <c r="A21" s="3">
        <v>1974</v>
      </c>
      <c r="B21" s="3">
        <v>17</v>
      </c>
      <c r="C21" s="9" t="s">
        <v>131</v>
      </c>
      <c r="H21" s="4" t="str">
        <f t="shared" si="0"/>
        <v>X</v>
      </c>
    </row>
    <row r="22" spans="1:8" x14ac:dyDescent="0.25">
      <c r="A22" s="3">
        <v>704</v>
      </c>
      <c r="B22" s="3">
        <v>18</v>
      </c>
      <c r="C22" s="9" t="s">
        <v>132</v>
      </c>
      <c r="D22" s="3" t="s">
        <v>43</v>
      </c>
      <c r="H22" s="4" t="str">
        <f t="shared" si="0"/>
        <v/>
      </c>
    </row>
    <row r="23" spans="1:8" x14ac:dyDescent="0.25">
      <c r="A23" s="3">
        <v>4426</v>
      </c>
      <c r="B23" s="3">
        <v>19</v>
      </c>
      <c r="C23" s="9" t="s">
        <v>133</v>
      </c>
      <c r="D23" s="3" t="s">
        <v>43</v>
      </c>
      <c r="H23" s="4" t="str">
        <f t="shared" si="0"/>
        <v/>
      </c>
    </row>
    <row r="24" spans="1:8" x14ac:dyDescent="0.25">
      <c r="A24" s="3">
        <v>1898</v>
      </c>
      <c r="B24" s="3">
        <v>20</v>
      </c>
      <c r="C24" s="9" t="s">
        <v>134</v>
      </c>
      <c r="D24" s="3" t="s">
        <v>43</v>
      </c>
      <c r="H24" s="4" t="str">
        <f t="shared" si="0"/>
        <v/>
      </c>
    </row>
    <row r="25" spans="1:8" x14ac:dyDescent="0.25">
      <c r="A25" s="3">
        <v>4427</v>
      </c>
      <c r="B25" s="3">
        <v>21</v>
      </c>
      <c r="C25" s="9" t="s">
        <v>135</v>
      </c>
      <c r="D25" s="3" t="s">
        <v>43</v>
      </c>
      <c r="H25" s="4" t="str">
        <f t="shared" si="0"/>
        <v/>
      </c>
    </row>
    <row r="26" spans="1:8" x14ac:dyDescent="0.25">
      <c r="A26" s="3">
        <v>2306</v>
      </c>
      <c r="B26" s="3">
        <v>22</v>
      </c>
      <c r="C26" s="9" t="s">
        <v>136</v>
      </c>
      <c r="D26" s="3" t="s">
        <v>43</v>
      </c>
      <c r="H26" s="4" t="str">
        <f t="shared" si="0"/>
        <v/>
      </c>
    </row>
    <row r="27" spans="1:8" x14ac:dyDescent="0.25">
      <c r="A27" s="3">
        <v>1973</v>
      </c>
      <c r="B27" s="3">
        <v>23</v>
      </c>
      <c r="C27" s="9" t="s">
        <v>137</v>
      </c>
      <c r="H27" s="4" t="str">
        <f t="shared" si="0"/>
        <v>X</v>
      </c>
    </row>
    <row r="28" spans="1:8" x14ac:dyDescent="0.25">
      <c r="A28" s="3">
        <v>1971</v>
      </c>
      <c r="B28" s="3">
        <v>24</v>
      </c>
      <c r="C28" s="9" t="s">
        <v>138</v>
      </c>
      <c r="D28" s="3" t="s">
        <v>43</v>
      </c>
      <c r="H28" s="4" t="str">
        <f t="shared" si="0"/>
        <v/>
      </c>
    </row>
    <row r="29" spans="1:8" x14ac:dyDescent="0.25">
      <c r="A29" s="3">
        <v>4029</v>
      </c>
      <c r="B29" s="3">
        <v>25</v>
      </c>
      <c r="C29" s="9" t="s">
        <v>139</v>
      </c>
      <c r="H29" s="4" t="str">
        <f t="shared" si="0"/>
        <v>X</v>
      </c>
    </row>
    <row r="30" spans="1:8" x14ac:dyDescent="0.25">
      <c r="A30" s="3">
        <v>3504</v>
      </c>
      <c r="B30" s="3">
        <v>26</v>
      </c>
      <c r="C30" s="9" t="s">
        <v>140</v>
      </c>
      <c r="H30" s="4" t="str">
        <f t="shared" si="0"/>
        <v>X</v>
      </c>
    </row>
    <row r="31" spans="1:8" x14ac:dyDescent="0.25">
      <c r="A31" s="3">
        <v>2639</v>
      </c>
      <c r="B31" s="3">
        <v>27</v>
      </c>
      <c r="C31" s="9" t="s">
        <v>141</v>
      </c>
      <c r="H31" s="4" t="str">
        <f t="shared" si="0"/>
        <v>X</v>
      </c>
    </row>
    <row r="32" spans="1:8" x14ac:dyDescent="0.25">
      <c r="A32" s="3">
        <v>1938</v>
      </c>
      <c r="B32" s="3">
        <v>28</v>
      </c>
      <c r="C32" s="9" t="s">
        <v>142</v>
      </c>
      <c r="H32" s="4" t="str">
        <f t="shared" si="0"/>
        <v>X</v>
      </c>
    </row>
    <row r="33" spans="1:8" x14ac:dyDescent="0.25">
      <c r="A33" s="3">
        <v>1678</v>
      </c>
      <c r="B33" s="3">
        <v>29</v>
      </c>
      <c r="C33" s="9" t="s">
        <v>143</v>
      </c>
      <c r="D33" s="3" t="s">
        <v>43</v>
      </c>
      <c r="H33" s="4" t="str">
        <f t="shared" si="0"/>
        <v/>
      </c>
    </row>
    <row r="34" spans="1:8" x14ac:dyDescent="0.25">
      <c r="A34" s="3">
        <v>4030</v>
      </c>
      <c r="B34" s="3">
        <v>30</v>
      </c>
      <c r="C34" s="9" t="s">
        <v>144</v>
      </c>
      <c r="D34" s="3" t="s">
        <v>43</v>
      </c>
      <c r="H34" s="4" t="str">
        <f t="shared" si="0"/>
        <v/>
      </c>
    </row>
    <row r="35" spans="1:8" x14ac:dyDescent="0.25">
      <c r="A35" s="3">
        <v>2333</v>
      </c>
      <c r="B35" s="3">
        <v>31</v>
      </c>
      <c r="C35" s="9" t="s">
        <v>145</v>
      </c>
      <c r="D35" s="3" t="s">
        <v>43</v>
      </c>
      <c r="H35" s="4" t="str">
        <f t="shared" si="0"/>
        <v/>
      </c>
    </row>
    <row r="36" spans="1:8" x14ac:dyDescent="0.25">
      <c r="A36" s="3">
        <v>718</v>
      </c>
      <c r="B36" s="3">
        <v>32</v>
      </c>
      <c r="C36" s="9" t="s">
        <v>146</v>
      </c>
      <c r="H36" s="4" t="str">
        <f t="shared" si="0"/>
        <v>X</v>
      </c>
    </row>
    <row r="37" spans="1:8" x14ac:dyDescent="0.25">
      <c r="A37" s="3">
        <v>1962</v>
      </c>
      <c r="B37" s="3">
        <v>33</v>
      </c>
      <c r="C37" s="9" t="s">
        <v>147</v>
      </c>
      <c r="H37" s="4" t="str">
        <f t="shared" si="0"/>
        <v>X</v>
      </c>
    </row>
    <row r="38" spans="1:8" x14ac:dyDescent="0.25">
      <c r="A38" s="3">
        <v>2133</v>
      </c>
      <c r="B38" s="3">
        <v>34</v>
      </c>
      <c r="C38" s="9" t="s">
        <v>148</v>
      </c>
      <c r="D38" s="3" t="s">
        <v>43</v>
      </c>
      <c r="H38" s="4" t="str">
        <f t="shared" si="0"/>
        <v/>
      </c>
    </row>
    <row r="39" spans="1:8" x14ac:dyDescent="0.25">
      <c r="A39" s="3">
        <v>4284</v>
      </c>
      <c r="B39" s="3">
        <v>35</v>
      </c>
      <c r="C39" s="9" t="s">
        <v>149</v>
      </c>
      <c r="D39" s="3" t="s">
        <v>43</v>
      </c>
      <c r="H39" s="4" t="str">
        <f t="shared" si="0"/>
        <v/>
      </c>
    </row>
    <row r="40" spans="1:8" x14ac:dyDescent="0.25">
      <c r="A40" s="3">
        <v>1965</v>
      </c>
      <c r="B40" s="3">
        <v>36</v>
      </c>
      <c r="C40" s="9" t="s">
        <v>150</v>
      </c>
      <c r="H40" s="4" t="str">
        <f t="shared" si="0"/>
        <v>X</v>
      </c>
    </row>
    <row r="41" spans="1:8" ht="16.5" thickBot="1" x14ac:dyDescent="0.3">
      <c r="A41" s="39" t="s">
        <v>491</v>
      </c>
      <c r="B41" s="39"/>
      <c r="C41" s="40"/>
      <c r="D41" s="22">
        <f>COUNTA(D5:D40)</f>
        <v>17</v>
      </c>
      <c r="E41" s="22">
        <f t="shared" ref="E41:G41" si="1">COUNTA(E5:E40)</f>
        <v>0</v>
      </c>
      <c r="F41" s="22">
        <f t="shared" si="1"/>
        <v>2</v>
      </c>
      <c r="G41" s="22">
        <f t="shared" si="1"/>
        <v>0</v>
      </c>
      <c r="H41" s="23">
        <f>COUNTIF(H5:H40,"X")</f>
        <v>18</v>
      </c>
    </row>
    <row r="42" spans="1:8" ht="15.75" thickTop="1" x14ac:dyDescent="0.25"/>
    <row r="44" spans="1:8" ht="18.75" x14ac:dyDescent="0.3">
      <c r="C44" s="18" t="s">
        <v>492</v>
      </c>
      <c r="D44" s="17" t="s">
        <v>493</v>
      </c>
      <c r="E44" s="16" t="s">
        <v>494</v>
      </c>
    </row>
    <row r="45" spans="1:8" ht="18.75" x14ac:dyDescent="0.3">
      <c r="C45" s="19" t="s">
        <v>490</v>
      </c>
      <c r="D45" s="10">
        <f>COUNTA(B5:B40)</f>
        <v>36</v>
      </c>
      <c r="E45" s="20">
        <f>E46+E47</f>
        <v>1</v>
      </c>
    </row>
    <row r="46" spans="1:8" ht="18.75" x14ac:dyDescent="0.3">
      <c r="C46" s="19" t="s">
        <v>488</v>
      </c>
      <c r="D46" s="10">
        <f>D45-D47</f>
        <v>18</v>
      </c>
      <c r="E46" s="12">
        <f>D46/D45</f>
        <v>0.5</v>
      </c>
    </row>
    <row r="47" spans="1:8" ht="18.75" x14ac:dyDescent="0.3">
      <c r="C47" s="19" t="s">
        <v>489</v>
      </c>
      <c r="D47" s="10">
        <f>H41</f>
        <v>18</v>
      </c>
      <c r="E47" s="12">
        <f>D47/D45</f>
        <v>0.5</v>
      </c>
    </row>
  </sheetData>
  <mergeCells count="2">
    <mergeCell ref="A41:C41"/>
    <mergeCell ref="A1:H2"/>
  </mergeCells>
  <conditionalFormatting sqref="C5:C40">
    <cfRule type="expression" dxfId="12" priority="1">
      <formula>IF(LEN($H5)&gt;0, TRUE, FALSE)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FE634-56F6-4127-84CF-6C812025014A}">
  <dimension ref="A1:H45"/>
  <sheetViews>
    <sheetView workbookViewId="0">
      <selection activeCell="C10" sqref="C10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50.5703125" style="2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16384" width="11.42578125" style="2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5">
        <v>1905</v>
      </c>
      <c r="B5" s="25">
        <v>1</v>
      </c>
      <c r="C5" s="9" t="s">
        <v>151</v>
      </c>
      <c r="D5" s="3" t="s">
        <v>43</v>
      </c>
      <c r="H5" s="4" t="str">
        <f>IF(COUNTA(D5:G5)=0,"X","")</f>
        <v/>
      </c>
    </row>
    <row r="6" spans="1:8" x14ac:dyDescent="0.25">
      <c r="A6" s="25">
        <v>2251</v>
      </c>
      <c r="B6" s="25">
        <v>2</v>
      </c>
      <c r="C6" s="9" t="s">
        <v>152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5">
        <v>4083</v>
      </c>
      <c r="B7" s="25">
        <v>3</v>
      </c>
      <c r="C7" s="9" t="s">
        <v>153</v>
      </c>
      <c r="H7" s="4" t="str">
        <f t="shared" si="0"/>
        <v>X</v>
      </c>
    </row>
    <row r="8" spans="1:8" x14ac:dyDescent="0.25">
      <c r="A8" s="25">
        <v>1920</v>
      </c>
      <c r="B8" s="25">
        <v>4</v>
      </c>
      <c r="C8" s="9" t="s">
        <v>154</v>
      </c>
      <c r="H8" s="4" t="str">
        <f t="shared" si="0"/>
        <v>X</v>
      </c>
    </row>
    <row r="9" spans="1:8" x14ac:dyDescent="0.25">
      <c r="A9" s="25">
        <v>2643</v>
      </c>
      <c r="B9" s="25">
        <v>5</v>
      </c>
      <c r="C9" s="9" t="s">
        <v>155</v>
      </c>
      <c r="D9" s="3" t="s">
        <v>43</v>
      </c>
      <c r="H9" s="4" t="str">
        <f t="shared" si="0"/>
        <v/>
      </c>
    </row>
    <row r="10" spans="1:8" x14ac:dyDescent="0.25">
      <c r="A10" s="25">
        <v>1712</v>
      </c>
      <c r="B10" s="25">
        <v>6</v>
      </c>
      <c r="C10" s="9" t="s">
        <v>156</v>
      </c>
      <c r="H10" s="4" t="str">
        <f t="shared" si="0"/>
        <v>X</v>
      </c>
    </row>
    <row r="11" spans="1:8" x14ac:dyDescent="0.25">
      <c r="A11" s="25">
        <v>4421</v>
      </c>
      <c r="B11" s="25">
        <v>7</v>
      </c>
      <c r="C11" s="9" t="s">
        <v>157</v>
      </c>
      <c r="D11" s="3" t="s">
        <v>43</v>
      </c>
      <c r="H11" s="4" t="str">
        <f t="shared" si="0"/>
        <v/>
      </c>
    </row>
    <row r="12" spans="1:8" x14ac:dyDescent="0.25">
      <c r="A12" s="25">
        <v>4025</v>
      </c>
      <c r="B12" s="25">
        <v>8</v>
      </c>
      <c r="C12" s="9" t="s">
        <v>158</v>
      </c>
      <c r="D12" s="3" t="s">
        <v>43</v>
      </c>
      <c r="H12" s="4" t="str">
        <f t="shared" si="0"/>
        <v/>
      </c>
    </row>
    <row r="13" spans="1:8" x14ac:dyDescent="0.25">
      <c r="A13" s="25">
        <v>1939</v>
      </c>
      <c r="B13" s="25">
        <v>9</v>
      </c>
      <c r="C13" s="9" t="s">
        <v>159</v>
      </c>
      <c r="D13" s="3" t="s">
        <v>43</v>
      </c>
      <c r="H13" s="4" t="str">
        <f t="shared" si="0"/>
        <v/>
      </c>
    </row>
    <row r="14" spans="1:8" x14ac:dyDescent="0.25">
      <c r="A14" s="25">
        <v>1931</v>
      </c>
      <c r="B14" s="25">
        <v>10</v>
      </c>
      <c r="C14" s="9" t="s">
        <v>160</v>
      </c>
      <c r="H14" s="4" t="str">
        <f t="shared" si="0"/>
        <v>X</v>
      </c>
    </row>
    <row r="15" spans="1:8" x14ac:dyDescent="0.25">
      <c r="A15" s="25">
        <v>3875</v>
      </c>
      <c r="B15" s="25">
        <v>11</v>
      </c>
      <c r="C15" s="9" t="s">
        <v>161</v>
      </c>
      <c r="D15" s="3" t="s">
        <v>43</v>
      </c>
      <c r="H15" s="4" t="str">
        <f t="shared" si="0"/>
        <v/>
      </c>
    </row>
    <row r="16" spans="1:8" x14ac:dyDescent="0.25">
      <c r="A16" s="25">
        <v>1924</v>
      </c>
      <c r="B16" s="25">
        <v>12</v>
      </c>
      <c r="C16" s="9" t="s">
        <v>162</v>
      </c>
      <c r="H16" s="4" t="str">
        <f t="shared" si="0"/>
        <v>X</v>
      </c>
    </row>
    <row r="17" spans="1:8" x14ac:dyDescent="0.25">
      <c r="A17" s="25">
        <v>2085</v>
      </c>
      <c r="B17" s="25">
        <v>13</v>
      </c>
      <c r="C17" s="9" t="s">
        <v>163</v>
      </c>
      <c r="H17" s="4" t="str">
        <f t="shared" si="0"/>
        <v>X</v>
      </c>
    </row>
    <row r="18" spans="1:8" x14ac:dyDescent="0.25">
      <c r="A18" s="25">
        <v>2631</v>
      </c>
      <c r="B18" s="25">
        <v>14</v>
      </c>
      <c r="C18" s="9" t="s">
        <v>164</v>
      </c>
      <c r="D18" s="3" t="s">
        <v>43</v>
      </c>
      <c r="H18" s="4" t="str">
        <f t="shared" si="0"/>
        <v/>
      </c>
    </row>
    <row r="19" spans="1:8" x14ac:dyDescent="0.25">
      <c r="A19" s="25">
        <v>2265</v>
      </c>
      <c r="B19" s="25">
        <v>15</v>
      </c>
      <c r="C19" s="9" t="s">
        <v>165</v>
      </c>
      <c r="D19" s="3" t="s">
        <v>43</v>
      </c>
      <c r="H19" s="4" t="str">
        <f t="shared" si="0"/>
        <v/>
      </c>
    </row>
    <row r="20" spans="1:8" x14ac:dyDescent="0.25">
      <c r="A20" s="25">
        <v>4275</v>
      </c>
      <c r="B20" s="25">
        <v>16</v>
      </c>
      <c r="C20" s="9" t="s">
        <v>166</v>
      </c>
      <c r="D20" s="3" t="s">
        <v>43</v>
      </c>
      <c r="H20" s="4" t="str">
        <f t="shared" si="0"/>
        <v/>
      </c>
    </row>
    <row r="21" spans="1:8" x14ac:dyDescent="0.25">
      <c r="A21" s="25">
        <v>3566</v>
      </c>
      <c r="B21" s="25">
        <v>17</v>
      </c>
      <c r="C21" s="9" t="s">
        <v>167</v>
      </c>
      <c r="D21" s="3" t="s">
        <v>43</v>
      </c>
      <c r="H21" s="4" t="str">
        <f t="shared" si="0"/>
        <v/>
      </c>
    </row>
    <row r="22" spans="1:8" x14ac:dyDescent="0.25">
      <c r="A22" s="25">
        <v>4098</v>
      </c>
      <c r="B22" s="25">
        <v>18</v>
      </c>
      <c r="C22" s="9" t="s">
        <v>168</v>
      </c>
      <c r="D22" s="3" t="s">
        <v>43</v>
      </c>
      <c r="H22" s="4" t="str">
        <f t="shared" si="0"/>
        <v/>
      </c>
    </row>
    <row r="23" spans="1:8" x14ac:dyDescent="0.25">
      <c r="A23" s="25">
        <v>1888</v>
      </c>
      <c r="B23" s="25">
        <v>19</v>
      </c>
      <c r="C23" s="9" t="s">
        <v>169</v>
      </c>
      <c r="D23" s="3" t="s">
        <v>43</v>
      </c>
      <c r="H23" s="4" t="str">
        <f t="shared" si="0"/>
        <v/>
      </c>
    </row>
    <row r="24" spans="1:8" x14ac:dyDescent="0.25">
      <c r="A24" s="25">
        <v>4026</v>
      </c>
      <c r="B24" s="25">
        <v>20</v>
      </c>
      <c r="C24" s="9" t="s">
        <v>171</v>
      </c>
      <c r="D24" s="3" t="s">
        <v>43</v>
      </c>
      <c r="H24" s="4" t="str">
        <f t="shared" si="0"/>
        <v/>
      </c>
    </row>
    <row r="25" spans="1:8" x14ac:dyDescent="0.25">
      <c r="A25" s="25">
        <v>2296</v>
      </c>
      <c r="B25" s="25">
        <v>21</v>
      </c>
      <c r="C25" s="9" t="s">
        <v>172</v>
      </c>
      <c r="D25" s="3" t="s">
        <v>43</v>
      </c>
      <c r="H25" s="4" t="str">
        <f t="shared" si="0"/>
        <v/>
      </c>
    </row>
    <row r="26" spans="1:8" x14ac:dyDescent="0.25">
      <c r="A26" s="25">
        <v>3247</v>
      </c>
      <c r="B26" s="25">
        <v>22</v>
      </c>
      <c r="C26" s="9" t="s">
        <v>173</v>
      </c>
      <c r="D26" s="3" t="s">
        <v>43</v>
      </c>
      <c r="H26" s="4" t="str">
        <f t="shared" si="0"/>
        <v/>
      </c>
    </row>
    <row r="27" spans="1:8" x14ac:dyDescent="0.25">
      <c r="A27" s="25">
        <v>1726</v>
      </c>
      <c r="B27" s="25">
        <v>23</v>
      </c>
      <c r="C27" s="9" t="s">
        <v>174</v>
      </c>
      <c r="H27" s="4" t="str">
        <f t="shared" si="0"/>
        <v>X</v>
      </c>
    </row>
    <row r="28" spans="1:8" x14ac:dyDescent="0.25">
      <c r="A28" s="25">
        <v>2629</v>
      </c>
      <c r="B28" s="25">
        <v>24</v>
      </c>
      <c r="C28" s="9" t="s">
        <v>175</v>
      </c>
      <c r="H28" s="4" t="str">
        <f t="shared" si="0"/>
        <v>X</v>
      </c>
    </row>
    <row r="29" spans="1:8" x14ac:dyDescent="0.25">
      <c r="A29" s="25">
        <v>1906</v>
      </c>
      <c r="B29" s="25">
        <v>25</v>
      </c>
      <c r="C29" s="9" t="s">
        <v>176</v>
      </c>
      <c r="H29" s="4" t="str">
        <f t="shared" si="0"/>
        <v>X</v>
      </c>
    </row>
    <row r="30" spans="1:8" x14ac:dyDescent="0.25">
      <c r="A30" s="25">
        <v>2097</v>
      </c>
      <c r="B30" s="25">
        <v>26</v>
      </c>
      <c r="C30" s="9" t="s">
        <v>177</v>
      </c>
      <c r="D30" s="3" t="s">
        <v>43</v>
      </c>
      <c r="H30" s="4" t="str">
        <f t="shared" si="0"/>
        <v/>
      </c>
    </row>
    <row r="31" spans="1:8" x14ac:dyDescent="0.25">
      <c r="A31" s="25">
        <v>2786</v>
      </c>
      <c r="B31" s="25">
        <v>27</v>
      </c>
      <c r="C31" s="9" t="s">
        <v>178</v>
      </c>
      <c r="H31" s="4" t="str">
        <f t="shared" si="0"/>
        <v>X</v>
      </c>
    </row>
    <row r="32" spans="1:8" x14ac:dyDescent="0.25">
      <c r="A32" s="25">
        <v>1932</v>
      </c>
      <c r="B32" s="25">
        <v>28</v>
      </c>
      <c r="C32" s="9" t="s">
        <v>179</v>
      </c>
      <c r="H32" s="4" t="str">
        <f t="shared" si="0"/>
        <v>X</v>
      </c>
    </row>
    <row r="33" spans="1:8" x14ac:dyDescent="0.25">
      <c r="A33" s="25">
        <v>4120</v>
      </c>
      <c r="B33" s="25">
        <v>29</v>
      </c>
      <c r="C33" s="9" t="s">
        <v>180</v>
      </c>
      <c r="H33" s="4" t="str">
        <f t="shared" si="0"/>
        <v>X</v>
      </c>
    </row>
    <row r="34" spans="1:8" x14ac:dyDescent="0.25">
      <c r="A34" s="25">
        <v>2640</v>
      </c>
      <c r="B34" s="25">
        <v>30</v>
      </c>
      <c r="C34" s="9" t="s">
        <v>181</v>
      </c>
      <c r="H34" s="4" t="str">
        <f t="shared" si="0"/>
        <v>X</v>
      </c>
    </row>
    <row r="35" spans="1:8" x14ac:dyDescent="0.25">
      <c r="A35" s="25">
        <v>752</v>
      </c>
      <c r="B35" s="25">
        <v>31</v>
      </c>
      <c r="C35" s="9" t="s">
        <v>182</v>
      </c>
      <c r="H35" s="4" t="str">
        <f t="shared" si="0"/>
        <v>X</v>
      </c>
    </row>
    <row r="36" spans="1:8" x14ac:dyDescent="0.25">
      <c r="A36" s="25">
        <v>1942</v>
      </c>
      <c r="B36" s="25">
        <v>32</v>
      </c>
      <c r="C36" s="9" t="s">
        <v>183</v>
      </c>
      <c r="H36" s="4" t="str">
        <f t="shared" si="0"/>
        <v>X</v>
      </c>
    </row>
    <row r="37" spans="1:8" x14ac:dyDescent="0.25">
      <c r="A37" s="25">
        <v>2446</v>
      </c>
      <c r="B37" s="25">
        <v>33</v>
      </c>
      <c r="C37" s="9" t="s">
        <v>184</v>
      </c>
      <c r="D37" s="3" t="s">
        <v>43</v>
      </c>
      <c r="H37" s="4" t="str">
        <f t="shared" si="0"/>
        <v/>
      </c>
    </row>
    <row r="38" spans="1:8" ht="16.5" thickBot="1" x14ac:dyDescent="0.3">
      <c r="A38" s="39" t="s">
        <v>491</v>
      </c>
      <c r="B38" s="39"/>
      <c r="C38" s="40"/>
      <c r="D38" s="22">
        <f>COUNTA(D5:D37)</f>
        <v>18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15</v>
      </c>
    </row>
    <row r="39" spans="1:8" ht="15.75" hidden="1" thickTop="1" x14ac:dyDescent="0.25">
      <c r="A39" s="2">
        <v>2392</v>
      </c>
      <c r="B39" s="2">
        <v>20</v>
      </c>
      <c r="C39" s="2" t="s">
        <v>170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33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18</v>
      </c>
      <c r="E44" s="12">
        <f>D44/D43</f>
        <v>0.54545454545454541</v>
      </c>
    </row>
    <row r="45" spans="1:8" ht="18.75" x14ac:dyDescent="0.3">
      <c r="C45" s="19" t="s">
        <v>489</v>
      </c>
      <c r="D45" s="10">
        <f>H38</f>
        <v>15</v>
      </c>
      <c r="E45" s="12">
        <f>D45/D43</f>
        <v>0.45454545454545453</v>
      </c>
    </row>
  </sheetData>
  <mergeCells count="2">
    <mergeCell ref="A38:C38"/>
    <mergeCell ref="A1:H2"/>
  </mergeCells>
  <conditionalFormatting sqref="C5:C37">
    <cfRule type="expression" dxfId="11" priority="1">
      <formula>IF(LEN($H5)&gt;0, TRUE, FALSE)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CE2C6-5A3B-4910-989B-A6ED716B8D89}">
  <dimension ref="A1:H45"/>
  <sheetViews>
    <sheetView topLeftCell="A4" workbookViewId="0">
      <selection activeCell="F18" sqref="F18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42" style="2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2" bestFit="1" customWidth="1"/>
    <col min="9" max="16384" width="11.42578125" style="2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5">
        <v>1921</v>
      </c>
      <c r="B5" s="25">
        <v>1</v>
      </c>
      <c r="C5" s="9" t="s">
        <v>185</v>
      </c>
      <c r="D5" s="3" t="s">
        <v>43</v>
      </c>
      <c r="H5" s="4" t="str">
        <f>IF(COUNTA(D5:G5)=0,"X","")</f>
        <v/>
      </c>
    </row>
    <row r="6" spans="1:8" x14ac:dyDescent="0.25">
      <c r="A6" s="25">
        <v>1877</v>
      </c>
      <c r="B6" s="25">
        <v>2</v>
      </c>
      <c r="C6" s="9" t="s">
        <v>186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25">
        <v>2256</v>
      </c>
      <c r="B7" s="25">
        <v>3</v>
      </c>
      <c r="C7" s="9" t="s">
        <v>187</v>
      </c>
      <c r="D7" s="3" t="s">
        <v>43</v>
      </c>
      <c r="H7" s="4" t="str">
        <f t="shared" si="0"/>
        <v/>
      </c>
    </row>
    <row r="8" spans="1:8" x14ac:dyDescent="0.25">
      <c r="A8" s="25">
        <v>1967</v>
      </c>
      <c r="B8" s="25">
        <v>4</v>
      </c>
      <c r="C8" s="9" t="s">
        <v>188</v>
      </c>
      <c r="D8" s="3" t="s">
        <v>43</v>
      </c>
      <c r="H8" s="4" t="str">
        <f t="shared" si="0"/>
        <v/>
      </c>
    </row>
    <row r="9" spans="1:8" x14ac:dyDescent="0.25">
      <c r="A9" s="25">
        <v>3666</v>
      </c>
      <c r="B9" s="25">
        <v>5</v>
      </c>
      <c r="C9" s="9" t="s">
        <v>189</v>
      </c>
      <c r="D9" s="3" t="s">
        <v>43</v>
      </c>
      <c r="H9" s="4" t="str">
        <f t="shared" si="0"/>
        <v/>
      </c>
    </row>
    <row r="10" spans="1:8" x14ac:dyDescent="0.25">
      <c r="A10" s="25">
        <v>4273</v>
      </c>
      <c r="B10" s="25">
        <v>6</v>
      </c>
      <c r="C10" s="9" t="s">
        <v>190</v>
      </c>
      <c r="H10" s="4" t="str">
        <f t="shared" si="0"/>
        <v>X</v>
      </c>
    </row>
    <row r="11" spans="1:8" x14ac:dyDescent="0.25">
      <c r="A11" s="25">
        <v>2215</v>
      </c>
      <c r="B11" s="25">
        <v>7</v>
      </c>
      <c r="C11" s="9" t="s">
        <v>191</v>
      </c>
      <c r="D11" s="3" t="s">
        <v>43</v>
      </c>
      <c r="H11" s="4" t="str">
        <f t="shared" si="0"/>
        <v/>
      </c>
    </row>
    <row r="12" spans="1:8" x14ac:dyDescent="0.25">
      <c r="A12" s="25">
        <v>1958</v>
      </c>
      <c r="B12" s="25">
        <v>8</v>
      </c>
      <c r="C12" s="9" t="s">
        <v>192</v>
      </c>
      <c r="H12" s="4" t="str">
        <f t="shared" si="0"/>
        <v>X</v>
      </c>
    </row>
    <row r="13" spans="1:8" x14ac:dyDescent="0.25">
      <c r="A13" s="25">
        <v>1895</v>
      </c>
      <c r="B13" s="25">
        <v>9</v>
      </c>
      <c r="C13" s="9" t="s">
        <v>193</v>
      </c>
      <c r="D13" s="3" t="s">
        <v>43</v>
      </c>
      <c r="H13" s="4" t="str">
        <f t="shared" si="0"/>
        <v/>
      </c>
    </row>
    <row r="14" spans="1:8" x14ac:dyDescent="0.25">
      <c r="A14" s="25">
        <v>4150</v>
      </c>
      <c r="B14" s="25">
        <v>10</v>
      </c>
      <c r="C14" s="9" t="s">
        <v>194</v>
      </c>
      <c r="D14" s="3" t="s">
        <v>43</v>
      </c>
      <c r="H14" s="4" t="str">
        <f t="shared" si="0"/>
        <v/>
      </c>
    </row>
    <row r="15" spans="1:8" x14ac:dyDescent="0.25">
      <c r="A15" s="25">
        <v>4274</v>
      </c>
      <c r="B15" s="25">
        <v>11</v>
      </c>
      <c r="C15" s="9" t="s">
        <v>195</v>
      </c>
      <c r="D15" s="3" t="s">
        <v>43</v>
      </c>
      <c r="H15" s="4" t="str">
        <f t="shared" si="0"/>
        <v/>
      </c>
    </row>
    <row r="16" spans="1:8" x14ac:dyDescent="0.25">
      <c r="A16" s="25">
        <v>1904</v>
      </c>
      <c r="B16" s="25">
        <v>12</v>
      </c>
      <c r="C16" s="9" t="s">
        <v>196</v>
      </c>
      <c r="D16" s="3" t="s">
        <v>43</v>
      </c>
      <c r="H16" s="4" t="str">
        <f t="shared" si="0"/>
        <v/>
      </c>
    </row>
    <row r="17" spans="1:8" x14ac:dyDescent="0.25">
      <c r="A17" s="25">
        <v>626</v>
      </c>
      <c r="B17" s="25">
        <v>13</v>
      </c>
      <c r="C17" s="9" t="s">
        <v>197</v>
      </c>
      <c r="F17" s="3" t="s">
        <v>43</v>
      </c>
      <c r="H17" s="4" t="str">
        <f t="shared" si="0"/>
        <v/>
      </c>
    </row>
    <row r="18" spans="1:8" x14ac:dyDescent="0.25">
      <c r="A18" s="25">
        <v>683</v>
      </c>
      <c r="B18" s="25">
        <v>14</v>
      </c>
      <c r="C18" s="9" t="s">
        <v>198</v>
      </c>
      <c r="H18" s="4" t="str">
        <f t="shared" si="0"/>
        <v>X</v>
      </c>
    </row>
    <row r="19" spans="1:8" x14ac:dyDescent="0.25">
      <c r="A19" s="25">
        <v>3233</v>
      </c>
      <c r="B19" s="25">
        <v>15</v>
      </c>
      <c r="C19" s="9" t="s">
        <v>199</v>
      </c>
      <c r="D19" s="3" t="s">
        <v>43</v>
      </c>
      <c r="H19" s="4" t="str">
        <f t="shared" si="0"/>
        <v/>
      </c>
    </row>
    <row r="20" spans="1:8" x14ac:dyDescent="0.25">
      <c r="A20" s="25">
        <v>4071</v>
      </c>
      <c r="B20" s="25">
        <v>16</v>
      </c>
      <c r="C20" s="9" t="s">
        <v>200</v>
      </c>
      <c r="D20" s="3" t="s">
        <v>43</v>
      </c>
      <c r="H20" s="4" t="str">
        <f t="shared" si="0"/>
        <v/>
      </c>
    </row>
    <row r="21" spans="1:8" x14ac:dyDescent="0.25">
      <c r="A21" s="25">
        <v>2305</v>
      </c>
      <c r="B21" s="25">
        <v>17</v>
      </c>
      <c r="C21" s="9" t="s">
        <v>201</v>
      </c>
      <c r="D21" s="3" t="s">
        <v>43</v>
      </c>
      <c r="H21" s="4" t="str">
        <f t="shared" si="0"/>
        <v/>
      </c>
    </row>
    <row r="22" spans="1:8" x14ac:dyDescent="0.25">
      <c r="A22" s="25">
        <v>1717</v>
      </c>
      <c r="B22" s="25">
        <v>18</v>
      </c>
      <c r="C22" s="9" t="s">
        <v>202</v>
      </c>
      <c r="D22" s="3" t="s">
        <v>43</v>
      </c>
      <c r="H22" s="4" t="str">
        <f t="shared" si="0"/>
        <v/>
      </c>
    </row>
    <row r="23" spans="1:8" x14ac:dyDescent="0.25">
      <c r="A23" s="25">
        <v>1881</v>
      </c>
      <c r="B23" s="25">
        <v>19</v>
      </c>
      <c r="C23" s="9" t="s">
        <v>203</v>
      </c>
      <c r="D23" s="3" t="s">
        <v>43</v>
      </c>
      <c r="H23" s="4" t="str">
        <f t="shared" si="0"/>
        <v/>
      </c>
    </row>
    <row r="24" spans="1:8" x14ac:dyDescent="0.25">
      <c r="A24" s="25">
        <v>2288</v>
      </c>
      <c r="B24" s="25">
        <v>20</v>
      </c>
      <c r="C24" s="9" t="s">
        <v>204</v>
      </c>
      <c r="D24" s="3" t="s">
        <v>43</v>
      </c>
      <c r="H24" s="4" t="str">
        <f t="shared" si="0"/>
        <v/>
      </c>
    </row>
    <row r="25" spans="1:8" x14ac:dyDescent="0.25">
      <c r="A25" s="25">
        <v>3521</v>
      </c>
      <c r="B25" s="25">
        <v>21</v>
      </c>
      <c r="C25" s="9" t="s">
        <v>205</v>
      </c>
      <c r="D25" s="3" t="s">
        <v>43</v>
      </c>
      <c r="H25" s="4" t="str">
        <f t="shared" si="0"/>
        <v/>
      </c>
    </row>
    <row r="26" spans="1:8" x14ac:dyDescent="0.25">
      <c r="A26" s="25">
        <v>2080</v>
      </c>
      <c r="B26" s="25">
        <v>22</v>
      </c>
      <c r="C26" s="9" t="s">
        <v>206</v>
      </c>
      <c r="H26" s="4" t="str">
        <f t="shared" si="0"/>
        <v>X</v>
      </c>
    </row>
    <row r="27" spans="1:8" x14ac:dyDescent="0.25">
      <c r="A27" s="25">
        <v>1930</v>
      </c>
      <c r="B27" s="25">
        <v>23</v>
      </c>
      <c r="C27" s="9" t="s">
        <v>207</v>
      </c>
      <c r="D27" s="3" t="s">
        <v>43</v>
      </c>
      <c r="H27" s="4" t="str">
        <f t="shared" si="0"/>
        <v/>
      </c>
    </row>
    <row r="28" spans="1:8" x14ac:dyDescent="0.25">
      <c r="A28" s="25">
        <v>2620</v>
      </c>
      <c r="B28" s="25">
        <v>24</v>
      </c>
      <c r="C28" s="9" t="s">
        <v>208</v>
      </c>
      <c r="D28" s="3" t="s">
        <v>43</v>
      </c>
      <c r="H28" s="4" t="str">
        <f t="shared" si="0"/>
        <v/>
      </c>
    </row>
    <row r="29" spans="1:8" x14ac:dyDescent="0.25">
      <c r="A29" s="25">
        <v>1901</v>
      </c>
      <c r="B29" s="25">
        <v>25</v>
      </c>
      <c r="C29" s="9" t="s">
        <v>209</v>
      </c>
      <c r="D29" s="3" t="s">
        <v>43</v>
      </c>
      <c r="H29" s="4" t="str">
        <f t="shared" si="0"/>
        <v/>
      </c>
    </row>
    <row r="30" spans="1:8" x14ac:dyDescent="0.25">
      <c r="A30" s="25">
        <v>1911</v>
      </c>
      <c r="B30" s="25">
        <v>26</v>
      </c>
      <c r="C30" s="9" t="s">
        <v>210</v>
      </c>
      <c r="D30" s="3" t="s">
        <v>43</v>
      </c>
      <c r="H30" s="4" t="str">
        <f t="shared" si="0"/>
        <v/>
      </c>
    </row>
    <row r="31" spans="1:8" x14ac:dyDescent="0.25">
      <c r="A31" s="25">
        <v>1673</v>
      </c>
      <c r="B31" s="25">
        <v>27</v>
      </c>
      <c r="C31" s="9" t="s">
        <v>211</v>
      </c>
      <c r="D31" s="3" t="s">
        <v>43</v>
      </c>
      <c r="H31" s="4" t="str">
        <f t="shared" si="0"/>
        <v/>
      </c>
    </row>
    <row r="32" spans="1:8" x14ac:dyDescent="0.25">
      <c r="A32" s="25">
        <v>1887</v>
      </c>
      <c r="B32" s="25">
        <v>28</v>
      </c>
      <c r="C32" s="9" t="s">
        <v>212</v>
      </c>
      <c r="D32" s="3" t="s">
        <v>43</v>
      </c>
      <c r="H32" s="4" t="str">
        <f t="shared" si="0"/>
        <v/>
      </c>
    </row>
    <row r="33" spans="1:8" x14ac:dyDescent="0.25">
      <c r="A33" s="25">
        <v>1647</v>
      </c>
      <c r="B33" s="25">
        <v>29</v>
      </c>
      <c r="C33" s="9" t="s">
        <v>213</v>
      </c>
      <c r="H33" s="4" t="str">
        <f t="shared" si="0"/>
        <v>X</v>
      </c>
    </row>
    <row r="34" spans="1:8" x14ac:dyDescent="0.25">
      <c r="A34" s="25">
        <v>1946</v>
      </c>
      <c r="B34" s="25">
        <v>30</v>
      </c>
      <c r="C34" s="9" t="s">
        <v>214</v>
      </c>
      <c r="D34" s="3" t="s">
        <v>43</v>
      </c>
      <c r="H34" s="4" t="str">
        <f t="shared" si="0"/>
        <v/>
      </c>
    </row>
    <row r="35" spans="1:8" x14ac:dyDescent="0.25">
      <c r="A35" s="25">
        <v>1882</v>
      </c>
      <c r="B35" s="25">
        <v>31</v>
      </c>
      <c r="C35" s="9" t="s">
        <v>215</v>
      </c>
      <c r="D35" s="3" t="s">
        <v>43</v>
      </c>
      <c r="H35" s="4" t="str">
        <f t="shared" si="0"/>
        <v/>
      </c>
    </row>
    <row r="36" spans="1:8" x14ac:dyDescent="0.25">
      <c r="A36" s="25">
        <v>1963</v>
      </c>
      <c r="B36" s="25">
        <v>32</v>
      </c>
      <c r="C36" s="9" t="s">
        <v>216</v>
      </c>
      <c r="D36" s="3" t="s">
        <v>43</v>
      </c>
      <c r="H36" s="4" t="str">
        <f t="shared" si="0"/>
        <v/>
      </c>
    </row>
    <row r="37" spans="1:8" x14ac:dyDescent="0.25">
      <c r="A37" s="25">
        <v>4428</v>
      </c>
      <c r="B37" s="25">
        <v>33</v>
      </c>
      <c r="C37" s="9" t="s">
        <v>217</v>
      </c>
      <c r="H37" s="4" t="str">
        <f t="shared" si="0"/>
        <v>X</v>
      </c>
    </row>
    <row r="38" spans="1:8" x14ac:dyDescent="0.25">
      <c r="A38" s="25">
        <v>1902</v>
      </c>
      <c r="B38" s="25">
        <v>34</v>
      </c>
      <c r="C38" s="9" t="s">
        <v>218</v>
      </c>
      <c r="D38" s="3" t="s">
        <v>43</v>
      </c>
      <c r="H38" s="4" t="str">
        <f t="shared" si="0"/>
        <v/>
      </c>
    </row>
    <row r="39" spans="1:8" ht="16.5" thickBot="1" x14ac:dyDescent="0.3">
      <c r="A39" s="39" t="s">
        <v>491</v>
      </c>
      <c r="B39" s="39"/>
      <c r="C39" s="40"/>
      <c r="D39" s="22">
        <f>COUNTA(D5:D38)</f>
        <v>27</v>
      </c>
      <c r="E39" s="22">
        <f t="shared" ref="E39:G39" si="1">COUNTA(E5:E38)</f>
        <v>0</v>
      </c>
      <c r="F39" s="22">
        <f t="shared" si="1"/>
        <v>1</v>
      </c>
      <c r="G39" s="22">
        <f t="shared" si="1"/>
        <v>0</v>
      </c>
      <c r="H39" s="23">
        <f>COUNTIF($H$5:$H$38,"X")</f>
        <v>6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28</v>
      </c>
      <c r="E44" s="12">
        <f>D44/D43</f>
        <v>0.82352941176470584</v>
      </c>
    </row>
    <row r="45" spans="1:8" ht="18.75" x14ac:dyDescent="0.3">
      <c r="C45" s="19" t="s">
        <v>489</v>
      </c>
      <c r="D45" s="10">
        <f>H39</f>
        <v>6</v>
      </c>
      <c r="E45" s="12">
        <f>D45/D43</f>
        <v>0.17647058823529413</v>
      </c>
    </row>
  </sheetData>
  <mergeCells count="2">
    <mergeCell ref="A39:C39"/>
    <mergeCell ref="A1:H2"/>
  </mergeCells>
  <conditionalFormatting sqref="C5:C38">
    <cfRule type="expression" dxfId="10" priority="1">
      <formula>IF(LEN($H5)&gt;0, TRUE, FALSE)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12D0-9DBC-4060-A74D-7E7E6A600169}">
  <dimension ref="A1:H45"/>
  <sheetViews>
    <sheetView tabSelected="1" workbookViewId="0">
      <selection activeCell="C38" sqref="C38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3860</v>
      </c>
      <c r="B5" s="26">
        <v>1</v>
      </c>
      <c r="C5" s="9" t="s">
        <v>219</v>
      </c>
      <c r="D5" s="3" t="s">
        <v>43</v>
      </c>
      <c r="H5" s="4" t="str">
        <f>IF(COUNTA(D5:G5)=0,"X","")</f>
        <v/>
      </c>
    </row>
    <row r="6" spans="1:8" x14ac:dyDescent="0.25">
      <c r="A6" s="26">
        <v>4047</v>
      </c>
      <c r="B6" s="26">
        <v>2</v>
      </c>
      <c r="C6" s="9" t="s">
        <v>220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26">
        <v>1897</v>
      </c>
      <c r="B7" s="26">
        <v>3</v>
      </c>
      <c r="C7" s="9" t="s">
        <v>221</v>
      </c>
      <c r="D7" s="3" t="s">
        <v>43</v>
      </c>
      <c r="H7" s="4" t="str">
        <f t="shared" si="0"/>
        <v/>
      </c>
    </row>
    <row r="8" spans="1:8" x14ac:dyDescent="0.25">
      <c r="A8" s="26">
        <v>2252</v>
      </c>
      <c r="B8" s="26">
        <v>4</v>
      </c>
      <c r="C8" s="9" t="s">
        <v>222</v>
      </c>
      <c r="D8" s="3" t="s">
        <v>43</v>
      </c>
      <c r="H8" s="4" t="str">
        <f t="shared" si="0"/>
        <v/>
      </c>
    </row>
    <row r="9" spans="1:8" x14ac:dyDescent="0.25">
      <c r="A9" s="26">
        <v>1985</v>
      </c>
      <c r="B9" s="26">
        <v>5</v>
      </c>
      <c r="C9" s="9" t="s">
        <v>223</v>
      </c>
      <c r="H9" s="4" t="str">
        <f t="shared" si="0"/>
        <v>X</v>
      </c>
    </row>
    <row r="10" spans="1:8" x14ac:dyDescent="0.25">
      <c r="A10" s="26">
        <v>2008</v>
      </c>
      <c r="B10" s="26">
        <v>6</v>
      </c>
      <c r="C10" s="9" t="s">
        <v>224</v>
      </c>
      <c r="D10" s="3" t="s">
        <v>43</v>
      </c>
      <c r="H10" s="4" t="str">
        <f t="shared" si="0"/>
        <v/>
      </c>
    </row>
    <row r="11" spans="1:8" x14ac:dyDescent="0.25">
      <c r="A11" s="26">
        <v>1632</v>
      </c>
      <c r="B11" s="26">
        <v>7</v>
      </c>
      <c r="C11" s="9" t="s">
        <v>225</v>
      </c>
      <c r="D11" s="3" t="s">
        <v>43</v>
      </c>
      <c r="H11" s="4" t="str">
        <f t="shared" si="0"/>
        <v/>
      </c>
    </row>
    <row r="12" spans="1:8" x14ac:dyDescent="0.25">
      <c r="A12" s="26">
        <v>4290</v>
      </c>
      <c r="B12" s="26">
        <v>8</v>
      </c>
      <c r="C12" s="9" t="s">
        <v>226</v>
      </c>
      <c r="D12" s="3" t="s">
        <v>43</v>
      </c>
      <c r="H12" s="4" t="str">
        <f t="shared" si="0"/>
        <v/>
      </c>
    </row>
    <row r="13" spans="1:8" x14ac:dyDescent="0.25">
      <c r="A13" s="26">
        <v>3375</v>
      </c>
      <c r="B13" s="26">
        <v>9</v>
      </c>
      <c r="C13" s="9" t="s">
        <v>227</v>
      </c>
      <c r="D13" s="3" t="s">
        <v>43</v>
      </c>
      <c r="H13" s="4" t="str">
        <f t="shared" si="0"/>
        <v/>
      </c>
    </row>
    <row r="14" spans="1:8" x14ac:dyDescent="0.25">
      <c r="A14" s="26">
        <v>1658</v>
      </c>
      <c r="B14" s="26">
        <v>10</v>
      </c>
      <c r="C14" s="9" t="s">
        <v>228</v>
      </c>
      <c r="D14" s="3" t="s">
        <v>43</v>
      </c>
      <c r="H14" s="4" t="str">
        <f t="shared" si="0"/>
        <v/>
      </c>
    </row>
    <row r="15" spans="1:8" x14ac:dyDescent="0.25">
      <c r="A15" s="26">
        <v>625</v>
      </c>
      <c r="B15" s="26">
        <v>11</v>
      </c>
      <c r="C15" s="9" t="s">
        <v>229</v>
      </c>
      <c r="D15" s="3" t="s">
        <v>43</v>
      </c>
      <c r="H15" s="4" t="str">
        <f t="shared" si="0"/>
        <v/>
      </c>
    </row>
    <row r="16" spans="1:8" x14ac:dyDescent="0.25">
      <c r="A16" s="26">
        <v>1987</v>
      </c>
      <c r="B16" s="26">
        <v>12</v>
      </c>
      <c r="C16" s="9" t="s">
        <v>230</v>
      </c>
      <c r="D16" s="3" t="s">
        <v>43</v>
      </c>
      <c r="H16" s="4" t="str">
        <f t="shared" si="0"/>
        <v/>
      </c>
    </row>
    <row r="17" spans="1:8" x14ac:dyDescent="0.25">
      <c r="A17" s="26">
        <v>1662</v>
      </c>
      <c r="B17" s="26">
        <v>13</v>
      </c>
      <c r="C17" s="9" t="s">
        <v>231</v>
      </c>
      <c r="D17" s="3" t="s">
        <v>43</v>
      </c>
      <c r="H17" s="4" t="str">
        <f t="shared" si="0"/>
        <v/>
      </c>
    </row>
    <row r="18" spans="1:8" x14ac:dyDescent="0.25">
      <c r="A18" s="26">
        <v>3174</v>
      </c>
      <c r="B18" s="26">
        <v>14</v>
      </c>
      <c r="C18" s="9" t="s">
        <v>232</v>
      </c>
      <c r="D18" s="3" t="s">
        <v>43</v>
      </c>
      <c r="H18" s="4" t="str">
        <f t="shared" si="0"/>
        <v/>
      </c>
    </row>
    <row r="19" spans="1:8" x14ac:dyDescent="0.25">
      <c r="A19" s="26">
        <v>4291</v>
      </c>
      <c r="B19" s="26">
        <v>15</v>
      </c>
      <c r="C19" s="9" t="s">
        <v>233</v>
      </c>
      <c r="D19" s="3" t="s">
        <v>43</v>
      </c>
      <c r="H19" s="4" t="str">
        <f t="shared" si="0"/>
        <v/>
      </c>
    </row>
    <row r="20" spans="1:8" x14ac:dyDescent="0.25">
      <c r="A20" s="26">
        <v>706</v>
      </c>
      <c r="B20" s="26">
        <v>16</v>
      </c>
      <c r="C20" s="9" t="s">
        <v>234</v>
      </c>
      <c r="E20" s="3" t="s">
        <v>43</v>
      </c>
      <c r="H20" s="4" t="str">
        <f t="shared" si="0"/>
        <v/>
      </c>
    </row>
    <row r="21" spans="1:8" x14ac:dyDescent="0.25">
      <c r="A21" s="26">
        <v>1666</v>
      </c>
      <c r="B21" s="26">
        <v>17</v>
      </c>
      <c r="C21" s="9" t="s">
        <v>235</v>
      </c>
      <c r="D21" s="3" t="s">
        <v>43</v>
      </c>
      <c r="H21" s="4" t="str">
        <f t="shared" si="0"/>
        <v/>
      </c>
    </row>
    <row r="22" spans="1:8" x14ac:dyDescent="0.25">
      <c r="A22" s="26">
        <v>1697</v>
      </c>
      <c r="B22" s="26">
        <v>18</v>
      </c>
      <c r="C22" s="9" t="s">
        <v>236</v>
      </c>
      <c r="D22" s="3" t="s">
        <v>43</v>
      </c>
      <c r="H22" s="4" t="str">
        <f t="shared" si="0"/>
        <v/>
      </c>
    </row>
    <row r="23" spans="1:8" x14ac:dyDescent="0.25">
      <c r="A23" s="26">
        <v>4292</v>
      </c>
      <c r="B23" s="26">
        <v>19</v>
      </c>
      <c r="C23" s="9" t="s">
        <v>237</v>
      </c>
      <c r="D23" s="3" t="s">
        <v>43</v>
      </c>
      <c r="H23" s="4" t="str">
        <f t="shared" si="0"/>
        <v/>
      </c>
    </row>
    <row r="24" spans="1:8" x14ac:dyDescent="0.25">
      <c r="A24" s="26">
        <v>3871</v>
      </c>
      <c r="B24" s="26">
        <v>20</v>
      </c>
      <c r="C24" s="9" t="s">
        <v>238</v>
      </c>
      <c r="D24" s="3" t="s">
        <v>43</v>
      </c>
      <c r="H24" s="4" t="str">
        <f t="shared" si="0"/>
        <v/>
      </c>
    </row>
    <row r="25" spans="1:8" x14ac:dyDescent="0.25">
      <c r="A25" s="26">
        <v>1670</v>
      </c>
      <c r="B25" s="26">
        <v>21</v>
      </c>
      <c r="C25" s="9" t="s">
        <v>239</v>
      </c>
      <c r="D25" s="3" t="s">
        <v>43</v>
      </c>
      <c r="H25" s="4" t="str">
        <f t="shared" si="0"/>
        <v/>
      </c>
    </row>
    <row r="26" spans="1:8" x14ac:dyDescent="0.25">
      <c r="A26" s="26">
        <v>4050</v>
      </c>
      <c r="B26" s="26">
        <v>22</v>
      </c>
      <c r="C26" s="9" t="s">
        <v>240</v>
      </c>
      <c r="D26" s="3" t="s">
        <v>43</v>
      </c>
      <c r="H26" s="4" t="str">
        <f t="shared" si="0"/>
        <v/>
      </c>
    </row>
    <row r="27" spans="1:8" x14ac:dyDescent="0.25">
      <c r="A27" s="26">
        <v>1674</v>
      </c>
      <c r="B27" s="26">
        <v>23</v>
      </c>
      <c r="C27" s="9" t="s">
        <v>241</v>
      </c>
      <c r="D27" s="3" t="s">
        <v>43</v>
      </c>
      <c r="H27" s="4" t="str">
        <f t="shared" si="0"/>
        <v/>
      </c>
    </row>
    <row r="28" spans="1:8" x14ac:dyDescent="0.25">
      <c r="A28" s="26">
        <v>2323</v>
      </c>
      <c r="B28" s="26">
        <v>24</v>
      </c>
      <c r="C28" s="9" t="s">
        <v>242</v>
      </c>
      <c r="D28" s="3" t="s">
        <v>43</v>
      </c>
      <c r="H28" s="4" t="str">
        <f t="shared" si="0"/>
        <v/>
      </c>
    </row>
    <row r="29" spans="1:8" x14ac:dyDescent="0.25">
      <c r="A29" s="26">
        <v>4293</v>
      </c>
      <c r="B29" s="26">
        <v>25</v>
      </c>
      <c r="C29" s="9" t="s">
        <v>243</v>
      </c>
      <c r="D29" s="3" t="s">
        <v>43</v>
      </c>
      <c r="H29" s="4" t="str">
        <f t="shared" si="0"/>
        <v/>
      </c>
    </row>
    <row r="30" spans="1:8" x14ac:dyDescent="0.25">
      <c r="A30" s="26">
        <v>4051</v>
      </c>
      <c r="B30" s="26">
        <v>26</v>
      </c>
      <c r="C30" s="9" t="s">
        <v>244</v>
      </c>
      <c r="D30" s="3" t="s">
        <v>43</v>
      </c>
      <c r="H30" s="4" t="str">
        <f t="shared" si="0"/>
        <v/>
      </c>
    </row>
    <row r="31" spans="1:8" x14ac:dyDescent="0.25">
      <c r="A31" s="26">
        <v>717</v>
      </c>
      <c r="B31" s="26">
        <v>27</v>
      </c>
      <c r="C31" s="9" t="s">
        <v>245</v>
      </c>
      <c r="H31" s="4" t="str">
        <f t="shared" si="0"/>
        <v>X</v>
      </c>
    </row>
    <row r="32" spans="1:8" x14ac:dyDescent="0.25">
      <c r="A32" s="26">
        <v>1729</v>
      </c>
      <c r="B32" s="26">
        <v>28</v>
      </c>
      <c r="C32" s="9" t="s">
        <v>246</v>
      </c>
      <c r="D32" s="3" t="s">
        <v>43</v>
      </c>
      <c r="H32" s="4" t="str">
        <f t="shared" si="0"/>
        <v/>
      </c>
    </row>
    <row r="33" spans="1:8" x14ac:dyDescent="0.25">
      <c r="A33" s="26">
        <v>3590</v>
      </c>
      <c r="B33" s="26">
        <v>29</v>
      </c>
      <c r="C33" s="9" t="s">
        <v>247</v>
      </c>
      <c r="D33" s="3" t="s">
        <v>43</v>
      </c>
      <c r="H33" s="4" t="str">
        <f t="shared" si="0"/>
        <v/>
      </c>
    </row>
    <row r="34" spans="1:8" x14ac:dyDescent="0.25">
      <c r="A34" s="26">
        <v>1679</v>
      </c>
      <c r="B34" s="26">
        <v>30</v>
      </c>
      <c r="C34" s="9" t="s">
        <v>248</v>
      </c>
      <c r="D34" s="3" t="s">
        <v>43</v>
      </c>
      <c r="H34" s="4" t="str">
        <f t="shared" si="0"/>
        <v/>
      </c>
    </row>
    <row r="35" spans="1:8" x14ac:dyDescent="0.25">
      <c r="A35" s="26">
        <v>1707</v>
      </c>
      <c r="B35" s="26">
        <v>31</v>
      </c>
      <c r="C35" s="9" t="s">
        <v>249</v>
      </c>
      <c r="D35" s="3" t="s">
        <v>43</v>
      </c>
      <c r="H35" s="4" t="str">
        <f t="shared" si="0"/>
        <v/>
      </c>
    </row>
    <row r="36" spans="1:8" x14ac:dyDescent="0.25">
      <c r="A36" s="26">
        <v>4294</v>
      </c>
      <c r="B36" s="26">
        <v>32</v>
      </c>
      <c r="C36" s="9" t="s">
        <v>250</v>
      </c>
      <c r="D36" s="3" t="s">
        <v>43</v>
      </c>
      <c r="H36" s="4" t="str">
        <f t="shared" si="0"/>
        <v/>
      </c>
    </row>
    <row r="37" spans="1:8" x14ac:dyDescent="0.25">
      <c r="A37" s="26">
        <v>3512</v>
      </c>
      <c r="B37" s="26">
        <v>33</v>
      </c>
      <c r="C37" s="9" t="s">
        <v>251</v>
      </c>
      <c r="D37" s="3" t="s">
        <v>43</v>
      </c>
      <c r="H37" s="4" t="str">
        <f t="shared" si="0"/>
        <v/>
      </c>
    </row>
    <row r="38" spans="1:8" x14ac:dyDescent="0.25">
      <c r="A38" s="26">
        <v>722</v>
      </c>
      <c r="B38" s="26">
        <v>34</v>
      </c>
      <c r="C38" s="9" t="s">
        <v>252</v>
      </c>
      <c r="D38" s="3" t="s">
        <v>43</v>
      </c>
      <c r="H38" s="4" t="str">
        <f t="shared" si="0"/>
        <v/>
      </c>
    </row>
    <row r="39" spans="1:8" ht="16.5" thickBot="1" x14ac:dyDescent="0.3">
      <c r="A39" s="39" t="s">
        <v>491</v>
      </c>
      <c r="B39" s="39"/>
      <c r="C39" s="40"/>
      <c r="D39" s="22">
        <f>COUNTA(D5:D38)</f>
        <v>31</v>
      </c>
      <c r="E39" s="22">
        <f t="shared" ref="E39:G39" si="1">COUNTA(E5:E38)</f>
        <v>1</v>
      </c>
      <c r="F39" s="22">
        <f t="shared" si="1"/>
        <v>0</v>
      </c>
      <c r="G39" s="22">
        <f t="shared" si="1"/>
        <v>0</v>
      </c>
      <c r="H39" s="23">
        <f>COUNTIF($H$5:$H$38,"X")</f>
        <v>2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32</v>
      </c>
      <c r="E44" s="12">
        <f>D44/D43</f>
        <v>0.94117647058823528</v>
      </c>
    </row>
    <row r="45" spans="1:8" ht="18.75" x14ac:dyDescent="0.3">
      <c r="C45" s="19" t="s">
        <v>489</v>
      </c>
      <c r="D45" s="10">
        <f>H39</f>
        <v>2</v>
      </c>
      <c r="E45" s="12">
        <f>D45/D43</f>
        <v>5.8823529411764705E-2</v>
      </c>
    </row>
  </sheetData>
  <mergeCells count="2">
    <mergeCell ref="A39:C39"/>
    <mergeCell ref="A1:H2"/>
  </mergeCells>
  <conditionalFormatting sqref="C5:C38">
    <cfRule type="expression" dxfId="9" priority="1">
      <formula>IF(LEN($H5)&gt;0, TRUE, FALSE)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1DDBF-2BA4-4D02-93FC-EAD0C83F48A7}">
  <dimension ref="A1:I45"/>
  <sheetViews>
    <sheetView workbookViewId="0">
      <selection activeCell="I38" sqref="I38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39.140625" style="2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16384" width="11.42578125" style="2"/>
  </cols>
  <sheetData>
    <row r="1" spans="1:9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9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9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9" x14ac:dyDescent="0.25">
      <c r="A5" s="25">
        <v>1629</v>
      </c>
      <c r="B5" s="25">
        <v>1</v>
      </c>
      <c r="C5" s="9" t="s">
        <v>253</v>
      </c>
      <c r="D5" s="3" t="s">
        <v>43</v>
      </c>
      <c r="H5" s="4" t="str">
        <f>IF(COUNTA(D5:G5)=0,"X","")</f>
        <v/>
      </c>
    </row>
    <row r="6" spans="1:9" x14ac:dyDescent="0.25">
      <c r="A6" s="25">
        <v>1711</v>
      </c>
      <c r="B6" s="25">
        <v>2</v>
      </c>
      <c r="C6" s="9" t="s">
        <v>254</v>
      </c>
      <c r="D6" s="3" t="s">
        <v>43</v>
      </c>
      <c r="H6" s="4" t="str">
        <f t="shared" ref="H6:H38" si="0">IF(COUNTA(D6:G6)=0,"X","")</f>
        <v/>
      </c>
      <c r="I6" s="2" t="s">
        <v>487</v>
      </c>
    </row>
    <row r="7" spans="1:9" x14ac:dyDescent="0.25">
      <c r="A7" s="25">
        <v>1983</v>
      </c>
      <c r="B7" s="25">
        <v>3</v>
      </c>
      <c r="C7" s="9" t="s">
        <v>255</v>
      </c>
      <c r="D7" s="3" t="s">
        <v>43</v>
      </c>
      <c r="H7" s="4" t="str">
        <f t="shared" si="0"/>
        <v/>
      </c>
      <c r="I7" s="2" t="s">
        <v>487</v>
      </c>
    </row>
    <row r="8" spans="1:9" x14ac:dyDescent="0.25">
      <c r="A8" s="25">
        <v>1713</v>
      </c>
      <c r="B8" s="25">
        <v>4</v>
      </c>
      <c r="C8" s="9" t="s">
        <v>256</v>
      </c>
      <c r="H8" s="4" t="str">
        <f t="shared" si="0"/>
        <v>X</v>
      </c>
      <c r="I8" s="2" t="s">
        <v>487</v>
      </c>
    </row>
    <row r="9" spans="1:9" x14ac:dyDescent="0.25">
      <c r="A9" s="25">
        <v>1633</v>
      </c>
      <c r="B9" s="25">
        <v>5</v>
      </c>
      <c r="C9" s="9" t="s">
        <v>257</v>
      </c>
      <c r="D9" s="3" t="s">
        <v>43</v>
      </c>
      <c r="H9" s="4" t="str">
        <f t="shared" si="0"/>
        <v/>
      </c>
      <c r="I9" s="2" t="s">
        <v>487</v>
      </c>
    </row>
    <row r="10" spans="1:9" x14ac:dyDescent="0.25">
      <c r="A10" s="25">
        <v>2257</v>
      </c>
      <c r="B10" s="25">
        <v>6</v>
      </c>
      <c r="C10" s="9" t="s">
        <v>258</v>
      </c>
      <c r="D10" s="3" t="s">
        <v>43</v>
      </c>
      <c r="H10" s="4" t="str">
        <f t="shared" si="0"/>
        <v/>
      </c>
    </row>
    <row r="11" spans="1:9" x14ac:dyDescent="0.25">
      <c r="A11" s="25">
        <v>1689</v>
      </c>
      <c r="B11" s="25">
        <v>7</v>
      </c>
      <c r="C11" s="9" t="s">
        <v>259</v>
      </c>
      <c r="D11" s="3" t="s">
        <v>43</v>
      </c>
      <c r="H11" s="4" t="str">
        <f t="shared" si="0"/>
        <v/>
      </c>
      <c r="I11" s="2" t="s">
        <v>487</v>
      </c>
    </row>
    <row r="12" spans="1:9" x14ac:dyDescent="0.25">
      <c r="A12" s="25">
        <v>4154</v>
      </c>
      <c r="B12" s="25">
        <v>8</v>
      </c>
      <c r="C12" s="9" t="s">
        <v>260</v>
      </c>
      <c r="D12" s="3" t="s">
        <v>43</v>
      </c>
      <c r="H12" s="4" t="str">
        <f t="shared" si="0"/>
        <v/>
      </c>
      <c r="I12" s="2" t="s">
        <v>487</v>
      </c>
    </row>
    <row r="13" spans="1:9" x14ac:dyDescent="0.25">
      <c r="A13" s="25">
        <v>913</v>
      </c>
      <c r="B13" s="25">
        <v>9</v>
      </c>
      <c r="C13" s="9" t="s">
        <v>261</v>
      </c>
      <c r="D13" s="3" t="s">
        <v>43</v>
      </c>
      <c r="H13" s="4" t="str">
        <f t="shared" si="0"/>
        <v/>
      </c>
    </row>
    <row r="14" spans="1:9" x14ac:dyDescent="0.25">
      <c r="A14" s="25">
        <v>2068</v>
      </c>
      <c r="B14" s="25">
        <v>10</v>
      </c>
      <c r="C14" s="9" t="s">
        <v>262</v>
      </c>
      <c r="H14" s="4" t="str">
        <f t="shared" si="0"/>
        <v>X</v>
      </c>
    </row>
    <row r="15" spans="1:9" x14ac:dyDescent="0.25">
      <c r="A15" s="25">
        <v>2373</v>
      </c>
      <c r="B15" s="25">
        <v>11</v>
      </c>
      <c r="C15" s="9" t="s">
        <v>263</v>
      </c>
      <c r="D15" s="3" t="s">
        <v>43</v>
      </c>
      <c r="H15" s="4" t="str">
        <f t="shared" si="0"/>
        <v/>
      </c>
      <c r="I15" s="2" t="s">
        <v>487</v>
      </c>
    </row>
    <row r="16" spans="1:9" x14ac:dyDescent="0.25">
      <c r="A16" s="25">
        <v>4286</v>
      </c>
      <c r="B16" s="25">
        <v>12</v>
      </c>
      <c r="C16" s="9" t="s">
        <v>264</v>
      </c>
      <c r="D16" s="3" t="s">
        <v>43</v>
      </c>
      <c r="H16" s="4" t="str">
        <f t="shared" si="0"/>
        <v/>
      </c>
      <c r="I16" s="2" t="s">
        <v>487</v>
      </c>
    </row>
    <row r="17" spans="1:9" x14ac:dyDescent="0.25">
      <c r="A17" s="25">
        <v>1663</v>
      </c>
      <c r="B17" s="25">
        <v>13</v>
      </c>
      <c r="C17" s="9" t="s">
        <v>265</v>
      </c>
      <c r="D17" s="3" t="s">
        <v>43</v>
      </c>
      <c r="H17" s="4" t="str">
        <f t="shared" si="0"/>
        <v/>
      </c>
      <c r="I17" s="2" t="s">
        <v>487</v>
      </c>
    </row>
    <row r="18" spans="1:9" x14ac:dyDescent="0.25">
      <c r="A18" s="25">
        <v>1718</v>
      </c>
      <c r="B18" s="25">
        <v>14</v>
      </c>
      <c r="C18" s="9" t="s">
        <v>266</v>
      </c>
      <c r="D18" s="3" t="s">
        <v>43</v>
      </c>
      <c r="H18" s="4" t="str">
        <f t="shared" si="0"/>
        <v/>
      </c>
      <c r="I18" s="2" t="s">
        <v>487</v>
      </c>
    </row>
    <row r="19" spans="1:9" x14ac:dyDescent="0.25">
      <c r="A19" s="25">
        <v>2063</v>
      </c>
      <c r="B19" s="25">
        <v>15</v>
      </c>
      <c r="C19" s="9" t="s">
        <v>267</v>
      </c>
      <c r="D19" s="3" t="s">
        <v>43</v>
      </c>
      <c r="H19" s="4" t="str">
        <f t="shared" si="0"/>
        <v/>
      </c>
      <c r="I19" s="2" t="s">
        <v>487</v>
      </c>
    </row>
    <row r="20" spans="1:9" x14ac:dyDescent="0.25">
      <c r="A20" s="25">
        <v>1695</v>
      </c>
      <c r="B20" s="25">
        <v>16</v>
      </c>
      <c r="C20" s="9" t="s">
        <v>268</v>
      </c>
      <c r="D20" s="3" t="s">
        <v>43</v>
      </c>
      <c r="H20" s="4" t="str">
        <f t="shared" si="0"/>
        <v/>
      </c>
      <c r="I20" s="2" t="s">
        <v>487</v>
      </c>
    </row>
    <row r="21" spans="1:9" x14ac:dyDescent="0.25">
      <c r="A21" s="25">
        <v>4287</v>
      </c>
      <c r="B21" s="25">
        <v>17</v>
      </c>
      <c r="C21" s="9" t="s">
        <v>269</v>
      </c>
      <c r="H21" s="4" t="str">
        <f t="shared" si="0"/>
        <v>X</v>
      </c>
      <c r="I21" s="2" t="s">
        <v>487</v>
      </c>
    </row>
    <row r="22" spans="1:9" x14ac:dyDescent="0.25">
      <c r="A22" s="25">
        <v>1738</v>
      </c>
      <c r="B22" s="25">
        <v>18</v>
      </c>
      <c r="C22" s="9" t="s">
        <v>270</v>
      </c>
      <c r="D22" s="3" t="s">
        <v>43</v>
      </c>
      <c r="H22" s="4" t="str">
        <f t="shared" si="0"/>
        <v/>
      </c>
      <c r="I22" s="2" t="s">
        <v>487</v>
      </c>
    </row>
    <row r="23" spans="1:9" x14ac:dyDescent="0.25">
      <c r="A23" s="25">
        <v>1723</v>
      </c>
      <c r="B23" s="25">
        <v>19</v>
      </c>
      <c r="C23" s="9" t="s">
        <v>271</v>
      </c>
      <c r="D23" s="3" t="s">
        <v>43</v>
      </c>
      <c r="H23" s="4" t="str">
        <f t="shared" si="0"/>
        <v/>
      </c>
      <c r="I23" s="2" t="s">
        <v>487</v>
      </c>
    </row>
    <row r="24" spans="1:9" x14ac:dyDescent="0.25">
      <c r="A24" s="25">
        <v>4311</v>
      </c>
      <c r="B24" s="25">
        <v>20</v>
      </c>
      <c r="C24" s="9" t="s">
        <v>272</v>
      </c>
      <c r="D24" s="3" t="s">
        <v>43</v>
      </c>
      <c r="H24" s="4" t="str">
        <f t="shared" si="0"/>
        <v/>
      </c>
      <c r="I24" s="2" t="s">
        <v>487</v>
      </c>
    </row>
    <row r="25" spans="1:9" x14ac:dyDescent="0.25">
      <c r="A25" s="25">
        <v>1724</v>
      </c>
      <c r="B25" s="25">
        <v>21</v>
      </c>
      <c r="C25" s="9" t="s">
        <v>273</v>
      </c>
      <c r="D25" s="3" t="s">
        <v>43</v>
      </c>
      <c r="H25" s="4" t="str">
        <f t="shared" si="0"/>
        <v/>
      </c>
      <c r="I25" s="2" t="s">
        <v>487</v>
      </c>
    </row>
    <row r="26" spans="1:9" x14ac:dyDescent="0.25">
      <c r="A26" s="25">
        <v>1404</v>
      </c>
      <c r="B26" s="25">
        <v>22</v>
      </c>
      <c r="C26" s="9" t="s">
        <v>274</v>
      </c>
      <c r="D26" s="3" t="s">
        <v>43</v>
      </c>
      <c r="H26" s="4" t="str">
        <f t="shared" si="0"/>
        <v/>
      </c>
      <c r="I26" s="2" t="s">
        <v>487</v>
      </c>
    </row>
    <row r="27" spans="1:9" x14ac:dyDescent="0.25">
      <c r="A27" s="25">
        <v>3850</v>
      </c>
      <c r="B27" s="25">
        <v>23</v>
      </c>
      <c r="C27" s="9" t="s">
        <v>275</v>
      </c>
      <c r="H27" s="4" t="str">
        <f t="shared" si="0"/>
        <v>X</v>
      </c>
    </row>
    <row r="28" spans="1:9" x14ac:dyDescent="0.25">
      <c r="A28" s="25">
        <v>1996</v>
      </c>
      <c r="B28" s="25">
        <v>24</v>
      </c>
      <c r="C28" s="9" t="s">
        <v>276</v>
      </c>
      <c r="D28" s="3" t="s">
        <v>43</v>
      </c>
      <c r="H28" s="4" t="str">
        <f t="shared" si="0"/>
        <v/>
      </c>
      <c r="I28" s="2" t="s">
        <v>487</v>
      </c>
    </row>
    <row r="29" spans="1:9" x14ac:dyDescent="0.25">
      <c r="A29" s="25">
        <v>2593</v>
      </c>
      <c r="B29" s="25">
        <v>25</v>
      </c>
      <c r="C29" s="9" t="s">
        <v>277</v>
      </c>
      <c r="D29" s="3" t="s">
        <v>43</v>
      </c>
      <c r="H29" s="4" t="str">
        <f t="shared" si="0"/>
        <v/>
      </c>
      <c r="I29" s="2" t="s">
        <v>487</v>
      </c>
    </row>
    <row r="30" spans="1:9" x14ac:dyDescent="0.25">
      <c r="A30" s="25">
        <v>1801</v>
      </c>
      <c r="B30" s="25">
        <v>26</v>
      </c>
      <c r="C30" s="9" t="s">
        <v>278</v>
      </c>
      <c r="D30" s="3" t="s">
        <v>43</v>
      </c>
      <c r="H30" s="4" t="str">
        <f t="shared" si="0"/>
        <v/>
      </c>
      <c r="I30" s="2" t="s">
        <v>487</v>
      </c>
    </row>
    <row r="31" spans="1:9" x14ac:dyDescent="0.25">
      <c r="A31" s="25">
        <v>1795</v>
      </c>
      <c r="B31" s="25">
        <v>27</v>
      </c>
      <c r="C31" s="9" t="s">
        <v>279</v>
      </c>
      <c r="D31" s="3" t="s">
        <v>43</v>
      </c>
      <c r="H31" s="4" t="str">
        <f t="shared" si="0"/>
        <v/>
      </c>
      <c r="I31" s="2" t="s">
        <v>487</v>
      </c>
    </row>
    <row r="32" spans="1:9" x14ac:dyDescent="0.25">
      <c r="A32" s="25">
        <v>4288</v>
      </c>
      <c r="B32" s="25">
        <v>28</v>
      </c>
      <c r="C32" s="9" t="s">
        <v>280</v>
      </c>
      <c r="D32" s="3" t="s">
        <v>43</v>
      </c>
      <c r="H32" s="4" t="str">
        <f t="shared" si="0"/>
        <v/>
      </c>
      <c r="I32" s="2" t="s">
        <v>487</v>
      </c>
    </row>
    <row r="33" spans="1:9" x14ac:dyDescent="0.25">
      <c r="A33" s="25">
        <v>3197</v>
      </c>
      <c r="B33" s="25">
        <v>29</v>
      </c>
      <c r="C33" s="9" t="s">
        <v>281</v>
      </c>
      <c r="D33" s="3" t="s">
        <v>43</v>
      </c>
      <c r="H33" s="4" t="str">
        <f t="shared" si="0"/>
        <v/>
      </c>
    </row>
    <row r="34" spans="1:9" x14ac:dyDescent="0.25">
      <c r="A34" s="25">
        <v>3272</v>
      </c>
      <c r="B34" s="25">
        <v>30</v>
      </c>
      <c r="C34" s="9" t="s">
        <v>282</v>
      </c>
      <c r="H34" s="4" t="str">
        <f t="shared" si="0"/>
        <v>X</v>
      </c>
      <c r="I34" s="2" t="s">
        <v>487</v>
      </c>
    </row>
    <row r="35" spans="1:9" x14ac:dyDescent="0.25">
      <c r="A35" s="25">
        <v>693</v>
      </c>
      <c r="B35" s="25">
        <v>31</v>
      </c>
      <c r="C35" s="9" t="s">
        <v>283</v>
      </c>
      <c r="H35" s="4" t="str">
        <f t="shared" si="0"/>
        <v>X</v>
      </c>
      <c r="I35" s="2" t="s">
        <v>487</v>
      </c>
    </row>
    <row r="36" spans="1:9" x14ac:dyDescent="0.25">
      <c r="A36" s="25">
        <v>1764</v>
      </c>
      <c r="B36" s="25">
        <v>32</v>
      </c>
      <c r="C36" s="9" t="s">
        <v>284</v>
      </c>
      <c r="H36" s="4" t="str">
        <f t="shared" si="0"/>
        <v>X</v>
      </c>
    </row>
    <row r="37" spans="1:9" x14ac:dyDescent="0.25">
      <c r="A37" s="25">
        <v>3877</v>
      </c>
      <c r="B37" s="25">
        <v>33</v>
      </c>
      <c r="C37" s="9" t="s">
        <v>285</v>
      </c>
      <c r="D37" s="3" t="s">
        <v>43</v>
      </c>
      <c r="H37" s="4" t="str">
        <f t="shared" si="0"/>
        <v/>
      </c>
      <c r="I37" s="2" t="s">
        <v>487</v>
      </c>
    </row>
    <row r="38" spans="1:9" x14ac:dyDescent="0.25">
      <c r="A38" s="25">
        <v>1708</v>
      </c>
      <c r="B38" s="25">
        <v>34</v>
      </c>
      <c r="C38" s="9" t="s">
        <v>286</v>
      </c>
      <c r="D38" s="3" t="s">
        <v>43</v>
      </c>
      <c r="H38" s="4" t="str">
        <f t="shared" si="0"/>
        <v/>
      </c>
      <c r="I38" s="2" t="s">
        <v>487</v>
      </c>
    </row>
    <row r="39" spans="1:9" ht="16.5" thickBot="1" x14ac:dyDescent="0.3">
      <c r="A39" s="39" t="s">
        <v>491</v>
      </c>
      <c r="B39" s="39"/>
      <c r="C39" s="40"/>
      <c r="D39" s="22">
        <f>COUNTA(D5:D38)</f>
        <v>27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COUNTIF($H$5:$H$38,"X")</f>
        <v>7</v>
      </c>
    </row>
    <row r="40" spans="1:9" ht="15.75" thickTop="1" x14ac:dyDescent="0.25"/>
    <row r="42" spans="1:9" ht="18.75" x14ac:dyDescent="0.3">
      <c r="C42" s="18" t="s">
        <v>492</v>
      </c>
      <c r="D42" s="17" t="s">
        <v>493</v>
      </c>
      <c r="E42" s="16" t="s">
        <v>494</v>
      </c>
    </row>
    <row r="43" spans="1:9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9" ht="18.75" x14ac:dyDescent="0.3">
      <c r="C44" s="19" t="s">
        <v>488</v>
      </c>
      <c r="D44" s="10">
        <f>D43-D45</f>
        <v>27</v>
      </c>
      <c r="E44" s="12">
        <f>D44/D43</f>
        <v>0.79411764705882348</v>
      </c>
    </row>
    <row r="45" spans="1:9" ht="18.75" x14ac:dyDescent="0.3">
      <c r="C45" s="19" t="s">
        <v>489</v>
      </c>
      <c r="D45" s="10">
        <f>H39</f>
        <v>7</v>
      </c>
      <c r="E45" s="12">
        <f>D45/D43</f>
        <v>0.20588235294117646</v>
      </c>
    </row>
  </sheetData>
  <mergeCells count="2">
    <mergeCell ref="A39:C39"/>
    <mergeCell ref="A1:H2"/>
  </mergeCells>
  <conditionalFormatting sqref="C5:C38">
    <cfRule type="expression" dxfId="8" priority="1">
      <formula>IF(LEN($H5)&gt;0, TRUE, FALSE)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84B0-3C12-462B-B273-6776CCBE4AD2}">
  <dimension ref="A1:I49"/>
  <sheetViews>
    <sheetView topLeftCell="B6" workbookViewId="0">
      <selection activeCell="B5" sqref="B5:B38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45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622</v>
      </c>
      <c r="B5" s="26">
        <v>1</v>
      </c>
      <c r="C5" s="9" t="s">
        <v>287</v>
      </c>
      <c r="D5" s="3" t="s">
        <v>43</v>
      </c>
      <c r="H5" s="4" t="str">
        <f>IF(COUNTA(D5:G5)=0,"X","")</f>
        <v/>
      </c>
    </row>
    <row r="6" spans="1:8" x14ac:dyDescent="0.25">
      <c r="A6" s="26">
        <v>4072</v>
      </c>
      <c r="B6" s="26">
        <v>2</v>
      </c>
      <c r="C6" s="9" t="s">
        <v>288</v>
      </c>
      <c r="H6" s="4" t="str">
        <f t="shared" ref="H6:H38" si="0">IF(COUNTA(D6:G6)=0,"X","")</f>
        <v>X</v>
      </c>
    </row>
    <row r="7" spans="1:8" x14ac:dyDescent="0.25">
      <c r="A7" s="26">
        <v>1665</v>
      </c>
      <c r="B7" s="26">
        <v>3</v>
      </c>
      <c r="C7" s="9" t="s">
        <v>289</v>
      </c>
      <c r="H7" s="4" t="str">
        <f t="shared" si="0"/>
        <v>X</v>
      </c>
    </row>
    <row r="8" spans="1:8" x14ac:dyDescent="0.25">
      <c r="A8" s="26">
        <v>1686</v>
      </c>
      <c r="B8" s="26">
        <v>4</v>
      </c>
      <c r="C8" s="9" t="s">
        <v>290</v>
      </c>
      <c r="H8" s="4" t="str">
        <f t="shared" si="0"/>
        <v>X</v>
      </c>
    </row>
    <row r="9" spans="1:8" x14ac:dyDescent="0.25">
      <c r="A9" s="26">
        <v>2064</v>
      </c>
      <c r="B9" s="26">
        <v>5</v>
      </c>
      <c r="C9" s="9" t="s">
        <v>291</v>
      </c>
      <c r="H9" s="4" t="str">
        <f t="shared" si="0"/>
        <v>X</v>
      </c>
    </row>
    <row r="10" spans="1:8" x14ac:dyDescent="0.25">
      <c r="A10" s="26">
        <v>676</v>
      </c>
      <c r="B10" s="26">
        <v>6</v>
      </c>
      <c r="C10" s="9" t="s">
        <v>292</v>
      </c>
      <c r="D10" s="3" t="s">
        <v>43</v>
      </c>
      <c r="H10" s="4" t="str">
        <f t="shared" si="0"/>
        <v/>
      </c>
    </row>
    <row r="11" spans="1:8" x14ac:dyDescent="0.25">
      <c r="A11" s="26">
        <v>4295</v>
      </c>
      <c r="B11" s="26">
        <v>7</v>
      </c>
      <c r="C11" s="9" t="s">
        <v>293</v>
      </c>
      <c r="D11" s="3" t="s">
        <v>43</v>
      </c>
      <c r="H11" s="4" t="str">
        <f t="shared" si="0"/>
        <v/>
      </c>
    </row>
    <row r="12" spans="1:8" x14ac:dyDescent="0.25">
      <c r="A12" s="26">
        <v>1687</v>
      </c>
      <c r="B12" s="26">
        <v>8</v>
      </c>
      <c r="C12" s="9" t="s">
        <v>294</v>
      </c>
      <c r="D12" s="3" t="s">
        <v>43</v>
      </c>
      <c r="H12" s="4" t="str">
        <f t="shared" si="0"/>
        <v/>
      </c>
    </row>
    <row r="13" spans="1:8" x14ac:dyDescent="0.25">
      <c r="A13" s="26">
        <v>1634</v>
      </c>
      <c r="B13" s="26">
        <v>9</v>
      </c>
      <c r="C13" s="9" t="s">
        <v>295</v>
      </c>
      <c r="H13" s="4" t="str">
        <f t="shared" si="0"/>
        <v>X</v>
      </c>
    </row>
    <row r="14" spans="1:8" x14ac:dyDescent="0.25">
      <c r="A14" s="26">
        <v>1688</v>
      </c>
      <c r="B14" s="26">
        <v>10</v>
      </c>
      <c r="C14" s="9" t="s">
        <v>296</v>
      </c>
      <c r="D14" s="3" t="s">
        <v>43</v>
      </c>
      <c r="H14" s="4" t="str">
        <f t="shared" si="0"/>
        <v/>
      </c>
    </row>
    <row r="15" spans="1:8" x14ac:dyDescent="0.25">
      <c r="A15" s="26">
        <v>4066</v>
      </c>
      <c r="B15" s="26">
        <v>11</v>
      </c>
      <c r="C15" s="9" t="s">
        <v>297</v>
      </c>
      <c r="H15" s="4" t="str">
        <f t="shared" si="0"/>
        <v>X</v>
      </c>
    </row>
    <row r="16" spans="1:8" x14ac:dyDescent="0.25">
      <c r="A16" s="26">
        <v>1637</v>
      </c>
      <c r="B16" s="26">
        <v>12</v>
      </c>
      <c r="C16" s="9" t="s">
        <v>298</v>
      </c>
      <c r="H16" s="4" t="str">
        <f t="shared" si="0"/>
        <v>X</v>
      </c>
    </row>
    <row r="17" spans="1:8" x14ac:dyDescent="0.25">
      <c r="A17" s="26">
        <v>4067</v>
      </c>
      <c r="B17" s="26">
        <v>13</v>
      </c>
      <c r="C17" s="9" t="s">
        <v>300</v>
      </c>
      <c r="D17" s="3" t="s">
        <v>43</v>
      </c>
      <c r="H17" s="4" t="str">
        <f t="shared" si="0"/>
        <v/>
      </c>
    </row>
    <row r="18" spans="1:8" x14ac:dyDescent="0.25">
      <c r="A18" s="26">
        <v>1403</v>
      </c>
      <c r="B18" s="26">
        <v>14</v>
      </c>
      <c r="C18" s="9" t="s">
        <v>301</v>
      </c>
      <c r="D18" s="3" t="s">
        <v>43</v>
      </c>
      <c r="H18" s="4" t="str">
        <f t="shared" si="0"/>
        <v/>
      </c>
    </row>
    <row r="19" spans="1:8" x14ac:dyDescent="0.25">
      <c r="A19" s="26">
        <v>1719</v>
      </c>
      <c r="B19" s="26">
        <v>15</v>
      </c>
      <c r="C19" s="9" t="s">
        <v>302</v>
      </c>
      <c r="D19" s="3" t="s">
        <v>43</v>
      </c>
      <c r="H19" s="4" t="str">
        <f t="shared" si="0"/>
        <v/>
      </c>
    </row>
    <row r="20" spans="1:8" x14ac:dyDescent="0.25">
      <c r="A20" s="26">
        <v>1667</v>
      </c>
      <c r="B20" s="26">
        <v>16</v>
      </c>
      <c r="C20" s="9" t="s">
        <v>303</v>
      </c>
      <c r="D20" s="3" t="s">
        <v>43</v>
      </c>
      <c r="H20" s="4" t="str">
        <f t="shared" si="0"/>
        <v/>
      </c>
    </row>
    <row r="21" spans="1:8" x14ac:dyDescent="0.25">
      <c r="A21" s="26">
        <v>1799</v>
      </c>
      <c r="B21" s="26">
        <v>17</v>
      </c>
      <c r="C21" s="9" t="s">
        <v>304</v>
      </c>
      <c r="D21" s="3" t="s">
        <v>43</v>
      </c>
      <c r="H21" s="4" t="str">
        <f t="shared" si="0"/>
        <v/>
      </c>
    </row>
    <row r="22" spans="1:8" x14ac:dyDescent="0.25">
      <c r="A22" s="26">
        <v>1672</v>
      </c>
      <c r="B22" s="26">
        <v>18</v>
      </c>
      <c r="C22" s="9" t="s">
        <v>305</v>
      </c>
      <c r="D22" s="3" t="s">
        <v>43</v>
      </c>
      <c r="H22" s="4" t="str">
        <f t="shared" si="0"/>
        <v/>
      </c>
    </row>
    <row r="23" spans="1:8" x14ac:dyDescent="0.25">
      <c r="A23" s="26">
        <v>3595</v>
      </c>
      <c r="B23" s="26">
        <v>19</v>
      </c>
      <c r="C23" s="9" t="s">
        <v>306</v>
      </c>
      <c r="D23" s="3" t="s">
        <v>43</v>
      </c>
      <c r="H23" s="4" t="str">
        <f t="shared" si="0"/>
        <v/>
      </c>
    </row>
    <row r="24" spans="1:8" x14ac:dyDescent="0.25">
      <c r="A24" s="26">
        <v>4296</v>
      </c>
      <c r="B24" s="26">
        <v>20</v>
      </c>
      <c r="C24" s="9" t="s">
        <v>307</v>
      </c>
      <c r="D24" s="3" t="s">
        <v>43</v>
      </c>
      <c r="H24" s="4" t="str">
        <f t="shared" si="0"/>
        <v/>
      </c>
    </row>
    <row r="25" spans="1:8" x14ac:dyDescent="0.25">
      <c r="A25" s="26">
        <v>1645</v>
      </c>
      <c r="B25" s="26">
        <v>21</v>
      </c>
      <c r="C25" s="9" t="s">
        <v>308</v>
      </c>
      <c r="D25" s="3" t="s">
        <v>43</v>
      </c>
      <c r="H25" s="4" t="str">
        <f t="shared" si="0"/>
        <v/>
      </c>
    </row>
    <row r="26" spans="1:8" x14ac:dyDescent="0.25">
      <c r="A26" s="26">
        <v>1646</v>
      </c>
      <c r="B26" s="26">
        <v>22</v>
      </c>
      <c r="C26" s="9" t="s">
        <v>309</v>
      </c>
      <c r="D26" s="3" t="s">
        <v>43</v>
      </c>
      <c r="H26" s="4" t="str">
        <f t="shared" si="0"/>
        <v/>
      </c>
    </row>
    <row r="27" spans="1:8" x14ac:dyDescent="0.25">
      <c r="A27" s="26">
        <v>1701</v>
      </c>
      <c r="B27" s="26">
        <v>23</v>
      </c>
      <c r="C27" s="9" t="s">
        <v>310</v>
      </c>
      <c r="H27" s="4" t="str">
        <f t="shared" si="0"/>
        <v>X</v>
      </c>
    </row>
    <row r="28" spans="1:8" x14ac:dyDescent="0.25">
      <c r="A28" s="26">
        <v>3245</v>
      </c>
      <c r="B28" s="26">
        <v>24</v>
      </c>
      <c r="C28" s="9" t="s">
        <v>311</v>
      </c>
      <c r="D28" s="3" t="s">
        <v>43</v>
      </c>
      <c r="H28" s="4" t="str">
        <f t="shared" si="0"/>
        <v/>
      </c>
    </row>
    <row r="29" spans="1:8" x14ac:dyDescent="0.25">
      <c r="A29" s="26">
        <v>1977</v>
      </c>
      <c r="B29" s="26">
        <v>25</v>
      </c>
      <c r="C29" s="9" t="s">
        <v>312</v>
      </c>
      <c r="D29" s="3" t="s">
        <v>43</v>
      </c>
      <c r="H29" s="4" t="str">
        <f t="shared" si="0"/>
        <v/>
      </c>
    </row>
    <row r="30" spans="1:8" x14ac:dyDescent="0.25">
      <c r="A30" s="26">
        <v>3596</v>
      </c>
      <c r="B30" s="26">
        <v>26</v>
      </c>
      <c r="C30" s="9" t="s">
        <v>313</v>
      </c>
      <c r="D30" s="3" t="s">
        <v>43</v>
      </c>
      <c r="H30" s="4" t="str">
        <f t="shared" si="0"/>
        <v/>
      </c>
    </row>
    <row r="31" spans="1:8" x14ac:dyDescent="0.25">
      <c r="A31" s="26">
        <v>1649</v>
      </c>
      <c r="B31" s="26">
        <v>27</v>
      </c>
      <c r="C31" s="9" t="s">
        <v>314</v>
      </c>
      <c r="H31" s="4" t="str">
        <f t="shared" si="0"/>
        <v>X</v>
      </c>
    </row>
    <row r="32" spans="1:8" x14ac:dyDescent="0.25">
      <c r="A32" s="26">
        <v>2491</v>
      </c>
      <c r="B32" s="26">
        <v>28</v>
      </c>
      <c r="C32" s="9" t="s">
        <v>315</v>
      </c>
      <c r="D32" s="3" t="s">
        <v>43</v>
      </c>
      <c r="H32" s="4" t="str">
        <f t="shared" si="0"/>
        <v/>
      </c>
    </row>
    <row r="33" spans="1:8" x14ac:dyDescent="0.25">
      <c r="A33" s="26">
        <v>865</v>
      </c>
      <c r="B33" s="26">
        <v>29</v>
      </c>
      <c r="C33" s="9" t="s">
        <v>316</v>
      </c>
      <c r="H33" s="4" t="str">
        <f t="shared" si="0"/>
        <v>X</v>
      </c>
    </row>
    <row r="34" spans="1:8" x14ac:dyDescent="0.25">
      <c r="A34" s="26">
        <v>1929</v>
      </c>
      <c r="B34" s="26">
        <v>30</v>
      </c>
      <c r="C34" s="9" t="s">
        <v>317</v>
      </c>
      <c r="D34" s="3" t="s">
        <v>43</v>
      </c>
      <c r="H34" s="4" t="str">
        <f t="shared" si="0"/>
        <v/>
      </c>
    </row>
    <row r="35" spans="1:8" x14ac:dyDescent="0.25">
      <c r="A35" s="26">
        <v>2334</v>
      </c>
      <c r="B35" s="26">
        <v>31</v>
      </c>
      <c r="C35" s="9" t="s">
        <v>318</v>
      </c>
      <c r="H35" s="4" t="str">
        <f t="shared" si="0"/>
        <v>X</v>
      </c>
    </row>
    <row r="36" spans="1:8" x14ac:dyDescent="0.25">
      <c r="A36" s="26">
        <v>3597</v>
      </c>
      <c r="B36" s="26">
        <v>32</v>
      </c>
      <c r="C36" s="9" t="s">
        <v>319</v>
      </c>
      <c r="H36" s="4" t="str">
        <f t="shared" si="0"/>
        <v>X</v>
      </c>
    </row>
    <row r="37" spans="1:8" x14ac:dyDescent="0.25">
      <c r="A37" s="26">
        <v>1706</v>
      </c>
      <c r="B37" s="26">
        <v>33</v>
      </c>
      <c r="C37" s="9" t="s">
        <v>320</v>
      </c>
      <c r="H37" s="4" t="str">
        <f t="shared" si="0"/>
        <v>X</v>
      </c>
    </row>
    <row r="38" spans="1:8" x14ac:dyDescent="0.25">
      <c r="A38" s="26">
        <v>1968</v>
      </c>
      <c r="B38" s="26">
        <v>34</v>
      </c>
      <c r="C38" s="9" t="s">
        <v>321</v>
      </c>
      <c r="H38" s="4" t="str">
        <f t="shared" si="0"/>
        <v>X</v>
      </c>
    </row>
    <row r="39" spans="1:8" ht="16.5" thickBot="1" x14ac:dyDescent="0.3">
      <c r="A39" s="39" t="s">
        <v>491</v>
      </c>
      <c r="B39" s="39"/>
      <c r="C39" s="40"/>
      <c r="D39" s="22">
        <f>COUNTA(D5:D38)</f>
        <v>20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COUNTIF($H$5:$H$38,"X")</f>
        <v>14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20</v>
      </c>
      <c r="E44" s="12">
        <f>D44/D43</f>
        <v>0.58823529411764708</v>
      </c>
    </row>
    <row r="45" spans="1:8" ht="18.75" x14ac:dyDescent="0.3">
      <c r="C45" s="19" t="s">
        <v>489</v>
      </c>
      <c r="D45" s="10">
        <f>H39</f>
        <v>14</v>
      </c>
      <c r="E45" s="12">
        <f>D45/D43</f>
        <v>0.41176470588235292</v>
      </c>
    </row>
    <row r="49" spans="3:9" x14ac:dyDescent="0.25">
      <c r="C49" s="9" t="s">
        <v>299</v>
      </c>
      <c r="H49" s="4" t="str">
        <f>IF(COUNTA(D49:G49)=0,"X","")</f>
        <v>X</v>
      </c>
      <c r="I49" s="3" t="s">
        <v>517</v>
      </c>
    </row>
  </sheetData>
  <mergeCells count="2">
    <mergeCell ref="A39:C39"/>
    <mergeCell ref="A1:H2"/>
  </mergeCells>
  <conditionalFormatting sqref="C5:C38 C49">
    <cfRule type="expression" dxfId="7" priority="1">
      <formula>IF(LEN($H5)&gt;0, TRUE, 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Resumen</vt:lpstr>
      <vt:lpstr>06-1</vt:lpstr>
      <vt:lpstr>08-1</vt:lpstr>
      <vt:lpstr>08-2</vt:lpstr>
      <vt:lpstr>08-3</vt:lpstr>
      <vt:lpstr>08-4</vt:lpstr>
      <vt:lpstr>09-1</vt:lpstr>
      <vt:lpstr>09-2</vt:lpstr>
      <vt:lpstr>09-3</vt:lpstr>
      <vt:lpstr>10-1</vt:lpstr>
      <vt:lpstr>10-2</vt:lpstr>
      <vt:lpstr>10-3</vt:lpstr>
      <vt:lpstr>11-1</vt:lpstr>
      <vt:lpstr>11-2</vt:lpstr>
      <vt:lpstr>11-3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2020-04-29T03:56:36Z</dcterms:created>
  <dcterms:modified xsi:type="dcterms:W3CDTF">2020-05-07T13:07:54Z</dcterms:modified>
</cp:coreProperties>
</file>